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D:\1.CVS\手術申報表\"/>
    </mc:Choice>
  </mc:AlternateContent>
  <bookViews>
    <workbookView xWindow="-120" yWindow="-120" windowWidth="23256" windowHeight="13176" activeTab="4"/>
  </bookViews>
  <sheets>
    <sheet name="110總和" sheetId="18" r:id="rId1"/>
    <sheet name="AVF" sheetId="19" r:id="rId2"/>
    <sheet name="STENT" sheetId="20" r:id="rId3"/>
    <sheet name="PAOD" sheetId="21" r:id="rId4"/>
    <sheet name="11012" sheetId="29" r:id="rId5"/>
    <sheet name="11011" sheetId="28" r:id="rId6"/>
    <sheet name="11010" sheetId="27" r:id="rId7"/>
    <sheet name="11009" sheetId="26" r:id="rId8"/>
    <sheet name="11008" sheetId="25" r:id="rId9"/>
    <sheet name="11007" sheetId="24" r:id="rId10"/>
    <sheet name="11006" sheetId="23" r:id="rId11"/>
    <sheet name="11005" sheetId="22" r:id="rId12"/>
    <sheet name="11004" sheetId="17" r:id="rId13"/>
    <sheet name="11003" sheetId="16" r:id="rId14"/>
    <sheet name="11002" sheetId="15" r:id="rId15"/>
    <sheet name="11001" sheetId="14" r:id="rId16"/>
  </sheets>
  <definedNames>
    <definedName name="_xlnm._FilterDatabase" localSheetId="15" hidden="1">'11001'!$F$1:$F$393</definedName>
    <definedName name="_xlnm._FilterDatabase" localSheetId="14" hidden="1">'11002'!$F$1:$F$329</definedName>
    <definedName name="_xlnm._FilterDatabase" localSheetId="13" hidden="1">'11003'!$F$1:$F$407</definedName>
    <definedName name="_xlnm._FilterDatabase" localSheetId="12" hidden="1">'11004'!$BI$1:$BI$392</definedName>
    <definedName name="_xlnm._FilterDatabase" localSheetId="11" hidden="1">'11005'!$P$1:$P$193</definedName>
    <definedName name="_xlnm._FilterDatabase" localSheetId="10" hidden="1">'11006'!$BI$1:$BI$197</definedName>
    <definedName name="_xlnm._FilterDatabase" localSheetId="9" hidden="1">'11007'!$Q$1:$Q$309</definedName>
    <definedName name="_xlnm._FilterDatabase" localSheetId="8" hidden="1">'11008'!$BM$1:$BM$388</definedName>
    <definedName name="_xlnm._FilterDatabase" localSheetId="7" hidden="1">'11009'!$BM$1:$BM$369</definedName>
    <definedName name="_xlnm._FilterDatabase" localSheetId="6" hidden="1">'11010'!$BM$1:$BM$422</definedName>
    <definedName name="_xlnm._FilterDatabase" localSheetId="5" hidden="1">'11011'!$BM$1:$BM$419</definedName>
    <definedName name="_xlnm._FilterDatabase" localSheetId="4" hidden="1">'11012'!$B$1:$B$372</definedName>
    <definedName name="_xlnm.Print_Area" localSheetId="15">'11001'!$A$1:$BM$366</definedName>
    <definedName name="_xlnm.Print_Area" localSheetId="14">'11002'!$A$1:$BN$302</definedName>
    <definedName name="_xlnm.Print_Area" localSheetId="13">'11003'!$A$1:$BO$380</definedName>
    <definedName name="_xlnm.Print_Area" localSheetId="12">'11004'!$A$1:$BI$365</definedName>
    <definedName name="_xlnm.Print_Area" localSheetId="11">'11005'!$A$1:$BI$166</definedName>
    <definedName name="_xlnm.Print_Area" localSheetId="10">'11006'!$A$1:$BI$170</definedName>
    <definedName name="_xlnm.Print_Area" localSheetId="9">'11007'!$A$1:$BM$282</definedName>
    <definedName name="_xlnm.Print_Area" localSheetId="8">'11008'!$A$1:$BM$335</definedName>
    <definedName name="_xlnm.Print_Area" localSheetId="7">'11009'!$A$1:$BM$317</definedName>
    <definedName name="_xlnm.Print_Area" localSheetId="6">'11010'!$A$1:$BM$374</definedName>
    <definedName name="_xlnm.Print_Area" localSheetId="5">'11011'!$A$1:$BM$392</definedName>
    <definedName name="_xlnm.Print_Area" localSheetId="4">'11012'!$A$1:$BM$345</definedName>
    <definedName name="_xlnm.Print_Titles" localSheetId="15">'11001'!$1:$4</definedName>
    <definedName name="_xlnm.Print_Titles" localSheetId="14">'11002'!$1:$4</definedName>
    <definedName name="_xlnm.Print_Titles" localSheetId="13">'11003'!$1:$4</definedName>
    <definedName name="_xlnm.Print_Titles" localSheetId="12">'11004'!$1:$4</definedName>
    <definedName name="_xlnm.Print_Titles" localSheetId="11">'11005'!$1:$4</definedName>
    <definedName name="_xlnm.Print_Titles" localSheetId="10">'11006'!$1:$4</definedName>
    <definedName name="_xlnm.Print_Titles" localSheetId="9">'11007'!$1:$4</definedName>
    <definedName name="_xlnm.Print_Titles" localSheetId="8">'11008'!$1:$4</definedName>
    <definedName name="_xlnm.Print_Titles" localSheetId="7">'11009'!$1:$4</definedName>
    <definedName name="_xlnm.Print_Titles" localSheetId="6">'11010'!$1:$4</definedName>
    <definedName name="_xlnm.Print_Titles" localSheetId="5">'11011'!$1:$4</definedName>
    <definedName name="_xlnm.Print_Titles" localSheetId="4">'11012'!$1:$4</definedName>
  </definedNames>
  <calcPr calcId="162913"/>
  <fileRecoveryPr autoRecover="0"/>
</workbook>
</file>

<file path=xl/calcChain.xml><?xml version="1.0" encoding="utf-8"?>
<calcChain xmlns="http://schemas.openxmlformats.org/spreadsheetml/2006/main">
  <c r="BJ345" i="29" l="1"/>
  <c r="BI345" i="29"/>
  <c r="BF345" i="29"/>
  <c r="BE345" i="29"/>
  <c r="AO345" i="29"/>
  <c r="AF345" i="29"/>
  <c r="AD345" i="29"/>
  <c r="AC345" i="29"/>
  <c r="V345" i="29"/>
  <c r="S345" i="29"/>
  <c r="I343" i="29"/>
  <c r="H343" i="29"/>
  <c r="I342" i="29"/>
  <c r="H342" i="29"/>
  <c r="I341" i="29"/>
  <c r="H341" i="29"/>
  <c r="I340" i="29"/>
  <c r="H340" i="29"/>
  <c r="I339" i="29"/>
  <c r="H339" i="29"/>
  <c r="I338" i="29"/>
  <c r="H338" i="29"/>
  <c r="I337" i="29"/>
  <c r="H337" i="29"/>
  <c r="I336" i="29"/>
  <c r="H336" i="29"/>
  <c r="I335" i="29"/>
  <c r="H335" i="29"/>
  <c r="I334" i="29"/>
  <c r="H334" i="29"/>
  <c r="I333" i="29"/>
  <c r="H333" i="29"/>
  <c r="I332" i="29"/>
  <c r="H332" i="29"/>
  <c r="I331" i="29"/>
  <c r="H331" i="29"/>
  <c r="I330" i="29"/>
  <c r="H330" i="29"/>
  <c r="I329" i="29"/>
  <c r="H329" i="29"/>
  <c r="I328" i="29"/>
  <c r="H328" i="29"/>
  <c r="I327" i="29"/>
  <c r="H327" i="29"/>
  <c r="I326" i="29"/>
  <c r="H326" i="29"/>
  <c r="I325" i="29"/>
  <c r="H325" i="29"/>
  <c r="I324" i="29"/>
  <c r="H324" i="29"/>
  <c r="I323" i="29"/>
  <c r="H323" i="29"/>
  <c r="I322" i="29"/>
  <c r="H322" i="29"/>
  <c r="I321" i="29"/>
  <c r="H321" i="29"/>
  <c r="I320" i="29"/>
  <c r="H320" i="29"/>
  <c r="I319" i="29"/>
  <c r="H319" i="29"/>
  <c r="I318" i="29"/>
  <c r="H318" i="29"/>
  <c r="I317" i="29"/>
  <c r="H317" i="29"/>
  <c r="I316" i="29"/>
  <c r="H316" i="29"/>
  <c r="I315" i="29"/>
  <c r="H315" i="29"/>
  <c r="I314" i="29"/>
  <c r="H314" i="29"/>
  <c r="I313" i="29"/>
  <c r="H313" i="29"/>
  <c r="I312" i="29"/>
  <c r="H312" i="29"/>
  <c r="I311" i="29"/>
  <c r="H311" i="29"/>
  <c r="I310" i="29"/>
  <c r="H310" i="29"/>
  <c r="I309" i="29"/>
  <c r="H309" i="29"/>
  <c r="I308" i="29"/>
  <c r="H308" i="29"/>
  <c r="I307" i="29"/>
  <c r="H307" i="29"/>
  <c r="I306" i="29"/>
  <c r="H306" i="29"/>
  <c r="I305" i="29"/>
  <c r="H305" i="29"/>
  <c r="I304" i="29"/>
  <c r="H304" i="29"/>
  <c r="I303" i="29"/>
  <c r="H303" i="29"/>
  <c r="I302" i="29"/>
  <c r="H302" i="29"/>
  <c r="I301" i="29"/>
  <c r="H301" i="29"/>
  <c r="I300" i="29"/>
  <c r="H300" i="29"/>
  <c r="I299" i="29"/>
  <c r="H299" i="29"/>
  <c r="I298" i="29"/>
  <c r="H298" i="29"/>
  <c r="I297" i="29"/>
  <c r="H297" i="29"/>
  <c r="I296" i="29"/>
  <c r="H296" i="29"/>
  <c r="I295" i="29"/>
  <c r="H295" i="29"/>
  <c r="I294" i="29"/>
  <c r="H294" i="29"/>
  <c r="I293" i="29"/>
  <c r="H293" i="29"/>
  <c r="I292" i="29"/>
  <c r="H292" i="29"/>
  <c r="I291" i="29"/>
  <c r="H291" i="29"/>
  <c r="I290" i="29"/>
  <c r="H290" i="29"/>
  <c r="I289" i="29"/>
  <c r="H289" i="29"/>
  <c r="I288" i="29"/>
  <c r="H288" i="29"/>
  <c r="I287" i="29"/>
  <c r="H287" i="29"/>
  <c r="I286" i="29"/>
  <c r="H286" i="29"/>
  <c r="I285" i="29"/>
  <c r="H285" i="29"/>
  <c r="I284" i="29"/>
  <c r="H284" i="29"/>
  <c r="I283" i="29"/>
  <c r="H283" i="29"/>
  <c r="I282" i="29"/>
  <c r="H282" i="29"/>
  <c r="I281" i="29"/>
  <c r="H281" i="29"/>
  <c r="I280" i="29"/>
  <c r="H280" i="29"/>
  <c r="I279" i="29"/>
  <c r="H279" i="29"/>
  <c r="I278" i="29"/>
  <c r="H278" i="29"/>
  <c r="I277" i="29"/>
  <c r="H277" i="29"/>
  <c r="I276" i="29"/>
  <c r="H276" i="29"/>
  <c r="I275" i="29"/>
  <c r="H275" i="29"/>
  <c r="I274" i="29"/>
  <c r="H274" i="29"/>
  <c r="I273" i="29"/>
  <c r="H273" i="29"/>
  <c r="I272" i="29"/>
  <c r="H272" i="29"/>
  <c r="I271" i="29"/>
  <c r="H271" i="29"/>
  <c r="I270" i="29"/>
  <c r="H270" i="29"/>
  <c r="I269" i="29"/>
  <c r="H269" i="29"/>
  <c r="I268" i="29"/>
  <c r="H268" i="29"/>
  <c r="I267" i="29"/>
  <c r="H267" i="29"/>
  <c r="I266" i="29"/>
  <c r="H266" i="29"/>
  <c r="I265" i="29"/>
  <c r="H265" i="29"/>
  <c r="I264" i="29"/>
  <c r="H264" i="29"/>
  <c r="I263" i="29"/>
  <c r="H263" i="29"/>
  <c r="I262" i="29"/>
  <c r="H262" i="29"/>
  <c r="I261" i="29"/>
  <c r="H261" i="29"/>
  <c r="I260" i="29"/>
  <c r="H260" i="29"/>
  <c r="I259" i="29"/>
  <c r="H259" i="29"/>
  <c r="I258" i="29"/>
  <c r="H258" i="29"/>
  <c r="I257" i="29"/>
  <c r="H257" i="29"/>
  <c r="I256" i="29"/>
  <c r="H256" i="29"/>
  <c r="I255" i="29"/>
  <c r="H255" i="29"/>
  <c r="I254" i="29"/>
  <c r="H254" i="29"/>
  <c r="I253" i="29"/>
  <c r="H253" i="29"/>
  <c r="I252" i="29"/>
  <c r="H252" i="29"/>
  <c r="I251" i="29"/>
  <c r="H251" i="29"/>
  <c r="I250" i="29"/>
  <c r="H250" i="29"/>
  <c r="I249" i="29"/>
  <c r="H249" i="29"/>
  <c r="I248" i="29"/>
  <c r="H248" i="29"/>
  <c r="I247" i="29"/>
  <c r="H247" i="29"/>
  <c r="I246" i="29"/>
  <c r="H246" i="29"/>
  <c r="I245" i="29"/>
  <c r="H245" i="29"/>
  <c r="I244" i="29"/>
  <c r="H244" i="29"/>
  <c r="I243" i="29"/>
  <c r="H243" i="29"/>
  <c r="I242" i="29"/>
  <c r="H242" i="29"/>
  <c r="I241" i="29"/>
  <c r="H241" i="29"/>
  <c r="I240" i="29"/>
  <c r="H240" i="29"/>
  <c r="I239" i="29"/>
  <c r="H239" i="29"/>
  <c r="I238" i="29"/>
  <c r="H238" i="29"/>
  <c r="I237" i="29"/>
  <c r="H237" i="29"/>
  <c r="I236" i="29"/>
  <c r="H236" i="29"/>
  <c r="I235" i="29"/>
  <c r="H235" i="29"/>
  <c r="I234" i="29"/>
  <c r="H234" i="29"/>
  <c r="I233" i="29"/>
  <c r="H233" i="29"/>
  <c r="I232" i="29"/>
  <c r="H232" i="29"/>
  <c r="I231" i="29"/>
  <c r="H231" i="29"/>
  <c r="I230" i="29"/>
  <c r="H230" i="29"/>
  <c r="I229" i="29"/>
  <c r="H229" i="29"/>
  <c r="I228" i="29"/>
  <c r="H228" i="29"/>
  <c r="I227" i="29"/>
  <c r="H227" i="29"/>
  <c r="I226" i="29"/>
  <c r="H226" i="29"/>
  <c r="I225" i="29"/>
  <c r="H225" i="29"/>
  <c r="I224" i="29"/>
  <c r="H224" i="29"/>
  <c r="I223" i="29"/>
  <c r="H223" i="29"/>
  <c r="I222" i="29"/>
  <c r="H222" i="29"/>
  <c r="I221" i="29"/>
  <c r="H221" i="29"/>
  <c r="I220" i="29"/>
  <c r="H220" i="29"/>
  <c r="I219" i="29"/>
  <c r="H219" i="29"/>
  <c r="I218" i="29"/>
  <c r="H218" i="29"/>
  <c r="I217" i="29"/>
  <c r="H217" i="29"/>
  <c r="I216" i="29"/>
  <c r="H216" i="29"/>
  <c r="I215" i="29"/>
  <c r="H215" i="29"/>
  <c r="I214" i="29"/>
  <c r="H214" i="29"/>
  <c r="I213" i="29"/>
  <c r="H213" i="29"/>
  <c r="I212" i="29"/>
  <c r="H212" i="29"/>
  <c r="I211" i="29"/>
  <c r="H211" i="29"/>
  <c r="I210" i="29"/>
  <c r="H210" i="29"/>
  <c r="I209" i="29"/>
  <c r="H209" i="29"/>
  <c r="I208" i="29"/>
  <c r="H208" i="29"/>
  <c r="I207" i="29"/>
  <c r="H207" i="29"/>
  <c r="I206" i="29"/>
  <c r="H206" i="29"/>
  <c r="I205" i="29"/>
  <c r="H205" i="29"/>
  <c r="I204" i="29"/>
  <c r="H204" i="29"/>
  <c r="I203" i="29"/>
  <c r="H203" i="29"/>
  <c r="I202" i="29"/>
  <c r="H202" i="29"/>
  <c r="I201" i="29"/>
  <c r="H201" i="29"/>
  <c r="I200" i="29"/>
  <c r="H200" i="29"/>
  <c r="I199" i="29"/>
  <c r="H199" i="29"/>
  <c r="I198" i="29"/>
  <c r="H198" i="29"/>
  <c r="I197" i="29"/>
  <c r="H197" i="29"/>
  <c r="I196" i="29"/>
  <c r="H196" i="29"/>
  <c r="I195" i="29"/>
  <c r="H195" i="29"/>
  <c r="I194" i="29"/>
  <c r="H194" i="29"/>
  <c r="I193" i="29"/>
  <c r="H193" i="29"/>
  <c r="I192" i="29"/>
  <c r="H192" i="29"/>
  <c r="I191" i="29"/>
  <c r="H191" i="29"/>
  <c r="I190" i="29"/>
  <c r="H190" i="29"/>
  <c r="I189" i="29"/>
  <c r="H189" i="29"/>
  <c r="I188" i="29"/>
  <c r="H188" i="29"/>
  <c r="I187" i="29"/>
  <c r="H187" i="29"/>
  <c r="I186" i="29"/>
  <c r="H186" i="29"/>
  <c r="I185" i="29"/>
  <c r="H185" i="29"/>
  <c r="I184" i="29"/>
  <c r="H184" i="29"/>
  <c r="I183" i="29"/>
  <c r="H183" i="29"/>
  <c r="I182" i="29"/>
  <c r="H182" i="29"/>
  <c r="I181" i="29"/>
  <c r="H181" i="29"/>
  <c r="I180" i="29"/>
  <c r="H180" i="29"/>
  <c r="I179" i="29"/>
  <c r="H179" i="29"/>
  <c r="I178" i="29"/>
  <c r="H178" i="29"/>
  <c r="I177" i="29"/>
  <c r="H177" i="29"/>
  <c r="I176" i="29"/>
  <c r="H176" i="29"/>
  <c r="I175" i="29"/>
  <c r="H175" i="29"/>
  <c r="I174" i="29"/>
  <c r="H174" i="29"/>
  <c r="I173" i="29"/>
  <c r="H173" i="29"/>
  <c r="I172" i="29"/>
  <c r="H172" i="29"/>
  <c r="I171" i="29"/>
  <c r="H171" i="29"/>
  <c r="I170" i="29"/>
  <c r="H170" i="29"/>
  <c r="I169" i="29"/>
  <c r="H169" i="29"/>
  <c r="I168" i="29"/>
  <c r="H168" i="29"/>
  <c r="I167" i="29"/>
  <c r="H167" i="29"/>
  <c r="I166" i="29"/>
  <c r="H166" i="29"/>
  <c r="I165" i="29"/>
  <c r="H165" i="29"/>
  <c r="I164" i="29"/>
  <c r="H164" i="29"/>
  <c r="I163" i="29"/>
  <c r="H163" i="29"/>
  <c r="I162" i="29"/>
  <c r="H162" i="29"/>
  <c r="I161" i="29"/>
  <c r="H161" i="29"/>
  <c r="I160" i="29"/>
  <c r="H160" i="29"/>
  <c r="I159" i="29"/>
  <c r="H159" i="29"/>
  <c r="I158" i="29"/>
  <c r="H158" i="29"/>
  <c r="I157" i="29"/>
  <c r="H157" i="29"/>
  <c r="I156" i="29"/>
  <c r="H156" i="29"/>
  <c r="I155" i="29"/>
  <c r="H155" i="29"/>
  <c r="I154" i="29"/>
  <c r="H154" i="29"/>
  <c r="I153" i="29"/>
  <c r="H153" i="29"/>
  <c r="I152" i="29"/>
  <c r="H152" i="29"/>
  <c r="I151" i="29"/>
  <c r="H151" i="29"/>
  <c r="I150" i="29"/>
  <c r="H150" i="29"/>
  <c r="I149" i="29"/>
  <c r="H149" i="29"/>
  <c r="I148" i="29"/>
  <c r="H148" i="29"/>
  <c r="I147" i="29"/>
  <c r="H147" i="29"/>
  <c r="I146" i="29"/>
  <c r="H146" i="29"/>
  <c r="I145" i="29"/>
  <c r="H145" i="29"/>
  <c r="I144" i="29"/>
  <c r="H144" i="29"/>
  <c r="I143" i="29"/>
  <c r="H143" i="29"/>
  <c r="I142" i="29"/>
  <c r="H142" i="29"/>
  <c r="I141" i="29"/>
  <c r="H141" i="29"/>
  <c r="I140" i="29"/>
  <c r="H140" i="29"/>
  <c r="I139" i="29"/>
  <c r="H139" i="29"/>
  <c r="I138" i="29"/>
  <c r="H138" i="29"/>
  <c r="I137" i="29"/>
  <c r="H137" i="29"/>
  <c r="I136" i="29"/>
  <c r="H136" i="29"/>
  <c r="I135" i="29"/>
  <c r="H135" i="29"/>
  <c r="I134" i="29"/>
  <c r="H134" i="29"/>
  <c r="I133" i="29"/>
  <c r="H133" i="29"/>
  <c r="I132" i="29"/>
  <c r="H132" i="29"/>
  <c r="I131" i="29"/>
  <c r="H131" i="29"/>
  <c r="I130" i="29"/>
  <c r="H130" i="29"/>
  <c r="I129" i="29"/>
  <c r="H129" i="29"/>
  <c r="I128" i="29"/>
  <c r="H128" i="29"/>
  <c r="I127" i="29"/>
  <c r="H127" i="29"/>
  <c r="I126" i="29"/>
  <c r="H126" i="29"/>
  <c r="I125" i="29"/>
  <c r="H125" i="29"/>
  <c r="I124" i="29"/>
  <c r="H124" i="29"/>
  <c r="I123" i="29"/>
  <c r="H123" i="29"/>
  <c r="I122" i="29"/>
  <c r="H122" i="29"/>
  <c r="I121" i="29"/>
  <c r="H121" i="29"/>
  <c r="I120" i="29"/>
  <c r="H120" i="29"/>
  <c r="I119" i="29"/>
  <c r="H119" i="29"/>
  <c r="I118" i="29"/>
  <c r="H118" i="29"/>
  <c r="I117" i="29"/>
  <c r="H117" i="29"/>
  <c r="I116" i="29"/>
  <c r="H116" i="29"/>
  <c r="I115" i="29"/>
  <c r="H115" i="29"/>
  <c r="I114" i="29"/>
  <c r="H114" i="29"/>
  <c r="I113" i="29"/>
  <c r="H113" i="29"/>
  <c r="I112" i="29"/>
  <c r="H112" i="29"/>
  <c r="I111" i="29"/>
  <c r="H111" i="29"/>
  <c r="I110" i="29"/>
  <c r="H110" i="29"/>
  <c r="I108" i="29"/>
  <c r="H108" i="29"/>
  <c r="I107" i="29"/>
  <c r="H107" i="29"/>
  <c r="I106" i="29"/>
  <c r="H106" i="29"/>
  <c r="I105" i="29"/>
  <c r="H105" i="29"/>
  <c r="I104" i="29"/>
  <c r="H104" i="29"/>
  <c r="I103" i="29"/>
  <c r="H103" i="29"/>
  <c r="I102" i="29"/>
  <c r="H102" i="29"/>
  <c r="I101" i="29"/>
  <c r="H101" i="29"/>
  <c r="I100" i="29"/>
  <c r="H100" i="29"/>
  <c r="I99" i="29"/>
  <c r="H99" i="29"/>
  <c r="I98" i="29"/>
  <c r="H98" i="29"/>
  <c r="I97" i="29"/>
  <c r="H97" i="29"/>
  <c r="I96" i="29"/>
  <c r="H96" i="29"/>
  <c r="I95" i="29"/>
  <c r="H95" i="29"/>
  <c r="I94" i="29"/>
  <c r="H94" i="29"/>
  <c r="I93" i="29"/>
  <c r="H93" i="29"/>
  <c r="I92" i="29"/>
  <c r="H92" i="29"/>
  <c r="I91" i="29"/>
  <c r="H91" i="29"/>
  <c r="I90" i="29"/>
  <c r="H90" i="29"/>
  <c r="I89" i="29"/>
  <c r="H89" i="29"/>
  <c r="I88" i="29"/>
  <c r="H88" i="29"/>
  <c r="I87" i="29"/>
  <c r="H87" i="29"/>
  <c r="I86" i="29"/>
  <c r="H86" i="29"/>
  <c r="I85" i="29"/>
  <c r="H85" i="29"/>
  <c r="I84" i="29"/>
  <c r="H84" i="29"/>
  <c r="I83" i="29"/>
  <c r="H83" i="29"/>
  <c r="I82" i="29"/>
  <c r="H82" i="29"/>
  <c r="I81" i="29"/>
  <c r="H81" i="29"/>
  <c r="I80" i="29"/>
  <c r="H80" i="29"/>
  <c r="I79" i="29"/>
  <c r="H79" i="29"/>
  <c r="I78" i="29"/>
  <c r="H78" i="29"/>
  <c r="I77" i="29"/>
  <c r="H77" i="29"/>
  <c r="I76" i="29"/>
  <c r="H76" i="29"/>
  <c r="I75" i="29"/>
  <c r="H75" i="29"/>
  <c r="I74" i="29"/>
  <c r="H74" i="29"/>
  <c r="I73" i="29"/>
  <c r="H73" i="29"/>
  <c r="I72" i="29"/>
  <c r="H72" i="29"/>
  <c r="I71" i="29"/>
  <c r="H71" i="29"/>
  <c r="I70" i="29"/>
  <c r="H70" i="29"/>
  <c r="I69" i="29"/>
  <c r="H69" i="29"/>
  <c r="I68" i="29"/>
  <c r="H68" i="29"/>
  <c r="I67" i="29"/>
  <c r="H67" i="29"/>
  <c r="I66" i="29"/>
  <c r="H66" i="29"/>
  <c r="I65" i="29"/>
  <c r="H65" i="29"/>
  <c r="I64" i="29"/>
  <c r="H64" i="29"/>
  <c r="I63" i="29"/>
  <c r="H63" i="29"/>
  <c r="I62" i="29"/>
  <c r="H62" i="29"/>
  <c r="I61" i="29"/>
  <c r="H61" i="29"/>
  <c r="I60" i="29"/>
  <c r="H60" i="29"/>
  <c r="I59" i="29"/>
  <c r="H59" i="29"/>
  <c r="I58" i="29"/>
  <c r="H58" i="29"/>
  <c r="I57" i="29"/>
  <c r="H57" i="29"/>
  <c r="I56" i="29"/>
  <c r="H56" i="29"/>
  <c r="I55" i="29"/>
  <c r="H55" i="29"/>
  <c r="I54" i="29"/>
  <c r="H54" i="29"/>
  <c r="I53" i="29"/>
  <c r="H53" i="29"/>
  <c r="I52" i="29"/>
  <c r="H52" i="29"/>
  <c r="I51" i="29"/>
  <c r="H51" i="29"/>
  <c r="I50" i="29"/>
  <c r="H50" i="29"/>
  <c r="I49" i="29"/>
  <c r="H49" i="29"/>
  <c r="I48" i="29"/>
  <c r="H48" i="29"/>
  <c r="I47" i="29"/>
  <c r="H47" i="29"/>
  <c r="I46" i="29"/>
  <c r="H46" i="29"/>
  <c r="I45" i="29"/>
  <c r="H45" i="29"/>
  <c r="I44" i="29"/>
  <c r="H44" i="29"/>
  <c r="I43" i="29"/>
  <c r="H43" i="29"/>
  <c r="I42" i="29"/>
  <c r="H42" i="29"/>
  <c r="I41" i="29"/>
  <c r="H41" i="29"/>
  <c r="I40" i="29"/>
  <c r="H40" i="29"/>
  <c r="I39" i="29"/>
  <c r="H39" i="29"/>
  <c r="I38" i="29"/>
  <c r="H38" i="29"/>
  <c r="I37" i="29"/>
  <c r="H37" i="29"/>
  <c r="I36" i="29"/>
  <c r="H36" i="29"/>
  <c r="I35" i="29"/>
  <c r="H35" i="29"/>
  <c r="I34" i="29"/>
  <c r="H34" i="29"/>
  <c r="I33" i="29"/>
  <c r="H33" i="29"/>
  <c r="I32" i="29"/>
  <c r="H32" i="29"/>
  <c r="I31" i="29"/>
  <c r="H31" i="29"/>
  <c r="I30" i="29"/>
  <c r="H30" i="29"/>
  <c r="I29" i="29"/>
  <c r="H29" i="29"/>
  <c r="I28" i="29"/>
  <c r="H28" i="29"/>
  <c r="I26" i="29"/>
  <c r="H26" i="29"/>
  <c r="I25" i="29"/>
  <c r="H25" i="29"/>
  <c r="I24" i="29"/>
  <c r="H24" i="29"/>
  <c r="I23" i="29"/>
  <c r="H23" i="29"/>
  <c r="I22" i="29"/>
  <c r="H22" i="29"/>
  <c r="I21" i="29"/>
  <c r="H21" i="29"/>
  <c r="I20" i="29"/>
  <c r="H20" i="29"/>
  <c r="I19" i="29"/>
  <c r="H19" i="29"/>
  <c r="I18" i="29"/>
  <c r="H18" i="29"/>
  <c r="I17" i="29"/>
  <c r="H17" i="29"/>
  <c r="I16" i="29"/>
  <c r="H16" i="29"/>
  <c r="I15" i="29"/>
  <c r="H15" i="29"/>
  <c r="I14" i="29"/>
  <c r="H14" i="29"/>
  <c r="I13" i="29"/>
  <c r="H13" i="29"/>
  <c r="I12" i="29"/>
  <c r="H12" i="29"/>
  <c r="I11" i="29"/>
  <c r="H11" i="29"/>
  <c r="I10" i="29"/>
  <c r="H10" i="29"/>
  <c r="I9" i="29"/>
  <c r="H9" i="29"/>
  <c r="I8" i="29"/>
  <c r="H8" i="29"/>
  <c r="I7" i="29"/>
  <c r="H7" i="29"/>
  <c r="I6" i="29"/>
  <c r="H6" i="29"/>
  <c r="I5" i="29"/>
  <c r="H5" i="29"/>
  <c r="H347" i="29"/>
  <c r="Q345" i="29"/>
  <c r="R345" i="29"/>
  <c r="T345" i="29"/>
  <c r="U345" i="29"/>
  <c r="W345" i="29"/>
  <c r="X345" i="29"/>
  <c r="Y345" i="29"/>
  <c r="Z345" i="29"/>
  <c r="AA345" i="29"/>
  <c r="AB345" i="29"/>
  <c r="AE345" i="29"/>
  <c r="AG345" i="29"/>
  <c r="AH345" i="29"/>
  <c r="AI345" i="29"/>
  <c r="AJ345" i="29"/>
  <c r="AK345" i="29"/>
  <c r="AL345" i="29"/>
  <c r="AM345" i="29"/>
  <c r="AN345" i="29"/>
  <c r="AP345" i="29"/>
  <c r="AQ345" i="29"/>
  <c r="AR345" i="29"/>
  <c r="AS345" i="29"/>
  <c r="AT345" i="29"/>
  <c r="AU345" i="29"/>
  <c r="AV345" i="29"/>
  <c r="AW345" i="29"/>
  <c r="AX345" i="29"/>
  <c r="AY345" i="29"/>
  <c r="AZ345" i="29"/>
  <c r="BA345" i="29"/>
  <c r="BB345" i="29"/>
  <c r="BC345" i="29"/>
  <c r="BD345" i="29"/>
  <c r="BG345" i="29"/>
  <c r="BH345" i="29"/>
  <c r="BK345" i="29"/>
  <c r="BL345" i="29"/>
  <c r="I347" i="29"/>
  <c r="BJ392" i="28" l="1"/>
  <c r="BI392" i="28"/>
  <c r="BF392" i="28"/>
  <c r="BE392" i="28"/>
  <c r="AO392" i="28" l="1"/>
  <c r="AD392" i="28"/>
  <c r="U392" i="28"/>
  <c r="S392" i="28"/>
  <c r="R392" i="28"/>
  <c r="I40" i="28"/>
  <c r="I375" i="28"/>
  <c r="I181" i="28"/>
  <c r="I391" i="28"/>
  <c r="H391" i="28"/>
  <c r="I390" i="28"/>
  <c r="H390" i="28"/>
  <c r="I389" i="28"/>
  <c r="H389" i="28"/>
  <c r="I388" i="28"/>
  <c r="H388" i="28"/>
  <c r="I387" i="28"/>
  <c r="H387" i="28"/>
  <c r="I386" i="28"/>
  <c r="H386" i="28"/>
  <c r="I385" i="28"/>
  <c r="H385" i="28"/>
  <c r="I384" i="28"/>
  <c r="H384" i="28"/>
  <c r="I383" i="28"/>
  <c r="H383" i="28"/>
  <c r="I382" i="28"/>
  <c r="H382" i="28"/>
  <c r="I381" i="28"/>
  <c r="H381" i="28"/>
  <c r="I380" i="28"/>
  <c r="H380" i="28"/>
  <c r="I379" i="28"/>
  <c r="H379" i="28"/>
  <c r="I378" i="28"/>
  <c r="H378" i="28"/>
  <c r="I377" i="28"/>
  <c r="H377" i="28"/>
  <c r="I376" i="28"/>
  <c r="H376" i="28"/>
  <c r="I374" i="28"/>
  <c r="H374" i="28"/>
  <c r="I373" i="28"/>
  <c r="H373" i="28"/>
  <c r="I372" i="28"/>
  <c r="H372" i="28"/>
  <c r="I371" i="28"/>
  <c r="H371" i="28"/>
  <c r="I370" i="28"/>
  <c r="H370" i="28"/>
  <c r="I369" i="28"/>
  <c r="H369" i="28"/>
  <c r="I368" i="28"/>
  <c r="H368" i="28"/>
  <c r="I367" i="28"/>
  <c r="H367" i="28"/>
  <c r="I366" i="28"/>
  <c r="H366" i="28"/>
  <c r="I365" i="28"/>
  <c r="H365" i="28"/>
  <c r="I364" i="28"/>
  <c r="H364" i="28"/>
  <c r="I363" i="28"/>
  <c r="H363" i="28"/>
  <c r="I362" i="28"/>
  <c r="H362" i="28"/>
  <c r="I361" i="28"/>
  <c r="H361" i="28"/>
  <c r="I360" i="28"/>
  <c r="H360" i="28"/>
  <c r="I359" i="28"/>
  <c r="H359" i="28"/>
  <c r="I358" i="28"/>
  <c r="H358" i="28"/>
  <c r="I357" i="28"/>
  <c r="H357" i="28"/>
  <c r="I356" i="28"/>
  <c r="H356" i="28"/>
  <c r="I355" i="28"/>
  <c r="H355" i="28"/>
  <c r="I354" i="28"/>
  <c r="H354" i="28"/>
  <c r="I353" i="28"/>
  <c r="H353" i="28"/>
  <c r="I352" i="28"/>
  <c r="H352" i="28"/>
  <c r="I351" i="28"/>
  <c r="H351" i="28"/>
  <c r="I350" i="28"/>
  <c r="H350" i="28"/>
  <c r="I349" i="28"/>
  <c r="H349" i="28"/>
  <c r="I348" i="28"/>
  <c r="H348" i="28"/>
  <c r="I347" i="28"/>
  <c r="H347" i="28"/>
  <c r="I346" i="28"/>
  <c r="H346" i="28"/>
  <c r="I345" i="28"/>
  <c r="H345" i="28"/>
  <c r="I344" i="28"/>
  <c r="H344" i="28"/>
  <c r="I343" i="28"/>
  <c r="H343" i="28"/>
  <c r="I342" i="28"/>
  <c r="H342" i="28"/>
  <c r="I341" i="28"/>
  <c r="H341" i="28"/>
  <c r="I340" i="28"/>
  <c r="H340" i="28"/>
  <c r="I339" i="28"/>
  <c r="H339" i="28"/>
  <c r="I338" i="28"/>
  <c r="H338" i="28"/>
  <c r="I337" i="28"/>
  <c r="H337" i="28"/>
  <c r="I336" i="28"/>
  <c r="H336" i="28"/>
  <c r="I335" i="28"/>
  <c r="H335" i="28"/>
  <c r="I334" i="28"/>
  <c r="H334" i="28"/>
  <c r="I333" i="28"/>
  <c r="H333" i="28"/>
  <c r="I332" i="28"/>
  <c r="H332" i="28"/>
  <c r="I331" i="28"/>
  <c r="H331" i="28"/>
  <c r="I330" i="28"/>
  <c r="H330" i="28"/>
  <c r="I329" i="28"/>
  <c r="H329" i="28"/>
  <c r="I328" i="28"/>
  <c r="H328" i="28"/>
  <c r="I327" i="28"/>
  <c r="H327" i="28"/>
  <c r="I326" i="28"/>
  <c r="H326" i="28"/>
  <c r="I325" i="28"/>
  <c r="H325" i="28"/>
  <c r="I324" i="28"/>
  <c r="H324" i="28"/>
  <c r="I323" i="28"/>
  <c r="H323" i="28"/>
  <c r="I322" i="28"/>
  <c r="H322" i="28"/>
  <c r="I321" i="28"/>
  <c r="H321" i="28"/>
  <c r="I320" i="28"/>
  <c r="H320" i="28"/>
  <c r="I319" i="28"/>
  <c r="H319" i="28"/>
  <c r="I318" i="28"/>
  <c r="H318" i="28"/>
  <c r="I317" i="28"/>
  <c r="H317" i="28"/>
  <c r="I316" i="28"/>
  <c r="H316" i="28"/>
  <c r="I315" i="28"/>
  <c r="H315" i="28"/>
  <c r="I314" i="28"/>
  <c r="H314" i="28"/>
  <c r="I313" i="28"/>
  <c r="H313" i="28"/>
  <c r="I312" i="28"/>
  <c r="H312" i="28"/>
  <c r="I311" i="28"/>
  <c r="H311" i="28"/>
  <c r="I310" i="28"/>
  <c r="H310" i="28"/>
  <c r="I309" i="28"/>
  <c r="H309" i="28"/>
  <c r="I308" i="28"/>
  <c r="H308" i="28"/>
  <c r="I307" i="28"/>
  <c r="H307" i="28"/>
  <c r="I306" i="28"/>
  <c r="H306" i="28"/>
  <c r="I305" i="28"/>
  <c r="H305" i="28"/>
  <c r="I304" i="28"/>
  <c r="H304" i="28"/>
  <c r="I303" i="28"/>
  <c r="H303" i="28"/>
  <c r="I302" i="28"/>
  <c r="H302" i="28"/>
  <c r="I301" i="28"/>
  <c r="H301" i="28"/>
  <c r="I300" i="28"/>
  <c r="H300" i="28"/>
  <c r="I299" i="28"/>
  <c r="H299" i="28"/>
  <c r="I298" i="28"/>
  <c r="H298" i="28"/>
  <c r="I297" i="28"/>
  <c r="H297" i="28"/>
  <c r="I296" i="28"/>
  <c r="H296" i="28"/>
  <c r="I295" i="28"/>
  <c r="H295" i="28"/>
  <c r="I294" i="28"/>
  <c r="H294" i="28"/>
  <c r="I293" i="28"/>
  <c r="H293" i="28"/>
  <c r="I292" i="28"/>
  <c r="H292" i="28"/>
  <c r="I291" i="28"/>
  <c r="H291" i="28"/>
  <c r="I290" i="28"/>
  <c r="H290" i="28"/>
  <c r="I289" i="28"/>
  <c r="H289" i="28"/>
  <c r="I288" i="28"/>
  <c r="H288" i="28"/>
  <c r="I287" i="28"/>
  <c r="H287" i="28"/>
  <c r="I286" i="28"/>
  <c r="H286" i="28"/>
  <c r="I285" i="28"/>
  <c r="H285" i="28"/>
  <c r="I284" i="28"/>
  <c r="H284" i="28"/>
  <c r="I283" i="28"/>
  <c r="H283" i="28"/>
  <c r="I282" i="28"/>
  <c r="H282" i="28"/>
  <c r="I281" i="28"/>
  <c r="H281" i="28"/>
  <c r="I280" i="28"/>
  <c r="H280" i="28"/>
  <c r="I279" i="28"/>
  <c r="H279" i="28"/>
  <c r="I278" i="28"/>
  <c r="H278" i="28"/>
  <c r="I277" i="28"/>
  <c r="H277" i="28"/>
  <c r="I276" i="28"/>
  <c r="H276" i="28"/>
  <c r="I275" i="28"/>
  <c r="H275" i="28"/>
  <c r="I274" i="28"/>
  <c r="H274" i="28"/>
  <c r="I273" i="28"/>
  <c r="H273" i="28"/>
  <c r="I272" i="28"/>
  <c r="H272" i="28"/>
  <c r="I271" i="28"/>
  <c r="H271" i="28"/>
  <c r="I270" i="28"/>
  <c r="H270" i="28"/>
  <c r="I269" i="28"/>
  <c r="H269" i="28"/>
  <c r="I268" i="28"/>
  <c r="H268" i="28"/>
  <c r="I267" i="28"/>
  <c r="H267" i="28"/>
  <c r="I266" i="28"/>
  <c r="H266" i="28"/>
  <c r="I265" i="28"/>
  <c r="H265" i="28"/>
  <c r="I264" i="28"/>
  <c r="H264" i="28"/>
  <c r="I263" i="28"/>
  <c r="H263" i="28"/>
  <c r="I262" i="28"/>
  <c r="H262" i="28"/>
  <c r="I261" i="28"/>
  <c r="H261" i="28"/>
  <c r="I260" i="28"/>
  <c r="H260" i="28"/>
  <c r="I259" i="28"/>
  <c r="H259" i="28"/>
  <c r="I258" i="28"/>
  <c r="H258" i="28"/>
  <c r="I257" i="28"/>
  <c r="H257" i="28"/>
  <c r="I256" i="28"/>
  <c r="H256" i="28"/>
  <c r="I255" i="28"/>
  <c r="H255" i="28"/>
  <c r="I254" i="28"/>
  <c r="H254" i="28"/>
  <c r="I253" i="28"/>
  <c r="H253" i="28"/>
  <c r="I252" i="28"/>
  <c r="H252" i="28"/>
  <c r="I251" i="28"/>
  <c r="H251" i="28"/>
  <c r="I250" i="28"/>
  <c r="H250" i="28"/>
  <c r="I249" i="28"/>
  <c r="H249" i="28"/>
  <c r="I248" i="28"/>
  <c r="H248" i="28"/>
  <c r="I247" i="28"/>
  <c r="H247" i="28"/>
  <c r="I246" i="28"/>
  <c r="H246" i="28"/>
  <c r="I245" i="28"/>
  <c r="H245" i="28"/>
  <c r="I244" i="28"/>
  <c r="H244" i="28"/>
  <c r="I243" i="28"/>
  <c r="H243" i="28"/>
  <c r="I242" i="28"/>
  <c r="H242" i="28"/>
  <c r="I241" i="28"/>
  <c r="H241" i="28"/>
  <c r="I240" i="28"/>
  <c r="H240" i="28"/>
  <c r="I239" i="28"/>
  <c r="H239" i="28"/>
  <c r="I238" i="28"/>
  <c r="H238" i="28"/>
  <c r="I237" i="28"/>
  <c r="H237" i="28"/>
  <c r="I236" i="28"/>
  <c r="H236" i="28"/>
  <c r="I235" i="28"/>
  <c r="H235" i="28"/>
  <c r="I234" i="28"/>
  <c r="H234" i="28"/>
  <c r="I233" i="28"/>
  <c r="H233" i="28"/>
  <c r="I232" i="28"/>
  <c r="H232" i="28"/>
  <c r="I231" i="28"/>
  <c r="H231" i="28"/>
  <c r="I230" i="28"/>
  <c r="H230" i="28"/>
  <c r="I229" i="28"/>
  <c r="H229" i="28"/>
  <c r="I228" i="28"/>
  <c r="H228" i="28"/>
  <c r="I227" i="28"/>
  <c r="H227" i="28"/>
  <c r="I226" i="28"/>
  <c r="H226" i="28"/>
  <c r="I225" i="28"/>
  <c r="H225" i="28"/>
  <c r="I224" i="28"/>
  <c r="H224" i="28"/>
  <c r="I223" i="28"/>
  <c r="H223" i="28"/>
  <c r="I222" i="28"/>
  <c r="H222" i="28"/>
  <c r="I221" i="28"/>
  <c r="H221" i="28"/>
  <c r="I220" i="28"/>
  <c r="H220" i="28"/>
  <c r="I219" i="28"/>
  <c r="H219" i="28"/>
  <c r="I218" i="28"/>
  <c r="H218" i="28"/>
  <c r="I217" i="28"/>
  <c r="H217" i="28"/>
  <c r="I216" i="28"/>
  <c r="H216" i="28"/>
  <c r="I215" i="28"/>
  <c r="H215" i="28"/>
  <c r="I214" i="28"/>
  <c r="H214" i="28"/>
  <c r="I213" i="28"/>
  <c r="H213" i="28"/>
  <c r="I212" i="28"/>
  <c r="H212" i="28"/>
  <c r="I211" i="28"/>
  <c r="H211" i="28"/>
  <c r="I210" i="28"/>
  <c r="H210" i="28"/>
  <c r="I209" i="28"/>
  <c r="H209" i="28"/>
  <c r="I208" i="28"/>
  <c r="H208" i="28"/>
  <c r="I207" i="28"/>
  <c r="H207" i="28"/>
  <c r="I206" i="28"/>
  <c r="H206" i="28"/>
  <c r="I205" i="28"/>
  <c r="H205" i="28"/>
  <c r="I204" i="28"/>
  <c r="H204" i="28"/>
  <c r="I203" i="28"/>
  <c r="H203" i="28"/>
  <c r="I202" i="28"/>
  <c r="H202" i="28"/>
  <c r="I201" i="28"/>
  <c r="H201" i="28"/>
  <c r="I200" i="28"/>
  <c r="H200" i="28"/>
  <c r="I199" i="28"/>
  <c r="H199" i="28"/>
  <c r="I198" i="28"/>
  <c r="H198" i="28"/>
  <c r="I197" i="28"/>
  <c r="H197" i="28"/>
  <c r="I196" i="28"/>
  <c r="H196" i="28"/>
  <c r="I195" i="28"/>
  <c r="H195" i="28"/>
  <c r="I194" i="28"/>
  <c r="H194" i="28"/>
  <c r="I193" i="28"/>
  <c r="H193" i="28"/>
  <c r="I192" i="28"/>
  <c r="H192" i="28"/>
  <c r="I191" i="28"/>
  <c r="H191" i="28"/>
  <c r="I190" i="28"/>
  <c r="H190" i="28"/>
  <c r="I189" i="28"/>
  <c r="H189" i="28"/>
  <c r="I188" i="28"/>
  <c r="H188" i="28"/>
  <c r="I187" i="28"/>
  <c r="H187" i="28"/>
  <c r="I186" i="28"/>
  <c r="H186" i="28"/>
  <c r="I185" i="28"/>
  <c r="H185" i="28"/>
  <c r="I184" i="28"/>
  <c r="H184" i="28"/>
  <c r="I183" i="28"/>
  <c r="H183" i="28"/>
  <c r="I182" i="28"/>
  <c r="H182" i="28"/>
  <c r="I180" i="28"/>
  <c r="H180" i="28"/>
  <c r="I179" i="28"/>
  <c r="H179" i="28"/>
  <c r="I178" i="28"/>
  <c r="H178" i="28"/>
  <c r="I177" i="28"/>
  <c r="H177" i="28"/>
  <c r="I176" i="28"/>
  <c r="H176" i="28"/>
  <c r="I175" i="28"/>
  <c r="H175" i="28"/>
  <c r="I174" i="28"/>
  <c r="H174" i="28"/>
  <c r="I173" i="28"/>
  <c r="H173" i="28"/>
  <c r="I172" i="28"/>
  <c r="H172" i="28"/>
  <c r="I171" i="28"/>
  <c r="H171" i="28"/>
  <c r="I170" i="28"/>
  <c r="H170" i="28"/>
  <c r="I169" i="28"/>
  <c r="H169" i="28"/>
  <c r="I168" i="28"/>
  <c r="H168" i="28"/>
  <c r="I167" i="28"/>
  <c r="H167" i="28"/>
  <c r="I166" i="28"/>
  <c r="H166" i="28"/>
  <c r="I165" i="28"/>
  <c r="H165" i="28"/>
  <c r="I164" i="28"/>
  <c r="H164" i="28"/>
  <c r="I163" i="28"/>
  <c r="H163" i="28"/>
  <c r="I162" i="28"/>
  <c r="H162" i="28"/>
  <c r="I161" i="28"/>
  <c r="H161" i="28"/>
  <c r="I160" i="28"/>
  <c r="H160" i="28"/>
  <c r="I159" i="28"/>
  <c r="H159" i="28"/>
  <c r="I158" i="28"/>
  <c r="H158" i="28"/>
  <c r="I157" i="28"/>
  <c r="H157" i="28"/>
  <c r="I156" i="28"/>
  <c r="H156" i="28"/>
  <c r="I155" i="28"/>
  <c r="H155" i="28"/>
  <c r="I154" i="28"/>
  <c r="H154" i="28"/>
  <c r="I153" i="28"/>
  <c r="H153" i="28"/>
  <c r="I152" i="28"/>
  <c r="H152" i="28"/>
  <c r="I151" i="28"/>
  <c r="H151" i="28"/>
  <c r="I150" i="28"/>
  <c r="H150" i="28"/>
  <c r="I149" i="28"/>
  <c r="H149" i="28"/>
  <c r="I148" i="28"/>
  <c r="H148" i="28"/>
  <c r="I147" i="28"/>
  <c r="H147" i="28"/>
  <c r="I146" i="28"/>
  <c r="H146" i="28"/>
  <c r="I145" i="28"/>
  <c r="H145" i="28"/>
  <c r="I144" i="28"/>
  <c r="H144" i="28"/>
  <c r="I143" i="28"/>
  <c r="H143" i="28"/>
  <c r="I142" i="28"/>
  <c r="H142" i="28"/>
  <c r="I141" i="28"/>
  <c r="H141" i="28"/>
  <c r="I140" i="28"/>
  <c r="H140" i="28"/>
  <c r="I139" i="28"/>
  <c r="H139" i="28"/>
  <c r="I138" i="28"/>
  <c r="H138" i="28"/>
  <c r="I137" i="28"/>
  <c r="H137" i="28"/>
  <c r="I136" i="28"/>
  <c r="H136" i="28"/>
  <c r="I135" i="28"/>
  <c r="H135" i="28"/>
  <c r="I134" i="28"/>
  <c r="H134" i="28"/>
  <c r="I133" i="28"/>
  <c r="H133" i="28"/>
  <c r="I132" i="28"/>
  <c r="H132" i="28"/>
  <c r="I131" i="28"/>
  <c r="H131" i="28"/>
  <c r="I130" i="28"/>
  <c r="H130" i="28"/>
  <c r="I129" i="28"/>
  <c r="H129" i="28"/>
  <c r="I128" i="28"/>
  <c r="H128" i="28"/>
  <c r="I127" i="28"/>
  <c r="H127" i="28"/>
  <c r="I126" i="28"/>
  <c r="H126" i="28"/>
  <c r="I125" i="28"/>
  <c r="H125" i="28"/>
  <c r="I124" i="28"/>
  <c r="H124" i="28"/>
  <c r="I123" i="28"/>
  <c r="H123" i="28"/>
  <c r="I122" i="28"/>
  <c r="H122" i="28"/>
  <c r="I121" i="28"/>
  <c r="H121" i="28"/>
  <c r="I120" i="28"/>
  <c r="H120" i="28"/>
  <c r="I119" i="28"/>
  <c r="H119" i="28"/>
  <c r="I118" i="28"/>
  <c r="H118" i="28"/>
  <c r="I117" i="28"/>
  <c r="H117" i="28"/>
  <c r="I116" i="28"/>
  <c r="H116" i="28"/>
  <c r="I115" i="28"/>
  <c r="H115" i="28"/>
  <c r="I114" i="28"/>
  <c r="H114" i="28"/>
  <c r="I113" i="28"/>
  <c r="H113" i="28"/>
  <c r="I112" i="28"/>
  <c r="H112" i="28"/>
  <c r="I111" i="28"/>
  <c r="H111" i="28"/>
  <c r="I110" i="28"/>
  <c r="H110" i="28"/>
  <c r="I109" i="28"/>
  <c r="H109" i="28"/>
  <c r="I108" i="28"/>
  <c r="H108" i="28"/>
  <c r="I107" i="28"/>
  <c r="H107" i="28"/>
  <c r="I106" i="28"/>
  <c r="H106" i="28"/>
  <c r="I105" i="28"/>
  <c r="H105" i="28"/>
  <c r="I104" i="28"/>
  <c r="H104" i="28"/>
  <c r="I103" i="28"/>
  <c r="H103" i="28"/>
  <c r="I102" i="28"/>
  <c r="H102" i="28"/>
  <c r="I101" i="28"/>
  <c r="H101" i="28"/>
  <c r="I100" i="28"/>
  <c r="H100" i="28"/>
  <c r="I99" i="28"/>
  <c r="H99" i="28"/>
  <c r="I98" i="28"/>
  <c r="H98" i="28"/>
  <c r="I97" i="28"/>
  <c r="H97" i="28"/>
  <c r="I96" i="28"/>
  <c r="H96" i="28"/>
  <c r="I95" i="28"/>
  <c r="H95" i="28"/>
  <c r="I94" i="28"/>
  <c r="H94" i="28"/>
  <c r="I93" i="28"/>
  <c r="H93" i="28"/>
  <c r="I92" i="28"/>
  <c r="H92" i="28"/>
  <c r="I91" i="28"/>
  <c r="H91" i="28"/>
  <c r="I90" i="28"/>
  <c r="H90" i="28"/>
  <c r="I89" i="28"/>
  <c r="H89" i="28"/>
  <c r="I88" i="28"/>
  <c r="H88" i="28"/>
  <c r="I87" i="28"/>
  <c r="H87" i="28"/>
  <c r="I86" i="28"/>
  <c r="H86" i="28"/>
  <c r="I85" i="28"/>
  <c r="H85" i="28"/>
  <c r="I84" i="28"/>
  <c r="H84" i="28"/>
  <c r="I83" i="28"/>
  <c r="H83" i="28"/>
  <c r="I82" i="28"/>
  <c r="H82" i="28"/>
  <c r="I81" i="28"/>
  <c r="H81" i="28"/>
  <c r="I80" i="28"/>
  <c r="H80" i="28"/>
  <c r="I79" i="28"/>
  <c r="H79" i="28"/>
  <c r="I78" i="28"/>
  <c r="H78" i="28"/>
  <c r="I77" i="28"/>
  <c r="H77" i="28"/>
  <c r="I76" i="28"/>
  <c r="H76" i="28"/>
  <c r="I75" i="28"/>
  <c r="H75" i="28"/>
  <c r="I74" i="28"/>
  <c r="H74" i="28"/>
  <c r="I73" i="28"/>
  <c r="H73" i="28"/>
  <c r="I72" i="28"/>
  <c r="H72" i="28"/>
  <c r="I71" i="28"/>
  <c r="H71" i="28"/>
  <c r="I70" i="28"/>
  <c r="H70" i="28"/>
  <c r="I69" i="28"/>
  <c r="H69" i="28"/>
  <c r="I68" i="28"/>
  <c r="H68" i="28"/>
  <c r="I67" i="28"/>
  <c r="H67" i="28"/>
  <c r="I66" i="28"/>
  <c r="H66" i="28"/>
  <c r="I65" i="28"/>
  <c r="H65" i="28"/>
  <c r="I64" i="28"/>
  <c r="H64" i="28"/>
  <c r="I63" i="28"/>
  <c r="H63" i="28"/>
  <c r="I62" i="28"/>
  <c r="H62" i="28"/>
  <c r="I61" i="28"/>
  <c r="H61" i="28"/>
  <c r="I60" i="28"/>
  <c r="H60" i="28"/>
  <c r="I59" i="28"/>
  <c r="H59" i="28"/>
  <c r="I58" i="28"/>
  <c r="H58" i="28"/>
  <c r="I57" i="28"/>
  <c r="H57" i="28"/>
  <c r="I56" i="28"/>
  <c r="H56" i="28"/>
  <c r="I55" i="28"/>
  <c r="H55" i="28"/>
  <c r="I54" i="28"/>
  <c r="H54" i="28"/>
  <c r="I53" i="28"/>
  <c r="H53" i="28"/>
  <c r="I52" i="28"/>
  <c r="H52" i="28"/>
  <c r="I51" i="28"/>
  <c r="H51" i="28"/>
  <c r="I50" i="28"/>
  <c r="H50" i="28"/>
  <c r="I49" i="28"/>
  <c r="H49" i="28"/>
  <c r="I48" i="28"/>
  <c r="H48" i="28"/>
  <c r="I47" i="28"/>
  <c r="H47" i="28"/>
  <c r="I46" i="28"/>
  <c r="H46" i="28"/>
  <c r="I45" i="28"/>
  <c r="H45" i="28"/>
  <c r="I44" i="28"/>
  <c r="H44" i="28"/>
  <c r="I43" i="28"/>
  <c r="H43" i="28"/>
  <c r="I42" i="28"/>
  <c r="H42" i="28"/>
  <c r="I41" i="28"/>
  <c r="H41" i="28"/>
  <c r="I39" i="28"/>
  <c r="H39" i="28"/>
  <c r="I38" i="28"/>
  <c r="H38" i="28"/>
  <c r="I37" i="28"/>
  <c r="H37" i="28"/>
  <c r="I36" i="28"/>
  <c r="H36" i="28"/>
  <c r="I35" i="28"/>
  <c r="H35" i="28"/>
  <c r="I34" i="28"/>
  <c r="H34" i="28"/>
  <c r="I33" i="28"/>
  <c r="H33" i="28"/>
  <c r="I32" i="28"/>
  <c r="H32" i="28"/>
  <c r="I31" i="28"/>
  <c r="H31" i="28"/>
  <c r="I30" i="28"/>
  <c r="H30" i="28"/>
  <c r="I29" i="28"/>
  <c r="H29" i="28"/>
  <c r="I28" i="28"/>
  <c r="H28" i="28"/>
  <c r="I27" i="28"/>
  <c r="H27" i="28"/>
  <c r="I26" i="28"/>
  <c r="H26" i="28"/>
  <c r="I25" i="28"/>
  <c r="H25" i="28"/>
  <c r="I24" i="28"/>
  <c r="H24" i="28"/>
  <c r="I23" i="28"/>
  <c r="H23" i="28"/>
  <c r="I22" i="28"/>
  <c r="H22" i="28"/>
  <c r="I21" i="28"/>
  <c r="H21" i="28"/>
  <c r="I20" i="28"/>
  <c r="H20" i="28"/>
  <c r="I19" i="28"/>
  <c r="H19" i="28"/>
  <c r="I18" i="28"/>
  <c r="H18" i="28"/>
  <c r="I17" i="28"/>
  <c r="H17" i="28"/>
  <c r="I16" i="28"/>
  <c r="H16" i="28"/>
  <c r="I15" i="28"/>
  <c r="H15" i="28"/>
  <c r="I14" i="28"/>
  <c r="H14" i="28"/>
  <c r="I13" i="28"/>
  <c r="H13" i="28"/>
  <c r="I12" i="28"/>
  <c r="H12" i="28"/>
  <c r="I11" i="28"/>
  <c r="H11" i="28"/>
  <c r="I10" i="28"/>
  <c r="H10" i="28"/>
  <c r="I9" i="28"/>
  <c r="H9" i="28"/>
  <c r="I8" i="28"/>
  <c r="H8" i="28"/>
  <c r="I7" i="28"/>
  <c r="H7" i="28"/>
  <c r="I6" i="28"/>
  <c r="H6" i="28"/>
  <c r="I5" i="28"/>
  <c r="H5" i="28"/>
  <c r="BM374" i="27" l="1"/>
  <c r="BJ374" i="27"/>
  <c r="BI374" i="27"/>
  <c r="BF374" i="27"/>
  <c r="BE374" i="27"/>
  <c r="AF374" i="27"/>
  <c r="AC374" i="27"/>
  <c r="AA374" i="27"/>
  <c r="S374" i="27"/>
  <c r="Q374" i="27"/>
  <c r="I157" i="27"/>
  <c r="I369" i="27"/>
  <c r="I366" i="27"/>
  <c r="I197" i="27"/>
  <c r="I373" i="27"/>
  <c r="H373" i="27"/>
  <c r="I372" i="27"/>
  <c r="H372" i="27"/>
  <c r="I371" i="27"/>
  <c r="H371" i="27"/>
  <c r="I370" i="27"/>
  <c r="H370" i="27"/>
  <c r="I368" i="27"/>
  <c r="H368" i="27"/>
  <c r="I367" i="27"/>
  <c r="H367" i="27"/>
  <c r="I365" i="27"/>
  <c r="H365" i="27"/>
  <c r="I364" i="27"/>
  <c r="H364" i="27"/>
  <c r="I363" i="27"/>
  <c r="H363" i="27"/>
  <c r="I362" i="27"/>
  <c r="H362" i="27"/>
  <c r="I361" i="27"/>
  <c r="H361" i="27"/>
  <c r="I360" i="27"/>
  <c r="H360" i="27"/>
  <c r="I359" i="27"/>
  <c r="H359" i="27"/>
  <c r="I358" i="27"/>
  <c r="H358" i="27"/>
  <c r="I357" i="27"/>
  <c r="H357" i="27"/>
  <c r="I356" i="27"/>
  <c r="H356" i="27"/>
  <c r="I355" i="27"/>
  <c r="H355" i="27"/>
  <c r="I354" i="27"/>
  <c r="H354" i="27"/>
  <c r="I353" i="27"/>
  <c r="H353" i="27"/>
  <c r="I352" i="27"/>
  <c r="H352" i="27"/>
  <c r="I351" i="27"/>
  <c r="H351" i="27"/>
  <c r="I350" i="27"/>
  <c r="H350" i="27"/>
  <c r="I349" i="27"/>
  <c r="H349" i="27"/>
  <c r="I348" i="27"/>
  <c r="H348" i="27"/>
  <c r="I347" i="27"/>
  <c r="H347" i="27"/>
  <c r="I346" i="27"/>
  <c r="H346" i="27"/>
  <c r="I345" i="27"/>
  <c r="H345" i="27"/>
  <c r="I344" i="27"/>
  <c r="H344" i="27"/>
  <c r="I343" i="27"/>
  <c r="H343" i="27"/>
  <c r="I342" i="27"/>
  <c r="H342" i="27"/>
  <c r="I341" i="27"/>
  <c r="H341" i="27"/>
  <c r="I340" i="27"/>
  <c r="H340" i="27"/>
  <c r="I339" i="27"/>
  <c r="H339" i="27"/>
  <c r="I338" i="27"/>
  <c r="H338" i="27"/>
  <c r="I337" i="27"/>
  <c r="H337" i="27"/>
  <c r="I336" i="27"/>
  <c r="H336" i="27"/>
  <c r="I335" i="27"/>
  <c r="H335" i="27"/>
  <c r="I334" i="27"/>
  <c r="H334" i="27"/>
  <c r="I333" i="27"/>
  <c r="H333" i="27"/>
  <c r="I332" i="27"/>
  <c r="H332" i="27"/>
  <c r="I331" i="27"/>
  <c r="H331" i="27"/>
  <c r="I330" i="27"/>
  <c r="H330" i="27"/>
  <c r="I329" i="27"/>
  <c r="H329" i="27"/>
  <c r="I328" i="27"/>
  <c r="H328" i="27"/>
  <c r="I327" i="27"/>
  <c r="H327" i="27"/>
  <c r="I326" i="27"/>
  <c r="H326" i="27"/>
  <c r="I325" i="27"/>
  <c r="H325" i="27"/>
  <c r="I324" i="27"/>
  <c r="H324" i="27"/>
  <c r="I323" i="27"/>
  <c r="H323" i="27"/>
  <c r="I322" i="27"/>
  <c r="H322" i="27"/>
  <c r="I321" i="27"/>
  <c r="H321" i="27"/>
  <c r="I320" i="27"/>
  <c r="H320" i="27"/>
  <c r="I319" i="27"/>
  <c r="H319" i="27"/>
  <c r="I318" i="27"/>
  <c r="H318" i="27"/>
  <c r="I317" i="27"/>
  <c r="H317" i="27"/>
  <c r="I316" i="27"/>
  <c r="H316" i="27"/>
  <c r="I315" i="27"/>
  <c r="H315" i="27"/>
  <c r="I314" i="27"/>
  <c r="H314" i="27"/>
  <c r="I313" i="27"/>
  <c r="H313" i="27"/>
  <c r="I312" i="27"/>
  <c r="H312" i="27"/>
  <c r="I311" i="27"/>
  <c r="H311" i="27"/>
  <c r="I310" i="27"/>
  <c r="H310" i="27"/>
  <c r="I309" i="27"/>
  <c r="H309" i="27"/>
  <c r="I308" i="27"/>
  <c r="H308" i="27"/>
  <c r="I307" i="27"/>
  <c r="H307" i="27"/>
  <c r="I306" i="27"/>
  <c r="H306" i="27"/>
  <c r="I305" i="27"/>
  <c r="H305" i="27"/>
  <c r="I304" i="27"/>
  <c r="H304" i="27"/>
  <c r="I303" i="27"/>
  <c r="H303" i="27"/>
  <c r="I302" i="27"/>
  <c r="H302" i="27"/>
  <c r="I301" i="27"/>
  <c r="H301" i="27"/>
  <c r="I300" i="27"/>
  <c r="H300" i="27"/>
  <c r="I299" i="27"/>
  <c r="H299" i="27"/>
  <c r="I298" i="27"/>
  <c r="H298" i="27"/>
  <c r="I297" i="27"/>
  <c r="H297" i="27"/>
  <c r="I296" i="27"/>
  <c r="H296" i="27"/>
  <c r="I295" i="27"/>
  <c r="H295" i="27"/>
  <c r="I294" i="27"/>
  <c r="H294" i="27"/>
  <c r="I293" i="27"/>
  <c r="H293" i="27"/>
  <c r="I292" i="27"/>
  <c r="H292" i="27"/>
  <c r="I291" i="27"/>
  <c r="H291" i="27"/>
  <c r="I290" i="27"/>
  <c r="H290" i="27"/>
  <c r="I289" i="27"/>
  <c r="H289" i="27"/>
  <c r="I288" i="27"/>
  <c r="H288" i="27"/>
  <c r="I287" i="27"/>
  <c r="H287" i="27"/>
  <c r="I286" i="27"/>
  <c r="H286" i="27"/>
  <c r="I285" i="27"/>
  <c r="H285" i="27"/>
  <c r="I284" i="27"/>
  <c r="H284" i="27"/>
  <c r="I283" i="27"/>
  <c r="H283" i="27"/>
  <c r="I282" i="27"/>
  <c r="H282" i="27"/>
  <c r="I281" i="27"/>
  <c r="H281" i="27"/>
  <c r="I280" i="27"/>
  <c r="H280" i="27"/>
  <c r="I279" i="27"/>
  <c r="H279" i="27"/>
  <c r="I278" i="27"/>
  <c r="H278" i="27"/>
  <c r="I277" i="27"/>
  <c r="H277" i="27"/>
  <c r="I276" i="27"/>
  <c r="H276" i="27"/>
  <c r="I275" i="27"/>
  <c r="H275" i="27"/>
  <c r="I274" i="27"/>
  <c r="H274" i="27"/>
  <c r="I273" i="27"/>
  <c r="H273" i="27"/>
  <c r="I272" i="27"/>
  <c r="H272" i="27"/>
  <c r="I271" i="27"/>
  <c r="H271" i="27"/>
  <c r="I270" i="27"/>
  <c r="H270" i="27"/>
  <c r="I269" i="27"/>
  <c r="H269" i="27"/>
  <c r="I268" i="27"/>
  <c r="H268" i="27"/>
  <c r="I267" i="27"/>
  <c r="H267" i="27"/>
  <c r="I266" i="27"/>
  <c r="H266" i="27"/>
  <c r="I265" i="27"/>
  <c r="H265" i="27"/>
  <c r="I264" i="27"/>
  <c r="H264" i="27"/>
  <c r="I263" i="27"/>
  <c r="H263" i="27"/>
  <c r="I262" i="27"/>
  <c r="H262" i="27"/>
  <c r="I261" i="27"/>
  <c r="H261" i="27"/>
  <c r="I260" i="27"/>
  <c r="H260" i="27"/>
  <c r="I259" i="27"/>
  <c r="H259" i="27"/>
  <c r="I258" i="27"/>
  <c r="H258" i="27"/>
  <c r="I257" i="27"/>
  <c r="H257" i="27"/>
  <c r="I256" i="27"/>
  <c r="H256" i="27"/>
  <c r="I255" i="27"/>
  <c r="H255" i="27"/>
  <c r="I254" i="27"/>
  <c r="H254" i="27"/>
  <c r="I253" i="27"/>
  <c r="H253" i="27"/>
  <c r="I252" i="27"/>
  <c r="H252" i="27"/>
  <c r="I251" i="27"/>
  <c r="H251" i="27"/>
  <c r="I250" i="27"/>
  <c r="H250" i="27"/>
  <c r="I249" i="27"/>
  <c r="H249" i="27"/>
  <c r="I248" i="27"/>
  <c r="H248" i="27"/>
  <c r="I247" i="27"/>
  <c r="H247" i="27"/>
  <c r="I246" i="27"/>
  <c r="H246" i="27"/>
  <c r="I245" i="27"/>
  <c r="H245" i="27"/>
  <c r="I244" i="27"/>
  <c r="H244" i="27"/>
  <c r="I243" i="27"/>
  <c r="H243" i="27"/>
  <c r="I242" i="27"/>
  <c r="H242" i="27"/>
  <c r="I241" i="27"/>
  <c r="H241" i="27"/>
  <c r="I240" i="27"/>
  <c r="H240" i="27"/>
  <c r="I239" i="27"/>
  <c r="H239" i="27"/>
  <c r="I238" i="27"/>
  <c r="H238" i="27"/>
  <c r="I237" i="27"/>
  <c r="H237" i="27"/>
  <c r="I236" i="27"/>
  <c r="H236" i="27"/>
  <c r="I235" i="27"/>
  <c r="H235" i="27"/>
  <c r="I234" i="27"/>
  <c r="H234" i="27"/>
  <c r="I233" i="27"/>
  <c r="H233" i="27"/>
  <c r="I232" i="27"/>
  <c r="H232" i="27"/>
  <c r="I231" i="27"/>
  <c r="H231" i="27"/>
  <c r="I230" i="27"/>
  <c r="H230" i="27"/>
  <c r="I229" i="27"/>
  <c r="H229" i="27"/>
  <c r="I228" i="27"/>
  <c r="H228" i="27"/>
  <c r="I227" i="27"/>
  <c r="H227" i="27"/>
  <c r="I226" i="27"/>
  <c r="H226" i="27"/>
  <c r="I225" i="27"/>
  <c r="H225" i="27"/>
  <c r="I224" i="27"/>
  <c r="H224" i="27"/>
  <c r="I223" i="27"/>
  <c r="H223" i="27"/>
  <c r="I222" i="27"/>
  <c r="H222" i="27"/>
  <c r="I221" i="27"/>
  <c r="H221" i="27"/>
  <c r="I220" i="27"/>
  <c r="H220" i="27"/>
  <c r="I219" i="27"/>
  <c r="H219" i="27"/>
  <c r="I218" i="27"/>
  <c r="H218" i="27"/>
  <c r="I217" i="27"/>
  <c r="H217" i="27"/>
  <c r="I216" i="27"/>
  <c r="H216" i="27"/>
  <c r="I215" i="27"/>
  <c r="H215" i="27"/>
  <c r="I214" i="27"/>
  <c r="H214" i="27"/>
  <c r="I213" i="27"/>
  <c r="H213" i="27"/>
  <c r="I212" i="27"/>
  <c r="H212" i="27"/>
  <c r="I211" i="27"/>
  <c r="H211" i="27"/>
  <c r="I210" i="27"/>
  <c r="H210" i="27"/>
  <c r="I209" i="27"/>
  <c r="H209" i="27"/>
  <c r="I208" i="27"/>
  <c r="H208" i="27"/>
  <c r="I207" i="27"/>
  <c r="H207" i="27"/>
  <c r="I206" i="27"/>
  <c r="H206" i="27"/>
  <c r="I205" i="27"/>
  <c r="H205" i="27"/>
  <c r="I204" i="27"/>
  <c r="H204" i="27"/>
  <c r="I203" i="27"/>
  <c r="H203" i="27"/>
  <c r="I202" i="27"/>
  <c r="H202" i="27"/>
  <c r="I201" i="27"/>
  <c r="H201" i="27"/>
  <c r="I200" i="27"/>
  <c r="H200" i="27"/>
  <c r="I199" i="27"/>
  <c r="H199" i="27"/>
  <c r="I198" i="27"/>
  <c r="H198" i="27"/>
  <c r="I196" i="27"/>
  <c r="H196" i="27"/>
  <c r="I195" i="27"/>
  <c r="H195" i="27"/>
  <c r="I194" i="27"/>
  <c r="H194" i="27"/>
  <c r="I193" i="27"/>
  <c r="H193" i="27"/>
  <c r="I192" i="27"/>
  <c r="H192" i="27"/>
  <c r="I191" i="27"/>
  <c r="H191" i="27"/>
  <c r="I190" i="27"/>
  <c r="H190" i="27"/>
  <c r="I189" i="27"/>
  <c r="H189" i="27"/>
  <c r="I188" i="27"/>
  <c r="H188" i="27"/>
  <c r="I187" i="27"/>
  <c r="H187" i="27"/>
  <c r="I186" i="27"/>
  <c r="H186" i="27"/>
  <c r="I185" i="27"/>
  <c r="H185" i="27"/>
  <c r="I184" i="27"/>
  <c r="H184" i="27"/>
  <c r="I183" i="27"/>
  <c r="H183" i="27"/>
  <c r="I182" i="27"/>
  <c r="H182" i="27"/>
  <c r="I181" i="27"/>
  <c r="H181" i="27"/>
  <c r="I180" i="27"/>
  <c r="H180" i="27"/>
  <c r="I179" i="27"/>
  <c r="H179" i="27"/>
  <c r="I178" i="27"/>
  <c r="H178" i="27"/>
  <c r="I177" i="27"/>
  <c r="H177" i="27"/>
  <c r="I176" i="27"/>
  <c r="H176" i="27"/>
  <c r="I175" i="27"/>
  <c r="H175" i="27"/>
  <c r="I174" i="27"/>
  <c r="H174" i="27"/>
  <c r="I173" i="27"/>
  <c r="H173" i="27"/>
  <c r="I172" i="27"/>
  <c r="H172" i="27"/>
  <c r="I171" i="27"/>
  <c r="H171" i="27"/>
  <c r="I170" i="27"/>
  <c r="H170" i="27"/>
  <c r="I169" i="27"/>
  <c r="H169" i="27"/>
  <c r="I168" i="27"/>
  <c r="H168" i="27"/>
  <c r="I167" i="27"/>
  <c r="H167" i="27"/>
  <c r="I166" i="27"/>
  <c r="H166" i="27"/>
  <c r="I165" i="27"/>
  <c r="H165" i="27"/>
  <c r="I164" i="27"/>
  <c r="H164" i="27"/>
  <c r="I163" i="27"/>
  <c r="H163" i="27"/>
  <c r="I162" i="27"/>
  <c r="H162" i="27"/>
  <c r="I161" i="27"/>
  <c r="H161" i="27"/>
  <c r="I160" i="27"/>
  <c r="H160" i="27"/>
  <c r="I159" i="27"/>
  <c r="H159" i="27"/>
  <c r="I158" i="27"/>
  <c r="H158" i="27"/>
  <c r="I156" i="27"/>
  <c r="H156" i="27"/>
  <c r="I155" i="27"/>
  <c r="H155" i="27"/>
  <c r="I154" i="27"/>
  <c r="H154" i="27"/>
  <c r="I153" i="27"/>
  <c r="H153" i="27"/>
  <c r="I152" i="27"/>
  <c r="H152" i="27"/>
  <c r="I151" i="27"/>
  <c r="H151" i="27"/>
  <c r="I150" i="27"/>
  <c r="H150" i="27"/>
  <c r="I149" i="27"/>
  <c r="H149" i="27"/>
  <c r="I148" i="27"/>
  <c r="H148" i="27"/>
  <c r="I147" i="27"/>
  <c r="H147" i="27"/>
  <c r="I146" i="27"/>
  <c r="H146" i="27"/>
  <c r="I145" i="27"/>
  <c r="H145" i="27"/>
  <c r="I144" i="27"/>
  <c r="H144" i="27"/>
  <c r="I143" i="27"/>
  <c r="H143" i="27"/>
  <c r="I142" i="27"/>
  <c r="H142" i="27"/>
  <c r="I141" i="27"/>
  <c r="H141" i="27"/>
  <c r="I140" i="27"/>
  <c r="H140" i="27"/>
  <c r="I139" i="27"/>
  <c r="H139" i="27"/>
  <c r="I138" i="27"/>
  <c r="H138" i="27"/>
  <c r="I137" i="27"/>
  <c r="H137" i="27"/>
  <c r="I136" i="27"/>
  <c r="H136" i="27"/>
  <c r="I135" i="27"/>
  <c r="H135" i="27"/>
  <c r="I134" i="27"/>
  <c r="H134" i="27"/>
  <c r="I133" i="27"/>
  <c r="H133" i="27"/>
  <c r="I132" i="27"/>
  <c r="H132" i="27"/>
  <c r="I131" i="27"/>
  <c r="H131" i="27"/>
  <c r="I130" i="27"/>
  <c r="H130" i="27"/>
  <c r="I129" i="27"/>
  <c r="H129" i="27"/>
  <c r="I128" i="27"/>
  <c r="H128" i="27"/>
  <c r="I127" i="27"/>
  <c r="H127" i="27"/>
  <c r="I126" i="27"/>
  <c r="H126" i="27"/>
  <c r="I125" i="27"/>
  <c r="H125" i="27"/>
  <c r="I124" i="27"/>
  <c r="H124" i="27"/>
  <c r="I123" i="27"/>
  <c r="H123" i="27"/>
  <c r="I122" i="27"/>
  <c r="H122" i="27"/>
  <c r="I121" i="27"/>
  <c r="H121" i="27"/>
  <c r="I120" i="27"/>
  <c r="H120" i="27"/>
  <c r="I119" i="27"/>
  <c r="H119" i="27"/>
  <c r="I118" i="27"/>
  <c r="H118" i="27"/>
  <c r="I117" i="27"/>
  <c r="H117" i="27"/>
  <c r="I116" i="27"/>
  <c r="H116" i="27"/>
  <c r="I115" i="27"/>
  <c r="H115" i="27"/>
  <c r="I114" i="27"/>
  <c r="H114" i="27"/>
  <c r="I113" i="27"/>
  <c r="H113" i="27"/>
  <c r="I112" i="27"/>
  <c r="H112" i="27"/>
  <c r="I111" i="27"/>
  <c r="H111" i="27"/>
  <c r="I110" i="27"/>
  <c r="H110" i="27"/>
  <c r="I109" i="27"/>
  <c r="H109" i="27"/>
  <c r="I108" i="27"/>
  <c r="H108" i="27"/>
  <c r="I107" i="27"/>
  <c r="H107" i="27"/>
  <c r="I106" i="27"/>
  <c r="H106" i="27"/>
  <c r="I105" i="27"/>
  <c r="H105" i="27"/>
  <c r="I104" i="27"/>
  <c r="H104" i="27"/>
  <c r="I103" i="27"/>
  <c r="H103" i="27"/>
  <c r="I102" i="27"/>
  <c r="H102" i="27"/>
  <c r="I101" i="27"/>
  <c r="H101" i="27"/>
  <c r="I100" i="27"/>
  <c r="H100" i="27"/>
  <c r="I99" i="27"/>
  <c r="H99" i="27"/>
  <c r="I98" i="27"/>
  <c r="H98" i="27"/>
  <c r="I97" i="27"/>
  <c r="H97" i="27"/>
  <c r="I96" i="27"/>
  <c r="H96" i="27"/>
  <c r="I95" i="27"/>
  <c r="H95" i="27"/>
  <c r="I94" i="27"/>
  <c r="H94" i="27"/>
  <c r="I93" i="27"/>
  <c r="H93" i="27"/>
  <c r="I92" i="27"/>
  <c r="H92" i="27"/>
  <c r="I91" i="27"/>
  <c r="H91" i="27"/>
  <c r="I90" i="27"/>
  <c r="H90" i="27"/>
  <c r="I89" i="27"/>
  <c r="H89" i="27"/>
  <c r="I88" i="27"/>
  <c r="H88" i="27"/>
  <c r="I87" i="27"/>
  <c r="H87" i="27"/>
  <c r="I86" i="27"/>
  <c r="H86" i="27"/>
  <c r="I85" i="27"/>
  <c r="H85" i="27"/>
  <c r="I84" i="27"/>
  <c r="H84" i="27"/>
  <c r="I83" i="27"/>
  <c r="H83" i="27"/>
  <c r="I82" i="27"/>
  <c r="H82" i="27"/>
  <c r="I81" i="27"/>
  <c r="H81" i="27"/>
  <c r="I80" i="27"/>
  <c r="H80" i="27"/>
  <c r="I79" i="27"/>
  <c r="H79" i="27"/>
  <c r="I78" i="27"/>
  <c r="H78" i="27"/>
  <c r="I77" i="27"/>
  <c r="H77" i="27"/>
  <c r="I76" i="27"/>
  <c r="H76" i="27"/>
  <c r="I75" i="27"/>
  <c r="H75" i="27"/>
  <c r="I74" i="27"/>
  <c r="H74" i="27"/>
  <c r="I73" i="27"/>
  <c r="H73" i="27"/>
  <c r="I72" i="27"/>
  <c r="H72" i="27"/>
  <c r="I71" i="27"/>
  <c r="H71" i="27"/>
  <c r="I70" i="27"/>
  <c r="H70" i="27"/>
  <c r="I69" i="27"/>
  <c r="H69" i="27"/>
  <c r="I68" i="27"/>
  <c r="H68" i="27"/>
  <c r="I67" i="27"/>
  <c r="H67" i="27"/>
  <c r="I66" i="27"/>
  <c r="H66" i="27"/>
  <c r="I65" i="27"/>
  <c r="H65" i="27"/>
  <c r="I64" i="27"/>
  <c r="H64" i="27"/>
  <c r="I63" i="27"/>
  <c r="H63" i="27"/>
  <c r="I62" i="27"/>
  <c r="H62" i="27"/>
  <c r="I61" i="27"/>
  <c r="H61" i="27"/>
  <c r="I60" i="27"/>
  <c r="H60" i="27"/>
  <c r="I59" i="27"/>
  <c r="H59" i="27"/>
  <c r="I58" i="27"/>
  <c r="H58" i="27"/>
  <c r="I57" i="27"/>
  <c r="H57" i="27"/>
  <c r="I56" i="27"/>
  <c r="H56" i="27"/>
  <c r="I55" i="27"/>
  <c r="H55" i="27"/>
  <c r="I54" i="27"/>
  <c r="H54" i="27"/>
  <c r="I53" i="27"/>
  <c r="H53" i="27"/>
  <c r="I52" i="27"/>
  <c r="H52" i="27"/>
  <c r="I51" i="27"/>
  <c r="H51" i="27"/>
  <c r="I50" i="27"/>
  <c r="H50" i="27"/>
  <c r="I49" i="27"/>
  <c r="H49" i="27"/>
  <c r="I48" i="27"/>
  <c r="H48" i="27"/>
  <c r="I47" i="27"/>
  <c r="H47" i="27"/>
  <c r="I46" i="27"/>
  <c r="H46" i="27"/>
  <c r="I45" i="27"/>
  <c r="H45" i="27"/>
  <c r="I44" i="27"/>
  <c r="H44" i="27"/>
  <c r="I43" i="27"/>
  <c r="H43" i="27"/>
  <c r="I42" i="27"/>
  <c r="H42" i="27"/>
  <c r="I41" i="27"/>
  <c r="H41" i="27"/>
  <c r="I40" i="27"/>
  <c r="H40" i="27"/>
  <c r="I39" i="27"/>
  <c r="H39" i="27"/>
  <c r="I38" i="27"/>
  <c r="H38" i="27"/>
  <c r="I37" i="27"/>
  <c r="H37" i="27"/>
  <c r="I36" i="27"/>
  <c r="H36" i="27"/>
  <c r="I35" i="27"/>
  <c r="H35" i="27"/>
  <c r="I34" i="27"/>
  <c r="H34" i="27"/>
  <c r="I33" i="27"/>
  <c r="H33" i="27"/>
  <c r="I32" i="27"/>
  <c r="H32" i="27"/>
  <c r="I31" i="27"/>
  <c r="H31" i="27"/>
  <c r="I30" i="27"/>
  <c r="H30" i="27"/>
  <c r="I29" i="27"/>
  <c r="H29" i="27"/>
  <c r="I28" i="27"/>
  <c r="H28" i="27"/>
  <c r="I27" i="27"/>
  <c r="H27" i="27"/>
  <c r="I26" i="27"/>
  <c r="H26" i="27"/>
  <c r="I25" i="27"/>
  <c r="H25" i="27"/>
  <c r="I24" i="27"/>
  <c r="H24" i="27"/>
  <c r="I23" i="27"/>
  <c r="H23" i="27"/>
  <c r="I22" i="27"/>
  <c r="H22" i="27"/>
  <c r="I21" i="27"/>
  <c r="H21" i="27"/>
  <c r="I20" i="27"/>
  <c r="H20" i="27"/>
  <c r="I19" i="27"/>
  <c r="H19" i="27"/>
  <c r="I18" i="27"/>
  <c r="H18" i="27"/>
  <c r="I17" i="27"/>
  <c r="H17" i="27"/>
  <c r="I16" i="27"/>
  <c r="H16" i="27"/>
  <c r="I15" i="27"/>
  <c r="H15" i="27"/>
  <c r="I14" i="27"/>
  <c r="H14" i="27"/>
  <c r="I13" i="27"/>
  <c r="H13" i="27"/>
  <c r="I12" i="27"/>
  <c r="H12" i="27"/>
  <c r="I11" i="27"/>
  <c r="H11" i="27"/>
  <c r="I10" i="27"/>
  <c r="H10" i="27"/>
  <c r="I9" i="27"/>
  <c r="H9" i="27"/>
  <c r="I8" i="27"/>
  <c r="H8" i="27"/>
  <c r="I7" i="27"/>
  <c r="H7" i="27"/>
  <c r="I6" i="27"/>
  <c r="H6" i="27"/>
  <c r="I5" i="27"/>
  <c r="H5" i="27"/>
  <c r="I394" i="28" l="1"/>
  <c r="H394" i="28"/>
  <c r="BL392" i="28"/>
  <c r="BK392" i="28"/>
  <c r="BH392" i="28"/>
  <c r="BG392" i="28"/>
  <c r="BD392" i="28"/>
  <c r="BC392" i="28"/>
  <c r="BB392" i="28"/>
  <c r="BA392" i="28"/>
  <c r="AZ392" i="28"/>
  <c r="AY392" i="28"/>
  <c r="AX392" i="28"/>
  <c r="AW392" i="28"/>
  <c r="AV392" i="28"/>
  <c r="AU392" i="28"/>
  <c r="AT392" i="28"/>
  <c r="AS392" i="28"/>
  <c r="AR392" i="28"/>
  <c r="AQ392" i="28"/>
  <c r="AP392" i="28"/>
  <c r="AN392" i="28"/>
  <c r="AM392" i="28"/>
  <c r="AL392" i="28"/>
  <c r="AK392" i="28"/>
  <c r="AJ392" i="28"/>
  <c r="AI392" i="28"/>
  <c r="AH392" i="28"/>
  <c r="AG392" i="28"/>
  <c r="AF392" i="28"/>
  <c r="AE392" i="28"/>
  <c r="AC392" i="28"/>
  <c r="AB392" i="28"/>
  <c r="AA392" i="28"/>
  <c r="Z392" i="28"/>
  <c r="Y392" i="28"/>
  <c r="X392" i="28"/>
  <c r="W392" i="28"/>
  <c r="V392" i="28"/>
  <c r="T392" i="28"/>
  <c r="Q392" i="28"/>
  <c r="BM317" i="26" l="1"/>
  <c r="BJ317" i="26"/>
  <c r="BI317" i="26"/>
  <c r="BH317" i="26"/>
  <c r="BF317" i="26"/>
  <c r="BE317" i="26"/>
  <c r="AZ317" i="26"/>
  <c r="AL317" i="26"/>
  <c r="AF317" i="26"/>
  <c r="AD317" i="26"/>
  <c r="AC317" i="26"/>
  <c r="U317" i="26"/>
  <c r="S317" i="26"/>
  <c r="R317" i="26"/>
  <c r="Q317" i="26"/>
  <c r="I316" i="26"/>
  <c r="H316" i="26"/>
  <c r="I315" i="26"/>
  <c r="H315" i="26"/>
  <c r="I314" i="26"/>
  <c r="H314" i="26"/>
  <c r="I313" i="26"/>
  <c r="H313" i="26"/>
  <c r="I312" i="26"/>
  <c r="H312" i="26"/>
  <c r="I311" i="26"/>
  <c r="H311" i="26"/>
  <c r="I310" i="26"/>
  <c r="H310" i="26"/>
  <c r="I309" i="26"/>
  <c r="H309" i="26"/>
  <c r="I308" i="26"/>
  <c r="H308" i="26"/>
  <c r="I307" i="26"/>
  <c r="H307" i="26"/>
  <c r="I306" i="26"/>
  <c r="H306" i="26"/>
  <c r="I305" i="26"/>
  <c r="H305" i="26"/>
  <c r="I304" i="26"/>
  <c r="H304" i="26"/>
  <c r="I303" i="26"/>
  <c r="H303" i="26"/>
  <c r="I302" i="26"/>
  <c r="H302" i="26"/>
  <c r="I301" i="26"/>
  <c r="H301" i="26"/>
  <c r="I300" i="26"/>
  <c r="H300" i="26"/>
  <c r="I299" i="26"/>
  <c r="H299" i="26"/>
  <c r="I298" i="26"/>
  <c r="H298" i="26"/>
  <c r="I297" i="26"/>
  <c r="H297" i="26"/>
  <c r="I296" i="26"/>
  <c r="H296" i="26"/>
  <c r="I295" i="26"/>
  <c r="H295" i="26"/>
  <c r="I294" i="26"/>
  <c r="H294" i="26"/>
  <c r="I293" i="26"/>
  <c r="H293" i="26"/>
  <c r="I292" i="26"/>
  <c r="H292" i="26"/>
  <c r="I291" i="26"/>
  <c r="H291" i="26"/>
  <c r="I290" i="26"/>
  <c r="H290" i="26"/>
  <c r="I289" i="26"/>
  <c r="H289" i="26"/>
  <c r="I288" i="26"/>
  <c r="H288" i="26"/>
  <c r="I287" i="26"/>
  <c r="H287" i="26"/>
  <c r="I286" i="26"/>
  <c r="H286" i="26"/>
  <c r="I285" i="26"/>
  <c r="H285" i="26"/>
  <c r="I284" i="26"/>
  <c r="H284" i="26"/>
  <c r="I283" i="26"/>
  <c r="H283" i="26"/>
  <c r="I282" i="26"/>
  <c r="H282" i="26"/>
  <c r="I281" i="26"/>
  <c r="H281" i="26"/>
  <c r="I280" i="26"/>
  <c r="H280" i="26"/>
  <c r="I279" i="26"/>
  <c r="H279" i="26"/>
  <c r="I278" i="26"/>
  <c r="H278" i="26"/>
  <c r="I277" i="26"/>
  <c r="H277" i="26"/>
  <c r="I276" i="26"/>
  <c r="H276" i="26"/>
  <c r="I275" i="26"/>
  <c r="H275" i="26"/>
  <c r="I274" i="26"/>
  <c r="H274" i="26"/>
  <c r="I273" i="26"/>
  <c r="H273" i="26"/>
  <c r="I272" i="26"/>
  <c r="H272" i="26"/>
  <c r="I271" i="26"/>
  <c r="H271" i="26"/>
  <c r="I270" i="26"/>
  <c r="H270" i="26"/>
  <c r="I269" i="26"/>
  <c r="H269" i="26"/>
  <c r="I268" i="26"/>
  <c r="H268" i="26"/>
  <c r="I267" i="26"/>
  <c r="H267" i="26"/>
  <c r="I266" i="26"/>
  <c r="H266" i="26"/>
  <c r="I265" i="26"/>
  <c r="H265" i="26"/>
  <c r="I264" i="26"/>
  <c r="H264" i="26"/>
  <c r="I263" i="26"/>
  <c r="H263" i="26"/>
  <c r="I262" i="26"/>
  <c r="H262" i="26"/>
  <c r="I261" i="26"/>
  <c r="H261" i="26"/>
  <c r="I260" i="26"/>
  <c r="H260" i="26"/>
  <c r="I259" i="26"/>
  <c r="H259" i="26"/>
  <c r="I258" i="26"/>
  <c r="H258" i="26"/>
  <c r="I257" i="26"/>
  <c r="H257" i="26"/>
  <c r="I256" i="26"/>
  <c r="H256" i="26"/>
  <c r="I255" i="26"/>
  <c r="H255" i="26"/>
  <c r="I254" i="26"/>
  <c r="H254" i="26"/>
  <c r="I253" i="26"/>
  <c r="H253" i="26"/>
  <c r="I252" i="26"/>
  <c r="H252" i="26"/>
  <c r="I251" i="26"/>
  <c r="H251" i="26"/>
  <c r="I250" i="26"/>
  <c r="H250" i="26"/>
  <c r="I249" i="26"/>
  <c r="H249" i="26"/>
  <c r="I248" i="26"/>
  <c r="H248" i="26"/>
  <c r="I247" i="26"/>
  <c r="H247" i="26"/>
  <c r="I246" i="26"/>
  <c r="H246" i="26"/>
  <c r="I245" i="26"/>
  <c r="H245" i="26"/>
  <c r="I244" i="26"/>
  <c r="H244" i="26"/>
  <c r="I243" i="26"/>
  <c r="H243" i="26"/>
  <c r="I242" i="26"/>
  <c r="H242" i="26"/>
  <c r="I241" i="26"/>
  <c r="H241" i="26"/>
  <c r="I240" i="26"/>
  <c r="H240" i="26"/>
  <c r="I239" i="26"/>
  <c r="H239" i="26"/>
  <c r="I238" i="26"/>
  <c r="H238" i="26"/>
  <c r="I237" i="26"/>
  <c r="H237" i="26"/>
  <c r="I236" i="26"/>
  <c r="H236" i="26"/>
  <c r="I235" i="26"/>
  <c r="H235" i="26"/>
  <c r="I234" i="26"/>
  <c r="H234" i="26"/>
  <c r="I233" i="26"/>
  <c r="H233" i="26"/>
  <c r="I232" i="26"/>
  <c r="H232" i="26"/>
  <c r="I231" i="26"/>
  <c r="H231" i="26"/>
  <c r="I230" i="26"/>
  <c r="H230" i="26"/>
  <c r="I229" i="26"/>
  <c r="H229" i="26"/>
  <c r="I228" i="26"/>
  <c r="H228" i="26"/>
  <c r="I227" i="26"/>
  <c r="H227" i="26"/>
  <c r="I226" i="26"/>
  <c r="H226" i="26"/>
  <c r="I225" i="26"/>
  <c r="H225" i="26"/>
  <c r="I224" i="26"/>
  <c r="H224" i="26"/>
  <c r="I223" i="26"/>
  <c r="H223" i="26"/>
  <c r="I222" i="26"/>
  <c r="H222" i="26"/>
  <c r="I221" i="26"/>
  <c r="H221" i="26"/>
  <c r="I220" i="26"/>
  <c r="H220" i="26"/>
  <c r="I219" i="26"/>
  <c r="H219" i="26"/>
  <c r="I218" i="26"/>
  <c r="H218" i="26"/>
  <c r="I217" i="26"/>
  <c r="H217" i="26"/>
  <c r="I216" i="26"/>
  <c r="H216" i="26"/>
  <c r="I215" i="26"/>
  <c r="H215" i="26"/>
  <c r="I214" i="26"/>
  <c r="H214" i="26"/>
  <c r="I213" i="26"/>
  <c r="H213" i="26"/>
  <c r="I212" i="26"/>
  <c r="H212" i="26"/>
  <c r="I211" i="26"/>
  <c r="H211" i="26"/>
  <c r="I210" i="26"/>
  <c r="H210" i="26"/>
  <c r="I209" i="26"/>
  <c r="H209" i="26"/>
  <c r="I208" i="26"/>
  <c r="H208" i="26"/>
  <c r="I207" i="26"/>
  <c r="H207" i="26"/>
  <c r="I206" i="26"/>
  <c r="H206" i="26"/>
  <c r="I205" i="26"/>
  <c r="H205" i="26"/>
  <c r="I204" i="26"/>
  <c r="H204" i="26"/>
  <c r="I203" i="26"/>
  <c r="H203" i="26"/>
  <c r="I202" i="26"/>
  <c r="H202" i="26"/>
  <c r="I201" i="26"/>
  <c r="H201" i="26"/>
  <c r="I200" i="26"/>
  <c r="H200" i="26"/>
  <c r="I199" i="26"/>
  <c r="H199" i="26"/>
  <c r="I198" i="26"/>
  <c r="H198" i="26"/>
  <c r="I197" i="26"/>
  <c r="H197" i="26"/>
  <c r="I196" i="26"/>
  <c r="H196" i="26"/>
  <c r="I195" i="26"/>
  <c r="H195" i="26"/>
  <c r="I194" i="26"/>
  <c r="H194" i="26"/>
  <c r="I193" i="26"/>
  <c r="H193" i="26"/>
  <c r="I192" i="26"/>
  <c r="H192" i="26"/>
  <c r="I191" i="26"/>
  <c r="H191" i="26"/>
  <c r="I190" i="26"/>
  <c r="H190" i="26"/>
  <c r="I189" i="26"/>
  <c r="H189" i="26"/>
  <c r="I188" i="26"/>
  <c r="H188" i="26"/>
  <c r="I187" i="26"/>
  <c r="H187" i="26"/>
  <c r="I186" i="26"/>
  <c r="H186" i="26"/>
  <c r="I185" i="26"/>
  <c r="H185" i="26"/>
  <c r="I184" i="26"/>
  <c r="H184" i="26"/>
  <c r="I183" i="26"/>
  <c r="H183" i="26"/>
  <c r="I182" i="26"/>
  <c r="H182" i="26"/>
  <c r="I181" i="26"/>
  <c r="H181" i="26"/>
  <c r="I180" i="26"/>
  <c r="H180" i="26"/>
  <c r="I179" i="26"/>
  <c r="H179" i="26"/>
  <c r="I178" i="26"/>
  <c r="H178" i="26"/>
  <c r="I177" i="26"/>
  <c r="H177" i="26"/>
  <c r="I176" i="26"/>
  <c r="H176" i="26"/>
  <c r="I175" i="26"/>
  <c r="H175" i="26"/>
  <c r="I174" i="26"/>
  <c r="H174" i="26"/>
  <c r="I173" i="26"/>
  <c r="H173" i="26"/>
  <c r="I172" i="26"/>
  <c r="H172" i="26"/>
  <c r="I171" i="26"/>
  <c r="H171" i="26"/>
  <c r="I170" i="26"/>
  <c r="H170" i="26"/>
  <c r="I169" i="26"/>
  <c r="H169" i="26"/>
  <c r="I168" i="26"/>
  <c r="H168" i="26"/>
  <c r="I167" i="26"/>
  <c r="H167" i="26"/>
  <c r="I166" i="26"/>
  <c r="H166" i="26"/>
  <c r="I165" i="26"/>
  <c r="H165" i="26"/>
  <c r="I164" i="26"/>
  <c r="H164" i="26"/>
  <c r="I163" i="26"/>
  <c r="H163" i="26"/>
  <c r="I162" i="26"/>
  <c r="H162" i="26"/>
  <c r="I161" i="26"/>
  <c r="H161" i="26"/>
  <c r="I160" i="26"/>
  <c r="H160" i="26"/>
  <c r="I159" i="26"/>
  <c r="H159" i="26"/>
  <c r="I158" i="26"/>
  <c r="H158" i="26"/>
  <c r="I157" i="26"/>
  <c r="H157" i="26"/>
  <c r="I156" i="26"/>
  <c r="H156" i="26"/>
  <c r="I155" i="26"/>
  <c r="H155" i="26"/>
  <c r="I154" i="26"/>
  <c r="H154" i="26"/>
  <c r="I153" i="26"/>
  <c r="H153" i="26"/>
  <c r="I152" i="26"/>
  <c r="H152" i="26"/>
  <c r="I151" i="26"/>
  <c r="H151" i="26"/>
  <c r="I150" i="26"/>
  <c r="H150" i="26"/>
  <c r="I149" i="26"/>
  <c r="H149" i="26"/>
  <c r="I148" i="26"/>
  <c r="H148" i="26"/>
  <c r="I147" i="26"/>
  <c r="H147" i="26"/>
  <c r="I146" i="26"/>
  <c r="H146" i="26"/>
  <c r="I145" i="26"/>
  <c r="H145" i="26"/>
  <c r="I144" i="26"/>
  <c r="H144" i="26"/>
  <c r="I143" i="26"/>
  <c r="H143" i="26"/>
  <c r="I142" i="26"/>
  <c r="H142" i="26"/>
  <c r="I141" i="26"/>
  <c r="H141" i="26"/>
  <c r="I140" i="26"/>
  <c r="H140" i="26"/>
  <c r="I139" i="26"/>
  <c r="H139" i="26"/>
  <c r="I138" i="26"/>
  <c r="H138" i="26"/>
  <c r="I137" i="26"/>
  <c r="H137" i="26"/>
  <c r="I136" i="26"/>
  <c r="H136" i="26"/>
  <c r="I135" i="26"/>
  <c r="H135" i="26"/>
  <c r="I134" i="26"/>
  <c r="H134" i="26"/>
  <c r="I133" i="26"/>
  <c r="H133" i="26"/>
  <c r="I132" i="26"/>
  <c r="H132" i="26"/>
  <c r="I131" i="26"/>
  <c r="H131" i="26"/>
  <c r="I130" i="26"/>
  <c r="H130" i="26"/>
  <c r="I129" i="26"/>
  <c r="H129" i="26"/>
  <c r="I128" i="26"/>
  <c r="H128" i="26"/>
  <c r="I127" i="26"/>
  <c r="H127" i="26"/>
  <c r="I126" i="26"/>
  <c r="H126" i="26"/>
  <c r="I125" i="26"/>
  <c r="H125" i="26"/>
  <c r="I124" i="26"/>
  <c r="H124" i="26"/>
  <c r="I123" i="26"/>
  <c r="H123" i="26"/>
  <c r="I122" i="26"/>
  <c r="H122" i="26"/>
  <c r="I121" i="26"/>
  <c r="H121" i="26"/>
  <c r="I120" i="26"/>
  <c r="H120" i="26"/>
  <c r="I119" i="26"/>
  <c r="H119" i="26"/>
  <c r="I118" i="26"/>
  <c r="H118" i="26"/>
  <c r="I117" i="26"/>
  <c r="H117" i="26"/>
  <c r="I116" i="26"/>
  <c r="H116" i="26"/>
  <c r="I115" i="26"/>
  <c r="H115" i="26"/>
  <c r="I114" i="26"/>
  <c r="H114" i="26"/>
  <c r="I113" i="26"/>
  <c r="H113" i="26"/>
  <c r="I112" i="26"/>
  <c r="H112" i="26"/>
  <c r="I111" i="26"/>
  <c r="H111" i="26"/>
  <c r="I110" i="26"/>
  <c r="H110" i="26"/>
  <c r="I109" i="26"/>
  <c r="H109" i="26"/>
  <c r="I108" i="26"/>
  <c r="H108" i="26"/>
  <c r="I107" i="26"/>
  <c r="H107" i="26"/>
  <c r="I106" i="26"/>
  <c r="H106" i="26"/>
  <c r="I105" i="26"/>
  <c r="H105" i="26"/>
  <c r="I104" i="26"/>
  <c r="H104" i="26"/>
  <c r="I103" i="26"/>
  <c r="H103" i="26"/>
  <c r="I102" i="26"/>
  <c r="H102" i="26"/>
  <c r="I101" i="26"/>
  <c r="H101" i="26"/>
  <c r="I100" i="26"/>
  <c r="H100" i="26"/>
  <c r="I99" i="26"/>
  <c r="H99" i="26"/>
  <c r="I98" i="26"/>
  <c r="H98" i="26"/>
  <c r="I97" i="26"/>
  <c r="H97" i="26"/>
  <c r="I96" i="26"/>
  <c r="H96" i="26"/>
  <c r="I95" i="26"/>
  <c r="H95" i="26"/>
  <c r="I94" i="26"/>
  <c r="H94" i="26"/>
  <c r="I93" i="26"/>
  <c r="H93" i="26"/>
  <c r="I92" i="26"/>
  <c r="H92" i="26"/>
  <c r="I91" i="26"/>
  <c r="H91" i="26"/>
  <c r="I90" i="26"/>
  <c r="H90" i="26"/>
  <c r="I89" i="26"/>
  <c r="H89" i="26"/>
  <c r="I88" i="26"/>
  <c r="H88" i="26"/>
  <c r="I87" i="26"/>
  <c r="H87" i="26"/>
  <c r="I86" i="26"/>
  <c r="H86" i="26"/>
  <c r="I85" i="26"/>
  <c r="H85" i="26"/>
  <c r="I84" i="26"/>
  <c r="H84" i="26"/>
  <c r="I83" i="26"/>
  <c r="H83" i="26"/>
  <c r="I82" i="26"/>
  <c r="H82" i="26"/>
  <c r="I81" i="26"/>
  <c r="H81" i="26"/>
  <c r="I80" i="26"/>
  <c r="H80" i="26"/>
  <c r="I79" i="26"/>
  <c r="H79" i="26"/>
  <c r="I78" i="26"/>
  <c r="H78" i="26"/>
  <c r="I77" i="26"/>
  <c r="H77" i="26"/>
  <c r="I76" i="26"/>
  <c r="H76" i="26"/>
  <c r="I75" i="26"/>
  <c r="H75" i="26"/>
  <c r="I74" i="26"/>
  <c r="H74" i="26"/>
  <c r="I72" i="26"/>
  <c r="H72" i="26"/>
  <c r="I71" i="26"/>
  <c r="H71" i="26"/>
  <c r="I70" i="26"/>
  <c r="H70" i="26"/>
  <c r="I69" i="26"/>
  <c r="H69" i="26"/>
  <c r="I68" i="26"/>
  <c r="H68" i="26"/>
  <c r="I67" i="26"/>
  <c r="H67" i="26"/>
  <c r="I66" i="26"/>
  <c r="H66" i="26"/>
  <c r="I65" i="26"/>
  <c r="H65" i="26"/>
  <c r="I64" i="26"/>
  <c r="H64" i="26"/>
  <c r="I63" i="26"/>
  <c r="H63" i="26"/>
  <c r="I62" i="26"/>
  <c r="H62" i="26"/>
  <c r="I61" i="26"/>
  <c r="H61" i="26"/>
  <c r="I60" i="26"/>
  <c r="H60" i="26"/>
  <c r="I59" i="26"/>
  <c r="H59" i="26"/>
  <c r="I58" i="26"/>
  <c r="H58" i="26"/>
  <c r="I57" i="26"/>
  <c r="H57" i="26"/>
  <c r="I56" i="26"/>
  <c r="H56" i="26"/>
  <c r="I55" i="26"/>
  <c r="H55" i="26"/>
  <c r="I54" i="26"/>
  <c r="H54" i="26"/>
  <c r="I53" i="26"/>
  <c r="H53" i="26"/>
  <c r="I52" i="26"/>
  <c r="H52" i="26"/>
  <c r="I51" i="26"/>
  <c r="H51" i="26"/>
  <c r="I50" i="26"/>
  <c r="H50" i="26"/>
  <c r="I49" i="26"/>
  <c r="H49" i="26"/>
  <c r="I48" i="26"/>
  <c r="H48" i="26"/>
  <c r="I47" i="26"/>
  <c r="H47" i="26"/>
  <c r="I46" i="26"/>
  <c r="H46" i="26"/>
  <c r="I45" i="26"/>
  <c r="H45" i="26"/>
  <c r="I44" i="26"/>
  <c r="H44" i="26"/>
  <c r="I43" i="26"/>
  <c r="H43" i="26"/>
  <c r="I42" i="26"/>
  <c r="H42" i="26"/>
  <c r="I41" i="26"/>
  <c r="H41" i="26"/>
  <c r="I40" i="26"/>
  <c r="H40" i="26"/>
  <c r="I39" i="26"/>
  <c r="H39" i="26"/>
  <c r="I38" i="26"/>
  <c r="H38" i="26"/>
  <c r="I37" i="26"/>
  <c r="H37" i="26"/>
  <c r="I36" i="26"/>
  <c r="H36" i="26"/>
  <c r="I35" i="26"/>
  <c r="H35" i="26"/>
  <c r="I34" i="26"/>
  <c r="H34" i="26"/>
  <c r="I33" i="26"/>
  <c r="H33" i="26"/>
  <c r="I32" i="26"/>
  <c r="H32" i="26"/>
  <c r="I31" i="26"/>
  <c r="H31" i="26"/>
  <c r="I30" i="26"/>
  <c r="H30" i="26"/>
  <c r="I29" i="26"/>
  <c r="H29" i="26"/>
  <c r="I28" i="26"/>
  <c r="H28" i="26"/>
  <c r="I27" i="26"/>
  <c r="H27" i="26"/>
  <c r="I26" i="26"/>
  <c r="H26" i="26"/>
  <c r="I25" i="26"/>
  <c r="H25" i="26"/>
  <c r="I24" i="26"/>
  <c r="H24" i="26"/>
  <c r="I22" i="26"/>
  <c r="H22" i="26"/>
  <c r="I21" i="26"/>
  <c r="H21" i="26"/>
  <c r="I20" i="26"/>
  <c r="H20" i="26"/>
  <c r="I19" i="26"/>
  <c r="H19" i="26"/>
  <c r="I18" i="26"/>
  <c r="H18" i="26"/>
  <c r="I17" i="26"/>
  <c r="H17" i="26"/>
  <c r="I16" i="26"/>
  <c r="H16" i="26"/>
  <c r="I15" i="26"/>
  <c r="H15" i="26"/>
  <c r="I14" i="26"/>
  <c r="H14" i="26"/>
  <c r="I13" i="26"/>
  <c r="H13" i="26"/>
  <c r="I12" i="26"/>
  <c r="H12" i="26"/>
  <c r="I11" i="26"/>
  <c r="H11" i="26"/>
  <c r="I10" i="26"/>
  <c r="H10" i="26"/>
  <c r="I9" i="26"/>
  <c r="H9" i="26"/>
  <c r="I8" i="26"/>
  <c r="H8" i="26"/>
  <c r="I7" i="26"/>
  <c r="H7" i="26"/>
  <c r="I6" i="26"/>
  <c r="H6" i="26"/>
  <c r="I5" i="26"/>
  <c r="H5" i="26"/>
  <c r="H319" i="26"/>
  <c r="I73" i="26"/>
  <c r="I23" i="26"/>
  <c r="I376" i="27" l="1"/>
  <c r="H376" i="27"/>
  <c r="BL374" i="27"/>
  <c r="BK374" i="27"/>
  <c r="BH374" i="27"/>
  <c r="BG374" i="27"/>
  <c r="BD374" i="27"/>
  <c r="BC374" i="27"/>
  <c r="BB374" i="27"/>
  <c r="BA374" i="27"/>
  <c r="AZ374" i="27"/>
  <c r="AY374" i="27"/>
  <c r="AX374" i="27"/>
  <c r="AW374" i="27"/>
  <c r="AV374" i="27"/>
  <c r="AU374" i="27"/>
  <c r="AT374" i="27"/>
  <c r="AS374" i="27"/>
  <c r="AR374" i="27"/>
  <c r="AQ374" i="27"/>
  <c r="AP374" i="27"/>
  <c r="AO374" i="27"/>
  <c r="AN374" i="27"/>
  <c r="AM374" i="27"/>
  <c r="AL374" i="27"/>
  <c r="AK374" i="27"/>
  <c r="AJ374" i="27"/>
  <c r="AI374" i="27"/>
  <c r="AH374" i="27"/>
  <c r="AG374" i="27"/>
  <c r="AE374" i="27"/>
  <c r="AD374" i="27"/>
  <c r="AB374" i="27"/>
  <c r="Z374" i="27"/>
  <c r="Y374" i="27"/>
  <c r="X374" i="27"/>
  <c r="W374" i="27"/>
  <c r="V374" i="27"/>
  <c r="U374" i="27"/>
  <c r="T374" i="27"/>
  <c r="R374" i="27"/>
  <c r="BM335" i="25" l="1"/>
  <c r="BJ335" i="25"/>
  <c r="BI335" i="25"/>
  <c r="BH335" i="25"/>
  <c r="BF335" i="25"/>
  <c r="BE335" i="25"/>
  <c r="AJ335" i="25"/>
  <c r="AF335" i="25"/>
  <c r="S335" i="25"/>
  <c r="I334" i="25"/>
  <c r="H334" i="25"/>
  <c r="I333" i="25"/>
  <c r="H333" i="25"/>
  <c r="I332" i="25"/>
  <c r="H332" i="25"/>
  <c r="I331" i="25"/>
  <c r="H331" i="25"/>
  <c r="I330" i="25"/>
  <c r="H330" i="25"/>
  <c r="I329" i="25"/>
  <c r="H329" i="25"/>
  <c r="I328" i="25"/>
  <c r="H328" i="25"/>
  <c r="I327" i="25"/>
  <c r="H327" i="25"/>
  <c r="I326" i="25"/>
  <c r="H326" i="25"/>
  <c r="I325" i="25"/>
  <c r="H325" i="25"/>
  <c r="I324" i="25"/>
  <c r="H324" i="25"/>
  <c r="I323" i="25"/>
  <c r="H323" i="25"/>
  <c r="I322" i="25"/>
  <c r="H322" i="25"/>
  <c r="I321" i="25"/>
  <c r="H321" i="25"/>
  <c r="I320" i="25"/>
  <c r="H320" i="25"/>
  <c r="I319" i="25"/>
  <c r="H319" i="25"/>
  <c r="I318" i="25"/>
  <c r="H318" i="25"/>
  <c r="I317" i="25"/>
  <c r="H317" i="25"/>
  <c r="I316" i="25"/>
  <c r="H316" i="25"/>
  <c r="I315" i="25"/>
  <c r="H315" i="25"/>
  <c r="I314" i="25"/>
  <c r="H314" i="25"/>
  <c r="I313" i="25"/>
  <c r="H313" i="25"/>
  <c r="I312" i="25"/>
  <c r="H312" i="25"/>
  <c r="I311" i="25"/>
  <c r="H311" i="25"/>
  <c r="I310" i="25"/>
  <c r="H310" i="25"/>
  <c r="I309" i="25"/>
  <c r="H309" i="25"/>
  <c r="I308" i="25"/>
  <c r="H308" i="25"/>
  <c r="I307" i="25"/>
  <c r="H307" i="25"/>
  <c r="I306" i="25"/>
  <c r="H306" i="25"/>
  <c r="I305" i="25"/>
  <c r="H305" i="25"/>
  <c r="I304" i="25"/>
  <c r="H304" i="25"/>
  <c r="I303" i="25"/>
  <c r="H303" i="25"/>
  <c r="I302" i="25"/>
  <c r="H302" i="25"/>
  <c r="I301" i="25"/>
  <c r="H301" i="25"/>
  <c r="I300" i="25"/>
  <c r="H300" i="25"/>
  <c r="I299" i="25"/>
  <c r="H299" i="25"/>
  <c r="I298" i="25"/>
  <c r="H298" i="25"/>
  <c r="I297" i="25"/>
  <c r="H297" i="25"/>
  <c r="I296" i="25"/>
  <c r="H296" i="25"/>
  <c r="I295" i="25"/>
  <c r="H295" i="25"/>
  <c r="I294" i="25"/>
  <c r="H294" i="25"/>
  <c r="I293" i="25"/>
  <c r="H293" i="25"/>
  <c r="I292" i="25"/>
  <c r="H292" i="25"/>
  <c r="I291" i="25"/>
  <c r="H291" i="25"/>
  <c r="I290" i="25"/>
  <c r="H290" i="25"/>
  <c r="I289" i="25"/>
  <c r="H289" i="25"/>
  <c r="I288" i="25"/>
  <c r="H288" i="25"/>
  <c r="I287" i="25"/>
  <c r="H287" i="25"/>
  <c r="I286" i="25"/>
  <c r="H286" i="25"/>
  <c r="I285" i="25"/>
  <c r="H285" i="25"/>
  <c r="I284" i="25"/>
  <c r="H284" i="25"/>
  <c r="I283" i="25"/>
  <c r="H283" i="25"/>
  <c r="I282" i="25"/>
  <c r="H282" i="25"/>
  <c r="I281" i="25"/>
  <c r="H281" i="25"/>
  <c r="I280" i="25"/>
  <c r="H280" i="25"/>
  <c r="I279" i="25"/>
  <c r="H279" i="25"/>
  <c r="I278" i="25"/>
  <c r="H278" i="25"/>
  <c r="I277" i="25"/>
  <c r="H277" i="25"/>
  <c r="I276" i="25"/>
  <c r="H276" i="25"/>
  <c r="I275" i="25"/>
  <c r="H275" i="25"/>
  <c r="I274" i="25"/>
  <c r="H274" i="25"/>
  <c r="I273" i="25"/>
  <c r="H273" i="25"/>
  <c r="I272" i="25"/>
  <c r="H272" i="25"/>
  <c r="I271" i="25"/>
  <c r="H271" i="25"/>
  <c r="I270" i="25"/>
  <c r="H270" i="25"/>
  <c r="I269" i="25"/>
  <c r="H269" i="25"/>
  <c r="I268" i="25"/>
  <c r="H268" i="25"/>
  <c r="I267" i="25"/>
  <c r="H267" i="25"/>
  <c r="I266" i="25"/>
  <c r="H266" i="25"/>
  <c r="I265" i="25"/>
  <c r="H265" i="25"/>
  <c r="I264" i="25"/>
  <c r="H264" i="25"/>
  <c r="I263" i="25"/>
  <c r="H263" i="25"/>
  <c r="I262" i="25"/>
  <c r="H262" i="25"/>
  <c r="I261" i="25"/>
  <c r="H261" i="25"/>
  <c r="I260" i="25"/>
  <c r="H260" i="25"/>
  <c r="I259" i="25"/>
  <c r="H259" i="25"/>
  <c r="I258" i="25"/>
  <c r="H258" i="25"/>
  <c r="I257" i="25"/>
  <c r="H257" i="25"/>
  <c r="I256" i="25"/>
  <c r="H256" i="25"/>
  <c r="I255" i="25"/>
  <c r="H255" i="25"/>
  <c r="I254" i="25"/>
  <c r="H254" i="25"/>
  <c r="I253" i="25"/>
  <c r="H253" i="25"/>
  <c r="I252" i="25"/>
  <c r="H252" i="25"/>
  <c r="I251" i="25"/>
  <c r="H251" i="25"/>
  <c r="I250" i="25"/>
  <c r="H250" i="25"/>
  <c r="I249" i="25"/>
  <c r="H249" i="25"/>
  <c r="I248" i="25"/>
  <c r="H248" i="25"/>
  <c r="I247" i="25"/>
  <c r="H247" i="25"/>
  <c r="I246" i="25"/>
  <c r="H246" i="25"/>
  <c r="I245" i="25"/>
  <c r="H245" i="25"/>
  <c r="I244" i="25"/>
  <c r="H244" i="25"/>
  <c r="I243" i="25"/>
  <c r="H243" i="25"/>
  <c r="I242" i="25"/>
  <c r="H242" i="25"/>
  <c r="I241" i="25"/>
  <c r="H241" i="25"/>
  <c r="I240" i="25"/>
  <c r="H240" i="25"/>
  <c r="I239" i="25"/>
  <c r="H239" i="25"/>
  <c r="I238" i="25"/>
  <c r="H238" i="25"/>
  <c r="I237" i="25"/>
  <c r="H237" i="25"/>
  <c r="I236" i="25"/>
  <c r="H236" i="25"/>
  <c r="I235" i="25"/>
  <c r="H235" i="25"/>
  <c r="I234" i="25"/>
  <c r="H234" i="25"/>
  <c r="I233" i="25"/>
  <c r="H233" i="25"/>
  <c r="I232" i="25"/>
  <c r="H232" i="25"/>
  <c r="I231" i="25"/>
  <c r="H231" i="25"/>
  <c r="I230" i="25"/>
  <c r="H230" i="25"/>
  <c r="I229" i="25"/>
  <c r="H229" i="25"/>
  <c r="I228" i="25"/>
  <c r="H228" i="25"/>
  <c r="I227" i="25"/>
  <c r="H227" i="25"/>
  <c r="I226" i="25"/>
  <c r="H226" i="25"/>
  <c r="I225" i="25"/>
  <c r="H225" i="25"/>
  <c r="I224" i="25"/>
  <c r="H224" i="25"/>
  <c r="I223" i="25"/>
  <c r="H223" i="25"/>
  <c r="I222" i="25"/>
  <c r="H222" i="25"/>
  <c r="I221" i="25"/>
  <c r="H221" i="25"/>
  <c r="I220" i="25"/>
  <c r="H220" i="25"/>
  <c r="I219" i="25"/>
  <c r="H219" i="25"/>
  <c r="I218" i="25"/>
  <c r="H218" i="25"/>
  <c r="I217" i="25"/>
  <c r="H217" i="25"/>
  <c r="I216" i="25"/>
  <c r="H216" i="25"/>
  <c r="I215" i="25"/>
  <c r="H215" i="25"/>
  <c r="I214" i="25"/>
  <c r="H214" i="25"/>
  <c r="I213" i="25"/>
  <c r="H213" i="25"/>
  <c r="I212" i="25"/>
  <c r="H212" i="25"/>
  <c r="I211" i="25"/>
  <c r="H211" i="25"/>
  <c r="I210" i="25"/>
  <c r="H210" i="25"/>
  <c r="I209" i="25"/>
  <c r="H209" i="25"/>
  <c r="I208" i="25"/>
  <c r="H208" i="25"/>
  <c r="I207" i="25"/>
  <c r="H207" i="25"/>
  <c r="I206" i="25"/>
  <c r="H206" i="25"/>
  <c r="I205" i="25"/>
  <c r="H205" i="25"/>
  <c r="I204" i="25"/>
  <c r="H204" i="25"/>
  <c r="I203" i="25"/>
  <c r="H203" i="25"/>
  <c r="I202" i="25"/>
  <c r="H202" i="25"/>
  <c r="I201" i="25"/>
  <c r="H201" i="25"/>
  <c r="I200" i="25"/>
  <c r="H200" i="25"/>
  <c r="I199" i="25"/>
  <c r="H199" i="25"/>
  <c r="I198" i="25"/>
  <c r="H198" i="25"/>
  <c r="I197" i="25"/>
  <c r="H197" i="25"/>
  <c r="I196" i="25"/>
  <c r="H196" i="25"/>
  <c r="I195" i="25"/>
  <c r="H195" i="25"/>
  <c r="I194" i="25"/>
  <c r="H194" i="25"/>
  <c r="I193" i="25"/>
  <c r="H193" i="25"/>
  <c r="I192" i="25"/>
  <c r="H192" i="25"/>
  <c r="I191" i="25"/>
  <c r="H191" i="25"/>
  <c r="I190" i="25"/>
  <c r="H190" i="25"/>
  <c r="I189" i="25"/>
  <c r="H189" i="25"/>
  <c r="I188" i="25"/>
  <c r="H188" i="25"/>
  <c r="I187" i="25"/>
  <c r="H187" i="25"/>
  <c r="I186" i="25"/>
  <c r="H186" i="25"/>
  <c r="I185" i="25"/>
  <c r="H185" i="25"/>
  <c r="I184" i="25"/>
  <c r="H184" i="25"/>
  <c r="I183" i="25"/>
  <c r="H183" i="25"/>
  <c r="I182" i="25"/>
  <c r="H182" i="25"/>
  <c r="I181" i="25"/>
  <c r="H181" i="25"/>
  <c r="I180" i="25"/>
  <c r="H180" i="25"/>
  <c r="I179" i="25"/>
  <c r="H179" i="25"/>
  <c r="I178" i="25"/>
  <c r="H178" i="25"/>
  <c r="I177" i="25"/>
  <c r="H177" i="25"/>
  <c r="I176" i="25"/>
  <c r="H176" i="25"/>
  <c r="I175" i="25"/>
  <c r="H175" i="25"/>
  <c r="I174" i="25"/>
  <c r="H174" i="25"/>
  <c r="I173" i="25"/>
  <c r="H173" i="25"/>
  <c r="I172" i="25"/>
  <c r="H172" i="25"/>
  <c r="I171" i="25"/>
  <c r="H171" i="25"/>
  <c r="I170" i="25"/>
  <c r="H170" i="25"/>
  <c r="I169" i="25"/>
  <c r="H169" i="25"/>
  <c r="I168" i="25"/>
  <c r="H168" i="25"/>
  <c r="I167" i="25"/>
  <c r="H167" i="25"/>
  <c r="I166" i="25"/>
  <c r="H166" i="25"/>
  <c r="I165" i="25"/>
  <c r="H165" i="25"/>
  <c r="I164" i="25"/>
  <c r="H164" i="25"/>
  <c r="I163" i="25"/>
  <c r="H163" i="25"/>
  <c r="I162" i="25"/>
  <c r="H162" i="25"/>
  <c r="I161" i="25"/>
  <c r="H161" i="25"/>
  <c r="I160" i="25"/>
  <c r="H160" i="25"/>
  <c r="I159" i="25"/>
  <c r="H159" i="25"/>
  <c r="I158" i="25"/>
  <c r="H158" i="25"/>
  <c r="I157" i="25"/>
  <c r="H157" i="25"/>
  <c r="I156" i="25"/>
  <c r="H156" i="25"/>
  <c r="I155" i="25"/>
  <c r="H155" i="25"/>
  <c r="I154" i="25"/>
  <c r="H154" i="25"/>
  <c r="I153" i="25"/>
  <c r="H153" i="25"/>
  <c r="I152" i="25"/>
  <c r="H152" i="25"/>
  <c r="I151" i="25"/>
  <c r="H151" i="25"/>
  <c r="I150" i="25"/>
  <c r="H150" i="25"/>
  <c r="I149" i="25"/>
  <c r="H149" i="25"/>
  <c r="I148" i="25"/>
  <c r="H148" i="25"/>
  <c r="I147" i="25"/>
  <c r="H147" i="25"/>
  <c r="I146" i="25"/>
  <c r="H146" i="25"/>
  <c r="I145" i="25"/>
  <c r="H145" i="25"/>
  <c r="I144" i="25"/>
  <c r="H144" i="25"/>
  <c r="I143" i="25"/>
  <c r="H143" i="25"/>
  <c r="I142" i="25"/>
  <c r="H142" i="25"/>
  <c r="I141" i="25"/>
  <c r="H141" i="25"/>
  <c r="I140" i="25"/>
  <c r="H140" i="25"/>
  <c r="I139" i="25"/>
  <c r="H139" i="25"/>
  <c r="I138" i="25"/>
  <c r="H138" i="25"/>
  <c r="I137" i="25"/>
  <c r="H137" i="25"/>
  <c r="I136" i="25"/>
  <c r="H136" i="25"/>
  <c r="I135" i="25"/>
  <c r="H135" i="25"/>
  <c r="I134" i="25"/>
  <c r="H134" i="25"/>
  <c r="I133" i="25"/>
  <c r="H133" i="25"/>
  <c r="I132" i="25"/>
  <c r="H132" i="25"/>
  <c r="I131" i="25"/>
  <c r="H131" i="25"/>
  <c r="I130" i="25"/>
  <c r="H130" i="25"/>
  <c r="I129" i="25"/>
  <c r="H129" i="25"/>
  <c r="I128" i="25"/>
  <c r="H128" i="25"/>
  <c r="I127" i="25"/>
  <c r="H127" i="25"/>
  <c r="I126" i="25"/>
  <c r="H126" i="25"/>
  <c r="I125" i="25"/>
  <c r="H125" i="25"/>
  <c r="I124" i="25"/>
  <c r="H124" i="25"/>
  <c r="I123" i="25"/>
  <c r="H123" i="25"/>
  <c r="I122" i="25"/>
  <c r="H122" i="25"/>
  <c r="I121" i="25"/>
  <c r="H121" i="25"/>
  <c r="I120" i="25"/>
  <c r="H120" i="25"/>
  <c r="I119" i="25"/>
  <c r="H119" i="25"/>
  <c r="I118" i="25"/>
  <c r="H118" i="25"/>
  <c r="I117" i="25"/>
  <c r="H117" i="25"/>
  <c r="I116" i="25"/>
  <c r="H116" i="25"/>
  <c r="I115" i="25"/>
  <c r="H115" i="25"/>
  <c r="I114" i="25"/>
  <c r="H114" i="25"/>
  <c r="I113" i="25"/>
  <c r="H113" i="25"/>
  <c r="I112" i="25"/>
  <c r="H112" i="25"/>
  <c r="I111" i="25"/>
  <c r="H111" i="25"/>
  <c r="I110" i="25"/>
  <c r="H110" i="25"/>
  <c r="I109" i="25"/>
  <c r="H109" i="25"/>
  <c r="I108" i="25"/>
  <c r="H108" i="25"/>
  <c r="I107" i="25"/>
  <c r="H107" i="25"/>
  <c r="I106" i="25"/>
  <c r="H106" i="25"/>
  <c r="I105" i="25"/>
  <c r="H105" i="25"/>
  <c r="I104" i="25"/>
  <c r="H104" i="25"/>
  <c r="I103" i="25"/>
  <c r="H103" i="25"/>
  <c r="I102" i="25"/>
  <c r="H102" i="25"/>
  <c r="I101" i="25"/>
  <c r="H101" i="25"/>
  <c r="I100" i="25"/>
  <c r="H100" i="25"/>
  <c r="I99" i="25"/>
  <c r="H99" i="25"/>
  <c r="I98" i="25"/>
  <c r="H98" i="25"/>
  <c r="I97" i="25"/>
  <c r="H97" i="25"/>
  <c r="I96" i="25"/>
  <c r="H96" i="25"/>
  <c r="I95" i="25"/>
  <c r="H95" i="25"/>
  <c r="I94" i="25"/>
  <c r="H94" i="25"/>
  <c r="I93" i="25"/>
  <c r="H93" i="25"/>
  <c r="I92" i="25"/>
  <c r="H92" i="25"/>
  <c r="I91" i="25"/>
  <c r="H91" i="25"/>
  <c r="I90" i="25"/>
  <c r="H90" i="25"/>
  <c r="I89" i="25"/>
  <c r="H89" i="25"/>
  <c r="I88" i="25"/>
  <c r="H88" i="25"/>
  <c r="I87" i="25"/>
  <c r="H87" i="25"/>
  <c r="I86" i="25"/>
  <c r="H86" i="25"/>
  <c r="I85" i="25"/>
  <c r="H85" i="25"/>
  <c r="I84" i="25"/>
  <c r="H84" i="25"/>
  <c r="I83" i="25"/>
  <c r="H83" i="25"/>
  <c r="I82" i="25"/>
  <c r="H82" i="25"/>
  <c r="I81" i="25"/>
  <c r="H81" i="25"/>
  <c r="I80" i="25"/>
  <c r="H80" i="25"/>
  <c r="I79" i="25"/>
  <c r="H79" i="25"/>
  <c r="I78" i="25"/>
  <c r="H78" i="25"/>
  <c r="I77" i="25"/>
  <c r="H77" i="25"/>
  <c r="I76" i="25"/>
  <c r="H76" i="25"/>
  <c r="I75" i="25"/>
  <c r="H75" i="25"/>
  <c r="I74" i="25"/>
  <c r="H74" i="25"/>
  <c r="I73" i="25"/>
  <c r="H73" i="25"/>
  <c r="I72" i="25"/>
  <c r="H72" i="25"/>
  <c r="I71" i="25"/>
  <c r="H71" i="25"/>
  <c r="I70" i="25"/>
  <c r="H70" i="25"/>
  <c r="I69" i="25"/>
  <c r="H69" i="25"/>
  <c r="I68" i="25"/>
  <c r="H68" i="25"/>
  <c r="I67" i="25"/>
  <c r="H67" i="25"/>
  <c r="I66" i="25"/>
  <c r="H66" i="25"/>
  <c r="I65" i="25"/>
  <c r="H65" i="25"/>
  <c r="I64" i="25"/>
  <c r="H64" i="25"/>
  <c r="I63" i="25"/>
  <c r="H63" i="25"/>
  <c r="I62" i="25"/>
  <c r="H62" i="25"/>
  <c r="I61" i="25"/>
  <c r="H61" i="25"/>
  <c r="I60" i="25"/>
  <c r="H60" i="25"/>
  <c r="I59" i="25"/>
  <c r="H59" i="25"/>
  <c r="I58" i="25"/>
  <c r="H58" i="25"/>
  <c r="I57" i="25"/>
  <c r="H57" i="25"/>
  <c r="I56" i="25"/>
  <c r="H56" i="25"/>
  <c r="I55" i="25"/>
  <c r="H55" i="25"/>
  <c r="I54" i="25"/>
  <c r="H54" i="25"/>
  <c r="I53" i="25"/>
  <c r="H53" i="25"/>
  <c r="I52" i="25"/>
  <c r="H52" i="25"/>
  <c r="I51" i="25"/>
  <c r="H51" i="25"/>
  <c r="I50" i="25"/>
  <c r="H50" i="25"/>
  <c r="I49" i="25"/>
  <c r="H49" i="25"/>
  <c r="I48" i="25"/>
  <c r="H48" i="25"/>
  <c r="I47" i="25"/>
  <c r="H47" i="25"/>
  <c r="I46" i="25"/>
  <c r="H46" i="25"/>
  <c r="I45" i="25"/>
  <c r="H45" i="25"/>
  <c r="I44" i="25"/>
  <c r="H44" i="25"/>
  <c r="I43" i="25"/>
  <c r="H43" i="25"/>
  <c r="I42" i="25"/>
  <c r="H42" i="25"/>
  <c r="I41" i="25"/>
  <c r="H41" i="25"/>
  <c r="I40" i="25"/>
  <c r="H40" i="25"/>
  <c r="I39" i="25"/>
  <c r="H39" i="25"/>
  <c r="I38" i="25"/>
  <c r="H38" i="25"/>
  <c r="I37" i="25"/>
  <c r="H37" i="25"/>
  <c r="I36" i="25"/>
  <c r="H36" i="25"/>
  <c r="I35" i="25"/>
  <c r="H35" i="25"/>
  <c r="I34" i="25"/>
  <c r="H34" i="25"/>
  <c r="I33" i="25"/>
  <c r="H33" i="25"/>
  <c r="I32" i="25"/>
  <c r="H32" i="25"/>
  <c r="I31" i="25"/>
  <c r="H31" i="25"/>
  <c r="I30" i="25"/>
  <c r="H30" i="25"/>
  <c r="I29" i="25"/>
  <c r="H29" i="25"/>
  <c r="I28" i="25"/>
  <c r="H28" i="25"/>
  <c r="I27" i="25"/>
  <c r="H27" i="25"/>
  <c r="I26" i="25"/>
  <c r="H26" i="25"/>
  <c r="I25" i="25"/>
  <c r="H25" i="25"/>
  <c r="I24" i="25"/>
  <c r="H24" i="25"/>
  <c r="I23" i="25"/>
  <c r="H23" i="25"/>
  <c r="I22" i="25"/>
  <c r="H22" i="25"/>
  <c r="I21" i="25"/>
  <c r="H21" i="25"/>
  <c r="I20" i="25"/>
  <c r="H20" i="25"/>
  <c r="I19" i="25"/>
  <c r="H19" i="25"/>
  <c r="I18" i="25"/>
  <c r="H18" i="25"/>
  <c r="I17" i="25"/>
  <c r="H17" i="25"/>
  <c r="I16" i="25"/>
  <c r="H16" i="25"/>
  <c r="I15" i="25"/>
  <c r="H15" i="25"/>
  <c r="I14" i="25"/>
  <c r="H14" i="25"/>
  <c r="I13" i="25"/>
  <c r="H13" i="25"/>
  <c r="I12" i="25"/>
  <c r="H12" i="25"/>
  <c r="I11" i="25"/>
  <c r="H11" i="25"/>
  <c r="I10" i="25"/>
  <c r="H10" i="25"/>
  <c r="I9" i="25"/>
  <c r="H9" i="25"/>
  <c r="I8" i="25"/>
  <c r="H8" i="25"/>
  <c r="I7" i="25"/>
  <c r="H7" i="25"/>
  <c r="I6" i="25"/>
  <c r="H6" i="25"/>
  <c r="I5" i="25"/>
  <c r="H5" i="25"/>
  <c r="I319" i="26" l="1"/>
  <c r="BL317" i="26"/>
  <c r="BK317" i="26"/>
  <c r="BG317" i="26"/>
  <c r="BD317" i="26"/>
  <c r="BC317" i="26"/>
  <c r="BB317" i="26"/>
  <c r="BA317" i="26"/>
  <c r="AY317" i="26"/>
  <c r="AX317" i="26"/>
  <c r="AW317" i="26"/>
  <c r="AV317" i="26"/>
  <c r="AU317" i="26"/>
  <c r="AT317" i="26"/>
  <c r="AS317" i="26"/>
  <c r="AR317" i="26"/>
  <c r="AQ317" i="26"/>
  <c r="AP317" i="26"/>
  <c r="AO317" i="26"/>
  <c r="AN317" i="26"/>
  <c r="AM317" i="26"/>
  <c r="AK317" i="26"/>
  <c r="AJ317" i="26"/>
  <c r="AI317" i="26"/>
  <c r="AH317" i="26"/>
  <c r="AG317" i="26"/>
  <c r="AE317" i="26"/>
  <c r="AB317" i="26"/>
  <c r="AA317" i="26"/>
  <c r="Z317" i="26"/>
  <c r="Y317" i="26"/>
  <c r="X317" i="26"/>
  <c r="W317" i="26"/>
  <c r="V317" i="26"/>
  <c r="T317" i="26"/>
  <c r="BM282" i="24" l="1"/>
  <c r="BJ282" i="24"/>
  <c r="BI282" i="24"/>
  <c r="BF282" i="24"/>
  <c r="BE282" i="24"/>
  <c r="AO282" i="24"/>
  <c r="AF282" i="24"/>
  <c r="AC282" i="24"/>
  <c r="S282" i="24"/>
  <c r="I77" i="24"/>
  <c r="H76" i="24"/>
  <c r="I76" i="24"/>
  <c r="I75" i="24"/>
  <c r="H75" i="24"/>
  <c r="I74" i="24"/>
  <c r="H74" i="24"/>
  <c r="I73" i="24"/>
  <c r="H73" i="24"/>
  <c r="I72" i="24"/>
  <c r="H72" i="24"/>
  <c r="I71" i="24"/>
  <c r="H71" i="24"/>
  <c r="I70" i="24"/>
  <c r="H70" i="24"/>
  <c r="I69" i="24"/>
  <c r="H69" i="24"/>
  <c r="I68" i="24"/>
  <c r="H68" i="24"/>
  <c r="I67" i="24"/>
  <c r="H67" i="24"/>
  <c r="I66" i="24"/>
  <c r="H66" i="24"/>
  <c r="I65" i="24"/>
  <c r="H65" i="24"/>
  <c r="I64" i="24"/>
  <c r="H64" i="24"/>
  <c r="I63" i="24"/>
  <c r="H63" i="24"/>
  <c r="I62" i="24"/>
  <c r="H62" i="24"/>
  <c r="I61" i="24"/>
  <c r="H61" i="24"/>
  <c r="I60" i="24"/>
  <c r="H60" i="24"/>
  <c r="I59" i="24"/>
  <c r="H59" i="24"/>
  <c r="I58" i="24"/>
  <c r="H58" i="24"/>
  <c r="I57" i="24"/>
  <c r="H57" i="24"/>
  <c r="I56" i="24"/>
  <c r="H56" i="24"/>
  <c r="I55" i="24"/>
  <c r="H55" i="24"/>
  <c r="I54" i="24"/>
  <c r="H54" i="24"/>
  <c r="I53" i="24"/>
  <c r="H53" i="24"/>
  <c r="I52" i="24"/>
  <c r="H52" i="24"/>
  <c r="I51" i="24"/>
  <c r="H51" i="24"/>
  <c r="I50" i="24"/>
  <c r="H50" i="24"/>
  <c r="I49" i="24"/>
  <c r="H49" i="24"/>
  <c r="I48" i="24"/>
  <c r="H48" i="24"/>
  <c r="I47" i="24"/>
  <c r="H47" i="24"/>
  <c r="I46" i="24"/>
  <c r="H46" i="24"/>
  <c r="I45" i="24"/>
  <c r="H45" i="24"/>
  <c r="I44" i="24"/>
  <c r="H44" i="24"/>
  <c r="I43" i="24"/>
  <c r="H43" i="24"/>
  <c r="I42" i="24"/>
  <c r="H42" i="24"/>
  <c r="I41" i="24"/>
  <c r="H41" i="24"/>
  <c r="I40" i="24"/>
  <c r="H40" i="24"/>
  <c r="I39" i="24"/>
  <c r="H39" i="24"/>
  <c r="I38" i="24"/>
  <c r="H38" i="24"/>
  <c r="I37" i="24"/>
  <c r="H37" i="24"/>
  <c r="I36" i="24"/>
  <c r="H36" i="24"/>
  <c r="I35" i="24"/>
  <c r="H35" i="24"/>
  <c r="I34" i="24"/>
  <c r="H34" i="24"/>
  <c r="I33" i="24"/>
  <c r="H33" i="24"/>
  <c r="I32" i="24"/>
  <c r="H32" i="24"/>
  <c r="I31" i="24"/>
  <c r="H31" i="24"/>
  <c r="I30" i="24"/>
  <c r="H30" i="24"/>
  <c r="I29" i="24"/>
  <c r="H29" i="24"/>
  <c r="I28" i="24"/>
  <c r="H28" i="24"/>
  <c r="I27" i="24"/>
  <c r="H27" i="24"/>
  <c r="I26" i="24"/>
  <c r="H26" i="24"/>
  <c r="I25" i="24"/>
  <c r="H25" i="24"/>
  <c r="I24" i="24"/>
  <c r="H24" i="24"/>
  <c r="I23" i="24"/>
  <c r="H23" i="24"/>
  <c r="I22" i="24"/>
  <c r="H22" i="24"/>
  <c r="I21" i="24"/>
  <c r="H21" i="24"/>
  <c r="I20" i="24"/>
  <c r="H20" i="24"/>
  <c r="I19" i="24"/>
  <c r="H19" i="24"/>
  <c r="I18" i="24"/>
  <c r="H18" i="24"/>
  <c r="I17" i="24"/>
  <c r="H17" i="24"/>
  <c r="I16" i="24"/>
  <c r="H16" i="24"/>
  <c r="I15" i="24"/>
  <c r="H15" i="24"/>
  <c r="I14" i="24"/>
  <c r="H14" i="24"/>
  <c r="I13" i="24"/>
  <c r="H13" i="24"/>
  <c r="I12" i="24"/>
  <c r="H12" i="24"/>
  <c r="I11" i="24"/>
  <c r="H11" i="24"/>
  <c r="I10" i="24"/>
  <c r="H10" i="24"/>
  <c r="I9" i="24"/>
  <c r="H9" i="24"/>
  <c r="I8" i="24"/>
  <c r="H8" i="24"/>
  <c r="I7" i="24"/>
  <c r="H7" i="24"/>
  <c r="I6" i="24"/>
  <c r="H6" i="24"/>
  <c r="I5" i="24"/>
  <c r="H5" i="24"/>
  <c r="I281" i="24"/>
  <c r="H281" i="24"/>
  <c r="I280" i="24"/>
  <c r="H280" i="24"/>
  <c r="I279" i="24"/>
  <c r="H279" i="24"/>
  <c r="I278" i="24"/>
  <c r="H278" i="24"/>
  <c r="I277" i="24"/>
  <c r="H277" i="24"/>
  <c r="I276" i="24"/>
  <c r="H276" i="24"/>
  <c r="I275" i="24"/>
  <c r="H275" i="24"/>
  <c r="I274" i="24"/>
  <c r="H274" i="24"/>
  <c r="I273" i="24"/>
  <c r="H273" i="24"/>
  <c r="I272" i="24"/>
  <c r="H272" i="24"/>
  <c r="I271" i="24"/>
  <c r="H271" i="24"/>
  <c r="I270" i="24"/>
  <c r="H270" i="24"/>
  <c r="I269" i="24"/>
  <c r="H269" i="24"/>
  <c r="I268" i="24"/>
  <c r="H268" i="24"/>
  <c r="I267" i="24"/>
  <c r="H267" i="24"/>
  <c r="I266" i="24"/>
  <c r="H266" i="24"/>
  <c r="I265" i="24"/>
  <c r="H265" i="24"/>
  <c r="I264" i="24"/>
  <c r="H264" i="24"/>
  <c r="I263" i="24"/>
  <c r="H263" i="24"/>
  <c r="I262" i="24"/>
  <c r="H262" i="24"/>
  <c r="I261" i="24"/>
  <c r="H261" i="24"/>
  <c r="I260" i="24"/>
  <c r="H260" i="24"/>
  <c r="I259" i="24"/>
  <c r="H259" i="24"/>
  <c r="I258" i="24"/>
  <c r="H258" i="24"/>
  <c r="I257" i="24"/>
  <c r="H257" i="24"/>
  <c r="I256" i="24"/>
  <c r="H256" i="24"/>
  <c r="I255" i="24"/>
  <c r="H255" i="24"/>
  <c r="I254" i="24"/>
  <c r="H254" i="24"/>
  <c r="I253" i="24"/>
  <c r="H253" i="24"/>
  <c r="I252" i="24"/>
  <c r="H252" i="24"/>
  <c r="I251" i="24"/>
  <c r="H251" i="24"/>
  <c r="I250" i="24"/>
  <c r="H250" i="24"/>
  <c r="I249" i="24"/>
  <c r="H249" i="24"/>
  <c r="I248" i="24"/>
  <c r="H248" i="24"/>
  <c r="I247" i="24"/>
  <c r="H247" i="24"/>
  <c r="I246" i="24"/>
  <c r="H246" i="24"/>
  <c r="I245" i="24"/>
  <c r="H245" i="24"/>
  <c r="I244" i="24"/>
  <c r="H244" i="24"/>
  <c r="I243" i="24"/>
  <c r="H243" i="24"/>
  <c r="I242" i="24"/>
  <c r="H242" i="24"/>
  <c r="I241" i="24"/>
  <c r="H241" i="24"/>
  <c r="I240" i="24"/>
  <c r="H240" i="24"/>
  <c r="I239" i="24"/>
  <c r="H239" i="24"/>
  <c r="I238" i="24"/>
  <c r="H238" i="24"/>
  <c r="I237" i="24"/>
  <c r="H237" i="24"/>
  <c r="I236" i="24"/>
  <c r="H236" i="24"/>
  <c r="I235" i="24"/>
  <c r="H235" i="24"/>
  <c r="I234" i="24"/>
  <c r="H234" i="24"/>
  <c r="I233" i="24"/>
  <c r="H233" i="24"/>
  <c r="I232" i="24"/>
  <c r="H232" i="24"/>
  <c r="I231" i="24"/>
  <c r="H231" i="24"/>
  <c r="I230" i="24"/>
  <c r="H230" i="24"/>
  <c r="I229" i="24"/>
  <c r="H229" i="24"/>
  <c r="I228" i="24"/>
  <c r="H228" i="24"/>
  <c r="I227" i="24"/>
  <c r="H227" i="24"/>
  <c r="I226" i="24"/>
  <c r="H226" i="24"/>
  <c r="I225" i="24"/>
  <c r="H225" i="24"/>
  <c r="I224" i="24"/>
  <c r="H224" i="24"/>
  <c r="I223" i="24"/>
  <c r="H223" i="24"/>
  <c r="I222" i="24"/>
  <c r="H222" i="24"/>
  <c r="I221" i="24"/>
  <c r="H221" i="24"/>
  <c r="I220" i="24"/>
  <c r="H220" i="24"/>
  <c r="I219" i="24"/>
  <c r="H219" i="24"/>
  <c r="I218" i="24"/>
  <c r="H218" i="24"/>
  <c r="I217" i="24"/>
  <c r="H217" i="24"/>
  <c r="I216" i="24"/>
  <c r="H216" i="24"/>
  <c r="I215" i="24"/>
  <c r="H215" i="24"/>
  <c r="I214" i="24"/>
  <c r="H214" i="24"/>
  <c r="I213" i="24"/>
  <c r="H213" i="24"/>
  <c r="I212" i="24"/>
  <c r="H212" i="24"/>
  <c r="I211" i="24"/>
  <c r="H211" i="24"/>
  <c r="I210" i="24"/>
  <c r="H210" i="24"/>
  <c r="I209" i="24"/>
  <c r="H209" i="24"/>
  <c r="I208" i="24"/>
  <c r="H208" i="24"/>
  <c r="I207" i="24"/>
  <c r="H207" i="24"/>
  <c r="I206" i="24"/>
  <c r="H206" i="24"/>
  <c r="I205" i="24"/>
  <c r="H205" i="24"/>
  <c r="I204" i="24"/>
  <c r="H204" i="24"/>
  <c r="I203" i="24"/>
  <c r="H203" i="24"/>
  <c r="I202" i="24"/>
  <c r="H202" i="24"/>
  <c r="I201" i="24"/>
  <c r="H201" i="24"/>
  <c r="I200" i="24"/>
  <c r="H200" i="24"/>
  <c r="I199" i="24"/>
  <c r="H199" i="24"/>
  <c r="I198" i="24"/>
  <c r="H198" i="24"/>
  <c r="I197" i="24"/>
  <c r="H197" i="24"/>
  <c r="I196" i="24"/>
  <c r="H196" i="24"/>
  <c r="I195" i="24"/>
  <c r="H195" i="24"/>
  <c r="I194" i="24"/>
  <c r="H194" i="24"/>
  <c r="I193" i="24"/>
  <c r="H193" i="24"/>
  <c r="I192" i="24"/>
  <c r="H192" i="24"/>
  <c r="I191" i="24"/>
  <c r="H191" i="24"/>
  <c r="I190" i="24"/>
  <c r="H190" i="24"/>
  <c r="I189" i="24"/>
  <c r="H189" i="24"/>
  <c r="I188" i="24"/>
  <c r="H188" i="24"/>
  <c r="I187" i="24"/>
  <c r="H187" i="24"/>
  <c r="I186" i="24"/>
  <c r="H186" i="24"/>
  <c r="I185" i="24"/>
  <c r="H185" i="24"/>
  <c r="I184" i="24"/>
  <c r="H184" i="24"/>
  <c r="I183" i="24"/>
  <c r="H183" i="24"/>
  <c r="I182" i="24"/>
  <c r="H182" i="24"/>
  <c r="I181" i="24"/>
  <c r="H181" i="24"/>
  <c r="I180" i="24"/>
  <c r="H180" i="24"/>
  <c r="I179" i="24"/>
  <c r="H179" i="24"/>
  <c r="I178" i="24"/>
  <c r="H178" i="24"/>
  <c r="I177" i="24"/>
  <c r="H177" i="24"/>
  <c r="I176" i="24"/>
  <c r="H176" i="24"/>
  <c r="I175" i="24"/>
  <c r="H175" i="24"/>
  <c r="I174" i="24"/>
  <c r="H174" i="24"/>
  <c r="I173" i="24"/>
  <c r="H173" i="24"/>
  <c r="I172" i="24"/>
  <c r="H172" i="24"/>
  <c r="I171" i="24"/>
  <c r="H171" i="24"/>
  <c r="I170" i="24"/>
  <c r="H170" i="24"/>
  <c r="I169" i="24"/>
  <c r="H169" i="24"/>
  <c r="I168" i="24"/>
  <c r="H168" i="24"/>
  <c r="I167" i="24"/>
  <c r="H167" i="24"/>
  <c r="I166" i="24"/>
  <c r="H166" i="24"/>
  <c r="I165" i="24"/>
  <c r="H165" i="24"/>
  <c r="I164" i="24"/>
  <c r="H164" i="24"/>
  <c r="I163" i="24"/>
  <c r="H163" i="24"/>
  <c r="I162" i="24"/>
  <c r="H162" i="24"/>
  <c r="I161" i="24"/>
  <c r="H161" i="24"/>
  <c r="I160" i="24"/>
  <c r="H160" i="24"/>
  <c r="I159" i="24"/>
  <c r="H159" i="24"/>
  <c r="I158" i="24"/>
  <c r="H158" i="24"/>
  <c r="I157" i="24"/>
  <c r="H157" i="24"/>
  <c r="I156" i="24"/>
  <c r="H156" i="24"/>
  <c r="I155" i="24"/>
  <c r="H155" i="24"/>
  <c r="I154" i="24"/>
  <c r="H154" i="24"/>
  <c r="I153" i="24"/>
  <c r="H153" i="24"/>
  <c r="I152" i="24"/>
  <c r="H152" i="24"/>
  <c r="I151" i="24"/>
  <c r="H151" i="24"/>
  <c r="I150" i="24"/>
  <c r="H150" i="24"/>
  <c r="I149" i="24"/>
  <c r="H149" i="24"/>
  <c r="I148" i="24"/>
  <c r="H148" i="24"/>
  <c r="I147" i="24"/>
  <c r="H147" i="24"/>
  <c r="I146" i="24"/>
  <c r="H146" i="24"/>
  <c r="I145" i="24"/>
  <c r="H145" i="24"/>
  <c r="I144" i="24"/>
  <c r="H144" i="24"/>
  <c r="I143" i="24"/>
  <c r="H143" i="24"/>
  <c r="I142" i="24"/>
  <c r="H142" i="24"/>
  <c r="I141" i="24"/>
  <c r="H141" i="24"/>
  <c r="I140" i="24"/>
  <c r="H140" i="24"/>
  <c r="I139" i="24"/>
  <c r="H139" i="24"/>
  <c r="I138" i="24"/>
  <c r="H138" i="24"/>
  <c r="I137" i="24"/>
  <c r="H137" i="24"/>
  <c r="I136" i="24"/>
  <c r="H136" i="24"/>
  <c r="I135" i="24"/>
  <c r="H135" i="24"/>
  <c r="I134" i="24"/>
  <c r="H134" i="24"/>
  <c r="I133" i="24"/>
  <c r="H133" i="24"/>
  <c r="I132" i="24"/>
  <c r="H132" i="24"/>
  <c r="I131" i="24"/>
  <c r="H131" i="24"/>
  <c r="I130" i="24"/>
  <c r="H130" i="24"/>
  <c r="I129" i="24"/>
  <c r="H129" i="24"/>
  <c r="I128" i="24"/>
  <c r="H128" i="24"/>
  <c r="I127" i="24"/>
  <c r="H127" i="24"/>
  <c r="I126" i="24"/>
  <c r="H126" i="24"/>
  <c r="I125" i="24"/>
  <c r="H125" i="24"/>
  <c r="I124" i="24"/>
  <c r="H124" i="24"/>
  <c r="I123" i="24"/>
  <c r="H123" i="24"/>
  <c r="I122" i="24"/>
  <c r="H122" i="24"/>
  <c r="I121" i="24"/>
  <c r="H121" i="24"/>
  <c r="I120" i="24"/>
  <c r="H120" i="24"/>
  <c r="I119" i="24"/>
  <c r="H119" i="24"/>
  <c r="I118" i="24"/>
  <c r="H118" i="24"/>
  <c r="I117" i="24"/>
  <c r="H117" i="24"/>
  <c r="I116" i="24"/>
  <c r="H116" i="24"/>
  <c r="I115" i="24"/>
  <c r="H115" i="24"/>
  <c r="I114" i="24"/>
  <c r="H114" i="24"/>
  <c r="I113" i="24"/>
  <c r="H113" i="24"/>
  <c r="I112" i="24"/>
  <c r="H112" i="24"/>
  <c r="I111" i="24"/>
  <c r="H111" i="24"/>
  <c r="I110" i="24"/>
  <c r="H110" i="24"/>
  <c r="I109" i="24"/>
  <c r="H109" i="24"/>
  <c r="I108" i="24"/>
  <c r="H108" i="24"/>
  <c r="I107" i="24"/>
  <c r="H107" i="24"/>
  <c r="I106" i="24"/>
  <c r="H106" i="24"/>
  <c r="I105" i="24"/>
  <c r="H105" i="24"/>
  <c r="I104" i="24"/>
  <c r="H104" i="24"/>
  <c r="I103" i="24"/>
  <c r="H103" i="24"/>
  <c r="I102" i="24"/>
  <c r="H102" i="24"/>
  <c r="I101" i="24"/>
  <c r="H101" i="24"/>
  <c r="I100" i="24"/>
  <c r="H100" i="24"/>
  <c r="I99" i="24"/>
  <c r="H99" i="24"/>
  <c r="I98" i="24"/>
  <c r="H98" i="24"/>
  <c r="I97" i="24"/>
  <c r="H97" i="24"/>
  <c r="I96" i="24"/>
  <c r="H96" i="24"/>
  <c r="I95" i="24"/>
  <c r="H95" i="24"/>
  <c r="I94" i="24"/>
  <c r="H94" i="24"/>
  <c r="I93" i="24"/>
  <c r="H93" i="24"/>
  <c r="I92" i="24"/>
  <c r="H92" i="24"/>
  <c r="I91" i="24"/>
  <c r="H91" i="24"/>
  <c r="I90" i="24"/>
  <c r="H90" i="24"/>
  <c r="I89" i="24"/>
  <c r="H89" i="24"/>
  <c r="I88" i="24"/>
  <c r="H88" i="24"/>
  <c r="I87" i="24"/>
  <c r="H87" i="24"/>
  <c r="I86" i="24"/>
  <c r="H86" i="24"/>
  <c r="I85" i="24"/>
  <c r="H85" i="24"/>
  <c r="I84" i="24"/>
  <c r="H84" i="24"/>
  <c r="I83" i="24"/>
  <c r="H83" i="24"/>
  <c r="I82" i="24"/>
  <c r="H82" i="24"/>
  <c r="I81" i="24"/>
  <c r="H81" i="24"/>
  <c r="I80" i="24"/>
  <c r="H80" i="24"/>
  <c r="I79" i="24"/>
  <c r="H79" i="24"/>
  <c r="I78" i="24"/>
  <c r="H78" i="24"/>
  <c r="I284" i="24"/>
  <c r="I337" i="25" l="1"/>
  <c r="H337" i="25"/>
  <c r="BL335" i="25"/>
  <c r="BK335" i="25"/>
  <c r="BG335" i="25"/>
  <c r="BD335" i="25"/>
  <c r="BC335" i="25"/>
  <c r="BB335" i="25"/>
  <c r="BA335" i="25"/>
  <c r="AZ335" i="25"/>
  <c r="AY335" i="25"/>
  <c r="AX335" i="25"/>
  <c r="AW335" i="25"/>
  <c r="AV335" i="25"/>
  <c r="AU335" i="25"/>
  <c r="AT335" i="25"/>
  <c r="AS335" i="25"/>
  <c r="AR335" i="25"/>
  <c r="AQ335" i="25"/>
  <c r="AP335" i="25"/>
  <c r="AO335" i="25"/>
  <c r="AN335" i="25"/>
  <c r="AM335" i="25"/>
  <c r="AL335" i="25"/>
  <c r="AK335" i="25"/>
  <c r="AI335" i="25"/>
  <c r="AH335" i="25"/>
  <c r="AG335" i="25"/>
  <c r="AE335" i="25"/>
  <c r="AD335" i="25"/>
  <c r="AC335" i="25"/>
  <c r="AB335" i="25"/>
  <c r="AA335" i="25"/>
  <c r="Z335" i="25"/>
  <c r="Y335" i="25"/>
  <c r="X335" i="25"/>
  <c r="W335" i="25"/>
  <c r="V335" i="25"/>
  <c r="U335" i="25"/>
  <c r="T335" i="25"/>
  <c r="R335" i="25"/>
  <c r="Q335" i="25"/>
  <c r="I169" i="23"/>
  <c r="H169" i="23"/>
  <c r="I168" i="23"/>
  <c r="H168" i="23"/>
  <c r="I167" i="23"/>
  <c r="H167" i="23"/>
  <c r="I166" i="23"/>
  <c r="H166" i="23"/>
  <c r="I165" i="23"/>
  <c r="H165" i="23"/>
  <c r="I164" i="23"/>
  <c r="H164" i="23"/>
  <c r="I163" i="23"/>
  <c r="H163" i="23"/>
  <c r="I162" i="23"/>
  <c r="H162" i="23"/>
  <c r="I161" i="23"/>
  <c r="H161" i="23"/>
  <c r="I160" i="23"/>
  <c r="H160" i="23"/>
  <c r="I159" i="23"/>
  <c r="H159" i="23"/>
  <c r="I158" i="23"/>
  <c r="H158" i="23"/>
  <c r="I157" i="23"/>
  <c r="H157" i="23"/>
  <c r="I156" i="23"/>
  <c r="H156" i="23"/>
  <c r="I155" i="23"/>
  <c r="H155" i="23"/>
  <c r="I154" i="23"/>
  <c r="H154" i="23"/>
  <c r="I153" i="23"/>
  <c r="H153" i="23"/>
  <c r="I152" i="23"/>
  <c r="H152" i="23"/>
  <c r="I151" i="23"/>
  <c r="H151" i="23"/>
  <c r="I150" i="23"/>
  <c r="H150" i="23"/>
  <c r="I149" i="23"/>
  <c r="H149" i="23"/>
  <c r="I148" i="23"/>
  <c r="H148" i="23"/>
  <c r="I147" i="23"/>
  <c r="H147" i="23"/>
  <c r="I146" i="23"/>
  <c r="H146" i="23"/>
  <c r="I145" i="23"/>
  <c r="H145" i="23"/>
  <c r="I144" i="23"/>
  <c r="H144" i="23"/>
  <c r="I143" i="23"/>
  <c r="H143" i="23"/>
  <c r="I142" i="23"/>
  <c r="H142" i="23"/>
  <c r="I141" i="23"/>
  <c r="H141" i="23"/>
  <c r="I140" i="23"/>
  <c r="H140" i="23"/>
  <c r="I139" i="23"/>
  <c r="H139" i="23"/>
  <c r="I138" i="23"/>
  <c r="H138" i="23"/>
  <c r="I137" i="23"/>
  <c r="H137" i="23"/>
  <c r="I136" i="23"/>
  <c r="H136" i="23"/>
  <c r="I135" i="23"/>
  <c r="H135" i="23"/>
  <c r="I134" i="23"/>
  <c r="H134" i="23"/>
  <c r="I133" i="23"/>
  <c r="H133" i="23"/>
  <c r="I132" i="23"/>
  <c r="H132" i="23"/>
  <c r="I131" i="23"/>
  <c r="H131" i="23"/>
  <c r="I130" i="23"/>
  <c r="H130" i="23"/>
  <c r="I129" i="23"/>
  <c r="H129" i="23"/>
  <c r="I128" i="23"/>
  <c r="H128" i="23"/>
  <c r="I127" i="23"/>
  <c r="H127" i="23"/>
  <c r="I126" i="23"/>
  <c r="H126" i="23"/>
  <c r="I125" i="23"/>
  <c r="H125" i="23"/>
  <c r="I124" i="23"/>
  <c r="H124" i="23"/>
  <c r="I123" i="23"/>
  <c r="H123" i="23"/>
  <c r="I122" i="23"/>
  <c r="H122" i="23"/>
  <c r="I121" i="23"/>
  <c r="H121" i="23"/>
  <c r="I120" i="23"/>
  <c r="H120" i="23"/>
  <c r="I119" i="23"/>
  <c r="H119" i="23"/>
  <c r="I118" i="23"/>
  <c r="H118" i="23"/>
  <c r="I117" i="23"/>
  <c r="H117" i="23"/>
  <c r="I116" i="23"/>
  <c r="H116" i="23"/>
  <c r="I115" i="23"/>
  <c r="H115" i="23"/>
  <c r="I114" i="23"/>
  <c r="H114" i="23"/>
  <c r="I113" i="23"/>
  <c r="H113" i="23"/>
  <c r="I112" i="23"/>
  <c r="H112" i="23"/>
  <c r="I111" i="23"/>
  <c r="H111" i="23"/>
  <c r="I110" i="23"/>
  <c r="H110" i="23"/>
  <c r="I109" i="23"/>
  <c r="H109" i="23"/>
  <c r="I108" i="23"/>
  <c r="H108" i="23"/>
  <c r="I107" i="23"/>
  <c r="H107" i="23"/>
  <c r="I106" i="23"/>
  <c r="H106" i="23"/>
  <c r="I105" i="23"/>
  <c r="H105" i="23"/>
  <c r="I104" i="23"/>
  <c r="H104" i="23"/>
  <c r="I103" i="23"/>
  <c r="H103" i="23"/>
  <c r="I102" i="23"/>
  <c r="H102" i="23"/>
  <c r="I101" i="23"/>
  <c r="H101" i="23"/>
  <c r="I100" i="23"/>
  <c r="H100" i="23"/>
  <c r="I99" i="23"/>
  <c r="H99" i="23"/>
  <c r="I98" i="23"/>
  <c r="H98" i="23"/>
  <c r="I97" i="23"/>
  <c r="H97" i="23"/>
  <c r="I96" i="23"/>
  <c r="H96" i="23"/>
  <c r="I95" i="23"/>
  <c r="H95" i="23"/>
  <c r="I94" i="23"/>
  <c r="H94" i="23"/>
  <c r="I93" i="23"/>
  <c r="H93" i="23"/>
  <c r="I92" i="23"/>
  <c r="H92" i="23"/>
  <c r="I91" i="23"/>
  <c r="H91" i="23"/>
  <c r="I90" i="23"/>
  <c r="H90" i="23"/>
  <c r="I89" i="23"/>
  <c r="H89" i="23"/>
  <c r="I88" i="23"/>
  <c r="H88" i="23"/>
  <c r="I87" i="23"/>
  <c r="H87" i="23"/>
  <c r="I86" i="23"/>
  <c r="H86" i="23"/>
  <c r="I85" i="23"/>
  <c r="H85" i="23"/>
  <c r="I84" i="23"/>
  <c r="H84" i="23"/>
  <c r="I83" i="23"/>
  <c r="H83" i="23"/>
  <c r="I82" i="23"/>
  <c r="H82" i="23"/>
  <c r="I81" i="23"/>
  <c r="H81" i="23"/>
  <c r="I80" i="23"/>
  <c r="H80" i="23"/>
  <c r="I79" i="23"/>
  <c r="H79" i="23"/>
  <c r="I78" i="23"/>
  <c r="H78" i="23"/>
  <c r="I77" i="23"/>
  <c r="H77" i="23"/>
  <c r="I76" i="23"/>
  <c r="H76" i="23"/>
  <c r="I75" i="23"/>
  <c r="H75" i="23"/>
  <c r="I74" i="23"/>
  <c r="H74" i="23"/>
  <c r="I73" i="23"/>
  <c r="H73" i="23"/>
  <c r="I72" i="23"/>
  <c r="H72" i="23"/>
  <c r="I71" i="23"/>
  <c r="H71" i="23"/>
  <c r="I70" i="23"/>
  <c r="H70" i="23"/>
  <c r="I69" i="23"/>
  <c r="H69" i="23"/>
  <c r="I68" i="23"/>
  <c r="H68" i="23"/>
  <c r="I67" i="23"/>
  <c r="H67" i="23"/>
  <c r="I66" i="23"/>
  <c r="H66" i="23"/>
  <c r="I65" i="23"/>
  <c r="H65" i="23"/>
  <c r="I64" i="23"/>
  <c r="H64" i="23"/>
  <c r="I63" i="23"/>
  <c r="H63" i="23"/>
  <c r="I62" i="23"/>
  <c r="H62" i="23"/>
  <c r="I61" i="23"/>
  <c r="H61" i="23"/>
  <c r="I60" i="23"/>
  <c r="H60" i="23"/>
  <c r="I59" i="23"/>
  <c r="H59" i="23"/>
  <c r="I58" i="23"/>
  <c r="H58" i="23"/>
  <c r="I57" i="23"/>
  <c r="H57" i="23"/>
  <c r="I56" i="23"/>
  <c r="H56" i="23"/>
  <c r="I55" i="23"/>
  <c r="H55" i="23"/>
  <c r="I54" i="23"/>
  <c r="H54" i="23"/>
  <c r="I53" i="23"/>
  <c r="H53" i="23"/>
  <c r="I52" i="23"/>
  <c r="H52" i="23"/>
  <c r="I51" i="23"/>
  <c r="H51" i="23"/>
  <c r="I50" i="23"/>
  <c r="H50" i="23"/>
  <c r="I49" i="23"/>
  <c r="H49" i="23"/>
  <c r="I48" i="23"/>
  <c r="H48" i="23"/>
  <c r="I47" i="23"/>
  <c r="H47" i="23"/>
  <c r="I46" i="23"/>
  <c r="H46" i="23"/>
  <c r="I45" i="23"/>
  <c r="H45" i="23"/>
  <c r="I44" i="23"/>
  <c r="H44" i="23"/>
  <c r="I43" i="23"/>
  <c r="H43" i="23"/>
  <c r="I42" i="23"/>
  <c r="H42" i="23"/>
  <c r="I41" i="23"/>
  <c r="H41" i="23"/>
  <c r="I40" i="23"/>
  <c r="H40" i="23"/>
  <c r="I39" i="23"/>
  <c r="H39" i="23"/>
  <c r="I38" i="23"/>
  <c r="H38" i="23"/>
  <c r="I37" i="23"/>
  <c r="H37" i="23"/>
  <c r="I36" i="23"/>
  <c r="H36" i="23"/>
  <c r="I35" i="23"/>
  <c r="H35" i="23"/>
  <c r="I34" i="23"/>
  <c r="H34" i="23"/>
  <c r="I33" i="23"/>
  <c r="H33" i="23"/>
  <c r="I32" i="23"/>
  <c r="H32" i="23"/>
  <c r="I31" i="23"/>
  <c r="H31" i="23"/>
  <c r="I30" i="23"/>
  <c r="H30" i="23"/>
  <c r="I29" i="23"/>
  <c r="H29" i="23"/>
  <c r="I28" i="23"/>
  <c r="H28" i="23"/>
  <c r="I27" i="23"/>
  <c r="H27" i="23"/>
  <c r="I26" i="23"/>
  <c r="H26" i="23"/>
  <c r="I25" i="23"/>
  <c r="H25" i="23"/>
  <c r="I24" i="23"/>
  <c r="H24" i="23"/>
  <c r="I23" i="23"/>
  <c r="H23" i="23"/>
  <c r="I22" i="23"/>
  <c r="H22" i="23"/>
  <c r="I21" i="23"/>
  <c r="H21" i="23"/>
  <c r="I20" i="23"/>
  <c r="H20" i="23"/>
  <c r="I19" i="23"/>
  <c r="H19" i="23"/>
  <c r="I18" i="23"/>
  <c r="H18" i="23"/>
  <c r="I17" i="23"/>
  <c r="H17" i="23"/>
  <c r="I16" i="23"/>
  <c r="H16" i="23"/>
  <c r="I15" i="23"/>
  <c r="H15" i="23"/>
  <c r="I14" i="23"/>
  <c r="H14" i="23"/>
  <c r="I13" i="23"/>
  <c r="H13" i="23"/>
  <c r="I12" i="23"/>
  <c r="H12" i="23"/>
  <c r="I11" i="23"/>
  <c r="H11" i="23"/>
  <c r="I10" i="23"/>
  <c r="H10" i="23"/>
  <c r="I9" i="23"/>
  <c r="H9" i="23"/>
  <c r="I8" i="23"/>
  <c r="H8" i="23"/>
  <c r="I7" i="23"/>
  <c r="H7" i="23"/>
  <c r="I6" i="23"/>
  <c r="H6" i="23"/>
  <c r="I5" i="23"/>
  <c r="H5" i="23"/>
  <c r="BI170" i="23"/>
  <c r="BH170" i="23"/>
  <c r="BG170" i="23"/>
  <c r="BF170" i="23"/>
  <c r="BE170" i="23"/>
  <c r="BD170" i="23"/>
  <c r="BB170" i="23"/>
  <c r="BC170" i="23"/>
  <c r="BA170" i="23"/>
  <c r="AZ170" i="23"/>
  <c r="AY170" i="23"/>
  <c r="AX170" i="23"/>
  <c r="AW170" i="23"/>
  <c r="AV170" i="23"/>
  <c r="AU170" i="23"/>
  <c r="AT170" i="23"/>
  <c r="AS170" i="23"/>
  <c r="AR170" i="23"/>
  <c r="AQ170" i="23"/>
  <c r="AP170" i="23"/>
  <c r="AO170" i="23"/>
  <c r="AN170" i="23"/>
  <c r="AM170" i="23"/>
  <c r="AL170" i="23"/>
  <c r="AK170" i="23"/>
  <c r="AJ170" i="23"/>
  <c r="AI170" i="23"/>
  <c r="AH170" i="23"/>
  <c r="AG170" i="23"/>
  <c r="AF170" i="23"/>
  <c r="AE170" i="23"/>
  <c r="AD170" i="23"/>
  <c r="AC170" i="23"/>
  <c r="AB170" i="23"/>
  <c r="AA170" i="23"/>
  <c r="Z170" i="23"/>
  <c r="Y170" i="23"/>
  <c r="X170" i="23"/>
  <c r="W170" i="23"/>
  <c r="V170" i="23"/>
  <c r="U170" i="23"/>
  <c r="T170" i="23"/>
  <c r="S170" i="23"/>
  <c r="R170" i="23"/>
  <c r="Q170" i="23"/>
  <c r="P170" i="23"/>
  <c r="O170" i="23"/>
  <c r="N170" i="23"/>
  <c r="M170" i="23"/>
  <c r="BI166" i="22" l="1"/>
  <c r="BH166" i="22"/>
  <c r="BG166" i="22"/>
  <c r="BF166" i="22"/>
  <c r="BE166" i="22"/>
  <c r="BD166" i="22"/>
  <c r="BC166" i="22"/>
  <c r="BB166" i="22"/>
  <c r="BA166" i="22"/>
  <c r="AZ166" i="22"/>
  <c r="AV166" i="22"/>
  <c r="AU166" i="22"/>
  <c r="AT166" i="22"/>
  <c r="AS166" i="22"/>
  <c r="AQ166" i="22"/>
  <c r="AP166" i="22"/>
  <c r="AO166" i="22"/>
  <c r="AN166" i="22"/>
  <c r="AM166" i="22"/>
  <c r="AL166" i="22"/>
  <c r="AK166" i="22"/>
  <c r="AJ166" i="22"/>
  <c r="AI166" i="22"/>
  <c r="AH166" i="22"/>
  <c r="AG166" i="22"/>
  <c r="AF166" i="22"/>
  <c r="AE166" i="22"/>
  <c r="AD166" i="22"/>
  <c r="AC166" i="22"/>
  <c r="AB166" i="22"/>
  <c r="AA166" i="22"/>
  <c r="Z166" i="22"/>
  <c r="Y166" i="22"/>
  <c r="X166" i="22"/>
  <c r="W166" i="22"/>
  <c r="V166" i="22"/>
  <c r="U166" i="22"/>
  <c r="T166" i="22"/>
  <c r="S166" i="22"/>
  <c r="R166" i="22"/>
  <c r="Q166" i="22"/>
  <c r="P166" i="22"/>
  <c r="O166" i="22"/>
  <c r="N166" i="22"/>
  <c r="M166" i="22"/>
  <c r="AR166" i="22"/>
  <c r="AY166" i="22"/>
  <c r="AX166" i="22"/>
  <c r="AW166" i="22"/>
  <c r="BI365" i="17"/>
  <c r="BF365" i="17"/>
  <c r="BE365" i="17"/>
  <c r="BD365" i="17"/>
  <c r="BB365" i="17"/>
  <c r="BA365" i="17"/>
  <c r="AK365" i="17"/>
  <c r="AJ365" i="17"/>
  <c r="AG365" i="17"/>
  <c r="AF365" i="17"/>
  <c r="AB365" i="17"/>
  <c r="Z365" i="17"/>
  <c r="Y365" i="17"/>
  <c r="S365" i="17"/>
  <c r="Q365" i="17"/>
  <c r="O365" i="17"/>
  <c r="I165" i="22"/>
  <c r="H165" i="22"/>
  <c r="I164" i="22"/>
  <c r="H164" i="22"/>
  <c r="I163" i="22"/>
  <c r="H163" i="22"/>
  <c r="I162" i="22"/>
  <c r="H162" i="22"/>
  <c r="I161" i="22"/>
  <c r="H161" i="22"/>
  <c r="I160" i="22"/>
  <c r="H160" i="22"/>
  <c r="I159" i="22"/>
  <c r="H159" i="22"/>
  <c r="I158" i="22"/>
  <c r="H158" i="22"/>
  <c r="I157" i="22"/>
  <c r="H157" i="22"/>
  <c r="I156" i="22"/>
  <c r="H156" i="22"/>
  <c r="I155" i="22"/>
  <c r="H155" i="22"/>
  <c r="I154" i="22"/>
  <c r="H154" i="22"/>
  <c r="I153" i="22"/>
  <c r="H153" i="22"/>
  <c r="I152" i="22"/>
  <c r="H152" i="22"/>
  <c r="I151" i="22"/>
  <c r="H151" i="22"/>
  <c r="I150" i="22"/>
  <c r="H150" i="22"/>
  <c r="I149" i="22"/>
  <c r="H149" i="22"/>
  <c r="I148" i="22"/>
  <c r="H148" i="22"/>
  <c r="I147" i="22"/>
  <c r="H147" i="22"/>
  <c r="I146" i="22"/>
  <c r="H146" i="22"/>
  <c r="I145" i="22"/>
  <c r="H145" i="22"/>
  <c r="I144" i="22"/>
  <c r="H144" i="22"/>
  <c r="I143" i="22"/>
  <c r="H143" i="22"/>
  <c r="I142" i="22"/>
  <c r="H142" i="22"/>
  <c r="I141" i="22"/>
  <c r="H141" i="22"/>
  <c r="I140" i="22"/>
  <c r="H140" i="22"/>
  <c r="I139" i="22"/>
  <c r="H139" i="22"/>
  <c r="I138" i="22"/>
  <c r="H138" i="22"/>
  <c r="I137" i="22"/>
  <c r="H137" i="22"/>
  <c r="I136" i="22"/>
  <c r="H136" i="22"/>
  <c r="I135" i="22"/>
  <c r="H135" i="22"/>
  <c r="I134" i="22"/>
  <c r="H134" i="22"/>
  <c r="I133" i="22"/>
  <c r="H133" i="22"/>
  <c r="I132" i="22"/>
  <c r="H132" i="22"/>
  <c r="I131" i="22"/>
  <c r="H131" i="22"/>
  <c r="I130" i="22"/>
  <c r="H130" i="22"/>
  <c r="I129" i="22"/>
  <c r="H129" i="22"/>
  <c r="I128" i="22"/>
  <c r="H128" i="22"/>
  <c r="I127" i="22"/>
  <c r="H127" i="22"/>
  <c r="I126" i="22"/>
  <c r="H126" i="22"/>
  <c r="I125" i="22"/>
  <c r="H125" i="22"/>
  <c r="I124" i="22"/>
  <c r="H124" i="22"/>
  <c r="I123" i="22"/>
  <c r="H123" i="22"/>
  <c r="I122" i="22"/>
  <c r="H122" i="22"/>
  <c r="I121" i="22"/>
  <c r="H121" i="22"/>
  <c r="I120" i="22"/>
  <c r="H120" i="22"/>
  <c r="I119" i="22"/>
  <c r="H119" i="22"/>
  <c r="I118" i="22"/>
  <c r="H118" i="22"/>
  <c r="I117" i="22"/>
  <c r="H117" i="22"/>
  <c r="I116" i="22"/>
  <c r="H116" i="22"/>
  <c r="I115" i="22"/>
  <c r="H115" i="22"/>
  <c r="I114" i="22"/>
  <c r="H114" i="22"/>
  <c r="I113" i="22"/>
  <c r="H113" i="22"/>
  <c r="I112" i="22"/>
  <c r="H112" i="22"/>
  <c r="I111" i="22"/>
  <c r="H111" i="22"/>
  <c r="I110" i="22"/>
  <c r="H110" i="22"/>
  <c r="I109" i="22"/>
  <c r="H109" i="22"/>
  <c r="I108" i="22"/>
  <c r="H108" i="22"/>
  <c r="I107" i="22"/>
  <c r="H107" i="22"/>
  <c r="I106" i="22"/>
  <c r="H106" i="22"/>
  <c r="I105" i="22"/>
  <c r="H105" i="22"/>
  <c r="I104" i="22"/>
  <c r="H104" i="22"/>
  <c r="I103" i="22"/>
  <c r="H103" i="22"/>
  <c r="I102" i="22"/>
  <c r="H102" i="22"/>
  <c r="I101" i="22"/>
  <c r="H101" i="22"/>
  <c r="I100" i="22"/>
  <c r="H100" i="22"/>
  <c r="I99" i="22"/>
  <c r="H99" i="22"/>
  <c r="I98" i="22"/>
  <c r="H98" i="22"/>
  <c r="I97" i="22"/>
  <c r="H97" i="22"/>
  <c r="I96" i="22"/>
  <c r="H96" i="22"/>
  <c r="I95" i="22"/>
  <c r="H95" i="22"/>
  <c r="I94" i="22"/>
  <c r="H94" i="22"/>
  <c r="I93" i="22"/>
  <c r="H93" i="22"/>
  <c r="I92" i="22"/>
  <c r="H92" i="22"/>
  <c r="I91" i="22"/>
  <c r="H91" i="22"/>
  <c r="I90" i="22"/>
  <c r="H90" i="22"/>
  <c r="I89" i="22"/>
  <c r="H89" i="22"/>
  <c r="I88" i="22"/>
  <c r="H88" i="22"/>
  <c r="I87" i="22"/>
  <c r="H87" i="22"/>
  <c r="I86" i="22"/>
  <c r="H86" i="22"/>
  <c r="I85" i="22"/>
  <c r="H85" i="22"/>
  <c r="I84" i="22"/>
  <c r="H84" i="22"/>
  <c r="I83" i="22"/>
  <c r="H83" i="22"/>
  <c r="I82" i="22"/>
  <c r="H82" i="22"/>
  <c r="I81" i="22"/>
  <c r="H81" i="22"/>
  <c r="I80" i="22"/>
  <c r="H80" i="22"/>
  <c r="I79" i="22"/>
  <c r="H79" i="22"/>
  <c r="I78" i="22"/>
  <c r="H78" i="22"/>
  <c r="I77" i="22"/>
  <c r="H77" i="22"/>
  <c r="I76" i="22"/>
  <c r="H76" i="22"/>
  <c r="I75" i="22"/>
  <c r="H75" i="22"/>
  <c r="I74" i="22"/>
  <c r="H74" i="22"/>
  <c r="I73" i="22"/>
  <c r="H73" i="22"/>
  <c r="I72" i="22"/>
  <c r="H72" i="22"/>
  <c r="I71" i="22"/>
  <c r="H71" i="22"/>
  <c r="I70" i="22"/>
  <c r="H70" i="22"/>
  <c r="I69" i="22"/>
  <c r="H69" i="22"/>
  <c r="I68" i="22"/>
  <c r="H68" i="22"/>
  <c r="I67" i="22"/>
  <c r="H67" i="22"/>
  <c r="I66" i="22"/>
  <c r="H66" i="22"/>
  <c r="I65" i="22"/>
  <c r="H65" i="22"/>
  <c r="I64" i="22"/>
  <c r="H64" i="22"/>
  <c r="I63" i="22"/>
  <c r="H63" i="22"/>
  <c r="I62" i="22"/>
  <c r="H62" i="22"/>
  <c r="I61" i="22"/>
  <c r="H61" i="22"/>
  <c r="I60" i="22"/>
  <c r="H60" i="22"/>
  <c r="I59" i="22"/>
  <c r="H59" i="22"/>
  <c r="I58" i="22"/>
  <c r="H58" i="22"/>
  <c r="I57" i="22"/>
  <c r="H57" i="22"/>
  <c r="I56" i="22"/>
  <c r="H56" i="22"/>
  <c r="I55" i="22"/>
  <c r="H55" i="22"/>
  <c r="I54" i="22"/>
  <c r="H54" i="22"/>
  <c r="I53" i="22"/>
  <c r="H53" i="22"/>
  <c r="I52" i="22"/>
  <c r="H52" i="22"/>
  <c r="I51" i="22"/>
  <c r="H51" i="22"/>
  <c r="I50" i="22"/>
  <c r="H50" i="22"/>
  <c r="I49" i="22"/>
  <c r="H49" i="22"/>
  <c r="I48" i="22"/>
  <c r="H48" i="22"/>
  <c r="I47" i="22"/>
  <c r="H47" i="22"/>
  <c r="I46" i="22"/>
  <c r="H46" i="22"/>
  <c r="I45" i="22"/>
  <c r="H45" i="22"/>
  <c r="I44" i="22"/>
  <c r="H44" i="22"/>
  <c r="I43" i="22"/>
  <c r="H43" i="22"/>
  <c r="I42" i="22"/>
  <c r="H42" i="22"/>
  <c r="I41" i="22"/>
  <c r="H41" i="22"/>
  <c r="I40" i="22"/>
  <c r="H40" i="22"/>
  <c r="I39" i="22"/>
  <c r="H39" i="22"/>
  <c r="I38" i="22"/>
  <c r="H38" i="22"/>
  <c r="I37" i="22"/>
  <c r="H37" i="22"/>
  <c r="I36" i="22"/>
  <c r="H36" i="22"/>
  <c r="I35" i="22"/>
  <c r="H35" i="22"/>
  <c r="I34" i="22"/>
  <c r="H34" i="22"/>
  <c r="I33" i="22"/>
  <c r="H33" i="22"/>
  <c r="I32" i="22"/>
  <c r="H32" i="22"/>
  <c r="I31" i="22"/>
  <c r="H31" i="22"/>
  <c r="I30" i="22"/>
  <c r="H30" i="22"/>
  <c r="I29" i="22"/>
  <c r="H29" i="22"/>
  <c r="I28" i="22"/>
  <c r="H28" i="22"/>
  <c r="I27" i="22"/>
  <c r="H27" i="22"/>
  <c r="I26" i="22"/>
  <c r="H26" i="22"/>
  <c r="I25" i="22"/>
  <c r="H25" i="22"/>
  <c r="I24" i="22"/>
  <c r="H24" i="22"/>
  <c r="I23" i="22"/>
  <c r="H23" i="22"/>
  <c r="I22" i="22"/>
  <c r="H22" i="22"/>
  <c r="I21" i="22"/>
  <c r="H21" i="22"/>
  <c r="I20" i="22"/>
  <c r="H20" i="22"/>
  <c r="I19" i="22"/>
  <c r="H19" i="22"/>
  <c r="I18" i="22"/>
  <c r="H18" i="22"/>
  <c r="I17" i="22"/>
  <c r="H17" i="22"/>
  <c r="I16" i="22"/>
  <c r="H16" i="22"/>
  <c r="I15" i="22"/>
  <c r="H15" i="22"/>
  <c r="I14" i="22"/>
  <c r="H14" i="22"/>
  <c r="I13" i="22"/>
  <c r="H13" i="22"/>
  <c r="I12" i="22"/>
  <c r="H12" i="22"/>
  <c r="I11" i="22"/>
  <c r="H11" i="22"/>
  <c r="I10" i="22"/>
  <c r="H10" i="22"/>
  <c r="I9" i="22"/>
  <c r="H9" i="22"/>
  <c r="I8" i="22"/>
  <c r="H8" i="22"/>
  <c r="I7" i="22"/>
  <c r="H7" i="22"/>
  <c r="I6" i="22"/>
  <c r="H6" i="22"/>
  <c r="I5" i="22"/>
  <c r="H5" i="22"/>
  <c r="H20" i="17"/>
  <c r="I364" i="17"/>
  <c r="H364" i="17"/>
  <c r="I363" i="17"/>
  <c r="H363" i="17"/>
  <c r="I362" i="17"/>
  <c r="H362" i="17"/>
  <c r="I361" i="17"/>
  <c r="H361" i="17"/>
  <c r="I360" i="17"/>
  <c r="H360" i="17"/>
  <c r="I359" i="17"/>
  <c r="H359" i="17"/>
  <c r="I358" i="17"/>
  <c r="H358" i="17"/>
  <c r="I357" i="17"/>
  <c r="H357" i="17"/>
  <c r="I356" i="17"/>
  <c r="H356" i="17"/>
  <c r="I355" i="17"/>
  <c r="H355" i="17"/>
  <c r="I354" i="17"/>
  <c r="H354" i="17"/>
  <c r="I353" i="17"/>
  <c r="H353" i="17"/>
  <c r="I352" i="17"/>
  <c r="H352" i="17"/>
  <c r="I351" i="17"/>
  <c r="H351" i="17"/>
  <c r="I350" i="17"/>
  <c r="H350" i="17"/>
  <c r="I349" i="17"/>
  <c r="H349" i="17"/>
  <c r="I348" i="17"/>
  <c r="H348" i="17"/>
  <c r="I347" i="17"/>
  <c r="H347" i="17"/>
  <c r="I346" i="17"/>
  <c r="H346" i="17"/>
  <c r="I345" i="17"/>
  <c r="H345" i="17"/>
  <c r="I344" i="17"/>
  <c r="H344" i="17"/>
  <c r="I343" i="17"/>
  <c r="H343" i="17"/>
  <c r="I342" i="17"/>
  <c r="H342" i="17"/>
  <c r="I341" i="17"/>
  <c r="H341" i="17"/>
  <c r="I340" i="17"/>
  <c r="H340" i="17"/>
  <c r="I339" i="17"/>
  <c r="H339" i="17"/>
  <c r="I338" i="17"/>
  <c r="H338" i="17"/>
  <c r="I337" i="17"/>
  <c r="H337" i="17"/>
  <c r="I336" i="17"/>
  <c r="H336" i="17"/>
  <c r="I335" i="17"/>
  <c r="H335" i="17"/>
  <c r="I334" i="17"/>
  <c r="H334" i="17"/>
  <c r="I333" i="17"/>
  <c r="H333" i="17"/>
  <c r="I332" i="17"/>
  <c r="H332" i="17"/>
  <c r="I331" i="17"/>
  <c r="H331" i="17"/>
  <c r="I330" i="17"/>
  <c r="H330" i="17"/>
  <c r="I329" i="17"/>
  <c r="H329" i="17"/>
  <c r="I328" i="17"/>
  <c r="H328" i="17"/>
  <c r="I327" i="17"/>
  <c r="H327" i="17"/>
  <c r="I326" i="17"/>
  <c r="H326" i="17"/>
  <c r="I325" i="17"/>
  <c r="H325" i="17"/>
  <c r="I324" i="17"/>
  <c r="H324" i="17"/>
  <c r="I323" i="17"/>
  <c r="H323" i="17"/>
  <c r="I322" i="17"/>
  <c r="H322" i="17"/>
  <c r="I321" i="17"/>
  <c r="H321" i="17"/>
  <c r="I320" i="17"/>
  <c r="H320" i="17"/>
  <c r="I319" i="17"/>
  <c r="H319" i="17"/>
  <c r="I318" i="17"/>
  <c r="H318" i="17"/>
  <c r="I317" i="17"/>
  <c r="H317" i="17"/>
  <c r="I316" i="17"/>
  <c r="H316" i="17"/>
  <c r="I315" i="17"/>
  <c r="H315" i="17"/>
  <c r="I314" i="17"/>
  <c r="H314" i="17"/>
  <c r="I313" i="17"/>
  <c r="H313" i="17"/>
  <c r="I312" i="17"/>
  <c r="H312" i="17"/>
  <c r="I311" i="17"/>
  <c r="H311" i="17"/>
  <c r="I310" i="17"/>
  <c r="H310" i="17"/>
  <c r="I309" i="17"/>
  <c r="H309" i="17"/>
  <c r="I308" i="17"/>
  <c r="H308" i="17"/>
  <c r="I307" i="17"/>
  <c r="H307" i="17"/>
  <c r="I306" i="17"/>
  <c r="H306" i="17"/>
  <c r="I305" i="17"/>
  <c r="H305" i="17"/>
  <c r="I304" i="17"/>
  <c r="H304" i="17"/>
  <c r="I303" i="17"/>
  <c r="H303" i="17"/>
  <c r="I302" i="17"/>
  <c r="H302" i="17"/>
  <c r="I301" i="17"/>
  <c r="H301" i="17"/>
  <c r="I300" i="17"/>
  <c r="H300" i="17"/>
  <c r="I299" i="17"/>
  <c r="H299" i="17"/>
  <c r="I298" i="17"/>
  <c r="H298" i="17"/>
  <c r="I297" i="17"/>
  <c r="H297" i="17"/>
  <c r="I296" i="17"/>
  <c r="H296" i="17"/>
  <c r="I295" i="17"/>
  <c r="H295" i="17"/>
  <c r="I294" i="17"/>
  <c r="H294" i="17"/>
  <c r="I293" i="17"/>
  <c r="H293" i="17"/>
  <c r="I292" i="17"/>
  <c r="H292" i="17"/>
  <c r="I291" i="17"/>
  <c r="H291" i="17"/>
  <c r="I290" i="17"/>
  <c r="H290" i="17"/>
  <c r="I289" i="17"/>
  <c r="H289" i="17"/>
  <c r="I288" i="17"/>
  <c r="H288" i="17"/>
  <c r="I287" i="17"/>
  <c r="H287" i="17"/>
  <c r="I286" i="17"/>
  <c r="H286" i="17"/>
  <c r="I285" i="17"/>
  <c r="H285" i="17"/>
  <c r="I284" i="17"/>
  <c r="H284" i="17"/>
  <c r="I283" i="17"/>
  <c r="H283" i="17"/>
  <c r="I282" i="17"/>
  <c r="H282" i="17"/>
  <c r="I281" i="17"/>
  <c r="H281" i="17"/>
  <c r="I280" i="17"/>
  <c r="H280" i="17"/>
  <c r="I279" i="17"/>
  <c r="H279" i="17"/>
  <c r="I278" i="17"/>
  <c r="H278" i="17"/>
  <c r="I277" i="17"/>
  <c r="H277" i="17"/>
  <c r="I276" i="17"/>
  <c r="H276" i="17"/>
  <c r="I275" i="17"/>
  <c r="H275" i="17"/>
  <c r="I274" i="17"/>
  <c r="H274" i="17"/>
  <c r="I273" i="17"/>
  <c r="H273" i="17"/>
  <c r="I272" i="17"/>
  <c r="H272" i="17"/>
  <c r="I271" i="17"/>
  <c r="H271" i="17"/>
  <c r="I270" i="17"/>
  <c r="H270" i="17"/>
  <c r="I269" i="17"/>
  <c r="H269" i="17"/>
  <c r="I268" i="17"/>
  <c r="H268" i="17"/>
  <c r="I267" i="17"/>
  <c r="H267" i="17"/>
  <c r="I266" i="17"/>
  <c r="H266" i="17"/>
  <c r="I265" i="17"/>
  <c r="H265" i="17"/>
  <c r="I264" i="17"/>
  <c r="H264" i="17"/>
  <c r="I263" i="17"/>
  <c r="H263" i="17"/>
  <c r="I262" i="17"/>
  <c r="H262" i="17"/>
  <c r="I261" i="17"/>
  <c r="H261" i="17"/>
  <c r="I260" i="17"/>
  <c r="H260" i="17"/>
  <c r="I259" i="17"/>
  <c r="H259" i="17"/>
  <c r="I258" i="17"/>
  <c r="H258" i="17"/>
  <c r="I257" i="17"/>
  <c r="H257" i="17"/>
  <c r="I256" i="17"/>
  <c r="H256" i="17"/>
  <c r="I255" i="17"/>
  <c r="H255" i="17"/>
  <c r="I254" i="17"/>
  <c r="H254" i="17"/>
  <c r="I253" i="17"/>
  <c r="H253" i="17"/>
  <c r="I252" i="17"/>
  <c r="H252" i="17"/>
  <c r="I251" i="17"/>
  <c r="H251" i="17"/>
  <c r="I250" i="17"/>
  <c r="H250" i="17"/>
  <c r="I249" i="17"/>
  <c r="H249" i="17"/>
  <c r="I248" i="17"/>
  <c r="H248" i="17"/>
  <c r="I247" i="17"/>
  <c r="H247" i="17"/>
  <c r="I246" i="17"/>
  <c r="H246" i="17"/>
  <c r="I245" i="17"/>
  <c r="H245" i="17"/>
  <c r="I244" i="17"/>
  <c r="H244" i="17"/>
  <c r="I243" i="17"/>
  <c r="H243" i="17"/>
  <c r="I242" i="17"/>
  <c r="H242" i="17"/>
  <c r="I241" i="17"/>
  <c r="H241" i="17"/>
  <c r="I240" i="17"/>
  <c r="H240" i="17"/>
  <c r="I239" i="17"/>
  <c r="H239" i="17"/>
  <c r="I238" i="17"/>
  <c r="H238" i="17"/>
  <c r="I237" i="17"/>
  <c r="H237" i="17"/>
  <c r="I236" i="17"/>
  <c r="H236" i="17"/>
  <c r="I235" i="17"/>
  <c r="H235" i="17"/>
  <c r="I234" i="17"/>
  <c r="H234" i="17"/>
  <c r="I233" i="17"/>
  <c r="H233" i="17"/>
  <c r="I232" i="17"/>
  <c r="H232" i="17"/>
  <c r="I231" i="17"/>
  <c r="H231" i="17"/>
  <c r="I230" i="17"/>
  <c r="H230" i="17"/>
  <c r="I229" i="17"/>
  <c r="H229" i="17"/>
  <c r="I228" i="17"/>
  <c r="H228" i="17"/>
  <c r="I227" i="17"/>
  <c r="H227" i="17"/>
  <c r="I226" i="17"/>
  <c r="H226" i="17"/>
  <c r="I225" i="17"/>
  <c r="H225" i="17"/>
  <c r="I224" i="17"/>
  <c r="H224" i="17"/>
  <c r="I223" i="17"/>
  <c r="H223" i="17"/>
  <c r="I222" i="17"/>
  <c r="H222" i="17"/>
  <c r="I221" i="17"/>
  <c r="H221" i="17"/>
  <c r="I220" i="17"/>
  <c r="H220" i="17"/>
  <c r="I219" i="17"/>
  <c r="H219" i="17"/>
  <c r="I218" i="17"/>
  <c r="H218" i="17"/>
  <c r="I217" i="17"/>
  <c r="H217" i="17"/>
  <c r="I216" i="17"/>
  <c r="H216" i="17"/>
  <c r="I215" i="17"/>
  <c r="H215" i="17"/>
  <c r="I214" i="17"/>
  <c r="H214" i="17"/>
  <c r="I213" i="17"/>
  <c r="H213" i="17"/>
  <c r="I212" i="17"/>
  <c r="H212" i="17"/>
  <c r="I211" i="17"/>
  <c r="H211" i="17"/>
  <c r="I210" i="17"/>
  <c r="H210" i="17"/>
  <c r="I209" i="17"/>
  <c r="H209" i="17"/>
  <c r="I208" i="17"/>
  <c r="H208" i="17"/>
  <c r="I207" i="17"/>
  <c r="H207" i="17"/>
  <c r="I206" i="17"/>
  <c r="H206" i="17"/>
  <c r="I205" i="17"/>
  <c r="H205" i="17"/>
  <c r="I204" i="17"/>
  <c r="H204" i="17"/>
  <c r="I203" i="17"/>
  <c r="H203" i="17"/>
  <c r="I202" i="17"/>
  <c r="H202" i="17"/>
  <c r="I201" i="17"/>
  <c r="H201" i="17"/>
  <c r="I200" i="17"/>
  <c r="H200" i="17"/>
  <c r="I199" i="17"/>
  <c r="H199" i="17"/>
  <c r="I198" i="17"/>
  <c r="H198" i="17"/>
  <c r="I197" i="17"/>
  <c r="H197" i="17"/>
  <c r="I196" i="17"/>
  <c r="H196" i="17"/>
  <c r="I195" i="17"/>
  <c r="H195" i="17"/>
  <c r="I194" i="17"/>
  <c r="H194" i="17"/>
  <c r="I193" i="17"/>
  <c r="H193" i="17"/>
  <c r="I192" i="17"/>
  <c r="H192" i="17"/>
  <c r="I191" i="17"/>
  <c r="H191" i="17"/>
  <c r="I190" i="17"/>
  <c r="H190" i="17"/>
  <c r="I189" i="17"/>
  <c r="H189" i="17"/>
  <c r="I188" i="17"/>
  <c r="H188" i="17"/>
  <c r="I187" i="17"/>
  <c r="H187" i="17"/>
  <c r="I186" i="17"/>
  <c r="H186" i="17"/>
  <c r="I185" i="17"/>
  <c r="H185" i="17"/>
  <c r="I184" i="17"/>
  <c r="H184" i="17"/>
  <c r="I183" i="17"/>
  <c r="H183" i="17"/>
  <c r="I182" i="17"/>
  <c r="H182" i="17"/>
  <c r="I181" i="17"/>
  <c r="H181" i="17"/>
  <c r="I180" i="17"/>
  <c r="H180" i="17"/>
  <c r="I179" i="17"/>
  <c r="H179" i="17"/>
  <c r="I178" i="17"/>
  <c r="H178" i="17"/>
  <c r="I177" i="17"/>
  <c r="H177" i="17"/>
  <c r="I176" i="17"/>
  <c r="H176" i="17"/>
  <c r="I175" i="17"/>
  <c r="H175" i="17"/>
  <c r="I174" i="17"/>
  <c r="H174" i="17"/>
  <c r="I173" i="17"/>
  <c r="H173" i="17"/>
  <c r="I172" i="17"/>
  <c r="H172" i="17"/>
  <c r="I171" i="17"/>
  <c r="H171" i="17"/>
  <c r="I170" i="17"/>
  <c r="H170" i="17"/>
  <c r="I169" i="17"/>
  <c r="H169" i="17"/>
  <c r="I168" i="17"/>
  <c r="H168" i="17"/>
  <c r="I167" i="17"/>
  <c r="H167" i="17"/>
  <c r="I166" i="17"/>
  <c r="H166" i="17"/>
  <c r="I165" i="17"/>
  <c r="H165" i="17"/>
  <c r="I164" i="17"/>
  <c r="H164" i="17"/>
  <c r="I163" i="17"/>
  <c r="H163" i="17"/>
  <c r="I162" i="17"/>
  <c r="H162" i="17"/>
  <c r="I161" i="17"/>
  <c r="H161" i="17"/>
  <c r="I160" i="17"/>
  <c r="H160" i="17"/>
  <c r="I159" i="17"/>
  <c r="H159" i="17"/>
  <c r="I158" i="17"/>
  <c r="H158" i="17"/>
  <c r="I157" i="17"/>
  <c r="H157" i="17"/>
  <c r="I156" i="17"/>
  <c r="H156" i="17"/>
  <c r="I155" i="17"/>
  <c r="H155" i="17"/>
  <c r="I154" i="17"/>
  <c r="H154" i="17"/>
  <c r="I153" i="17"/>
  <c r="H153" i="17"/>
  <c r="I152" i="17"/>
  <c r="H152" i="17"/>
  <c r="I151" i="17"/>
  <c r="H151" i="17"/>
  <c r="I150" i="17"/>
  <c r="H150" i="17"/>
  <c r="I149" i="17"/>
  <c r="H149" i="17"/>
  <c r="I148" i="17"/>
  <c r="H148" i="17"/>
  <c r="I147" i="17"/>
  <c r="H147" i="17"/>
  <c r="I146" i="17"/>
  <c r="H146" i="17"/>
  <c r="I145" i="17"/>
  <c r="H145" i="17"/>
  <c r="I144" i="17"/>
  <c r="H144" i="17"/>
  <c r="I143" i="17"/>
  <c r="H143" i="17"/>
  <c r="I142" i="17"/>
  <c r="H142" i="17"/>
  <c r="I141" i="17"/>
  <c r="H141" i="17"/>
  <c r="I140" i="17"/>
  <c r="H140" i="17"/>
  <c r="I139" i="17"/>
  <c r="H139" i="17"/>
  <c r="I138" i="17"/>
  <c r="H138" i="17"/>
  <c r="I137" i="17"/>
  <c r="H137" i="17"/>
  <c r="I136" i="17"/>
  <c r="H136" i="17"/>
  <c r="I135" i="17"/>
  <c r="H135" i="17"/>
  <c r="I134" i="17"/>
  <c r="H134" i="17"/>
  <c r="I133" i="17"/>
  <c r="H133" i="17"/>
  <c r="I132" i="17"/>
  <c r="H132" i="17"/>
  <c r="I131" i="17"/>
  <c r="H131" i="17"/>
  <c r="I130" i="17"/>
  <c r="H130" i="17"/>
  <c r="I129" i="17"/>
  <c r="H129" i="17"/>
  <c r="I128" i="17"/>
  <c r="H128" i="17"/>
  <c r="I127" i="17"/>
  <c r="H127" i="17"/>
  <c r="I126" i="17"/>
  <c r="H126" i="17"/>
  <c r="I125" i="17"/>
  <c r="H125" i="17"/>
  <c r="I124" i="17"/>
  <c r="H124" i="17"/>
  <c r="I123" i="17"/>
  <c r="H123" i="17"/>
  <c r="I122" i="17"/>
  <c r="H122" i="17"/>
  <c r="I121" i="17"/>
  <c r="H121" i="17"/>
  <c r="I120" i="17"/>
  <c r="H120" i="17"/>
  <c r="I119" i="17"/>
  <c r="H119" i="17"/>
  <c r="I118" i="17"/>
  <c r="H118" i="17"/>
  <c r="I117" i="17"/>
  <c r="H117" i="17"/>
  <c r="I116" i="17"/>
  <c r="H116" i="17"/>
  <c r="I115" i="17"/>
  <c r="H115" i="17"/>
  <c r="I114" i="17"/>
  <c r="H114" i="17"/>
  <c r="I113" i="17"/>
  <c r="H113" i="17"/>
  <c r="I112" i="17"/>
  <c r="H112" i="17"/>
  <c r="I111" i="17"/>
  <c r="H111" i="17"/>
  <c r="I110" i="17"/>
  <c r="H110" i="17"/>
  <c r="I109" i="17"/>
  <c r="H109" i="17"/>
  <c r="I108" i="17"/>
  <c r="H108" i="17"/>
  <c r="I107" i="17"/>
  <c r="H107" i="17"/>
  <c r="I106" i="17"/>
  <c r="H106" i="17"/>
  <c r="I105" i="17"/>
  <c r="H105" i="17"/>
  <c r="I104" i="17"/>
  <c r="H104" i="17"/>
  <c r="I103" i="17"/>
  <c r="H103" i="17"/>
  <c r="I102" i="17"/>
  <c r="H102" i="17"/>
  <c r="I101" i="17"/>
  <c r="H101" i="17"/>
  <c r="I100" i="17"/>
  <c r="H100" i="17"/>
  <c r="I99" i="17"/>
  <c r="H99" i="17"/>
  <c r="I98" i="17"/>
  <c r="H98" i="17"/>
  <c r="I97" i="17"/>
  <c r="H97" i="17"/>
  <c r="I96" i="17"/>
  <c r="H96" i="17"/>
  <c r="I95" i="17"/>
  <c r="H95" i="17"/>
  <c r="I94" i="17"/>
  <c r="H94" i="17"/>
  <c r="I93" i="17"/>
  <c r="H93" i="17"/>
  <c r="I92" i="17"/>
  <c r="H92" i="17"/>
  <c r="I91" i="17"/>
  <c r="H91" i="17"/>
  <c r="I90" i="17"/>
  <c r="H90" i="17"/>
  <c r="I89" i="17"/>
  <c r="H89" i="17"/>
  <c r="I88" i="17"/>
  <c r="H88" i="17"/>
  <c r="I87" i="17"/>
  <c r="H87" i="17"/>
  <c r="I86" i="17"/>
  <c r="H86" i="17"/>
  <c r="I85" i="17"/>
  <c r="H85" i="17"/>
  <c r="I84" i="17"/>
  <c r="H84" i="17"/>
  <c r="I83" i="17"/>
  <c r="H83" i="17"/>
  <c r="I82" i="17"/>
  <c r="H82" i="17"/>
  <c r="I81" i="17"/>
  <c r="H81" i="17"/>
  <c r="I80" i="17"/>
  <c r="H80" i="17"/>
  <c r="I79" i="17"/>
  <c r="H79" i="17"/>
  <c r="I78" i="17"/>
  <c r="H78" i="17"/>
  <c r="I77" i="17"/>
  <c r="H77" i="17"/>
  <c r="I76" i="17"/>
  <c r="H76" i="17"/>
  <c r="I75" i="17"/>
  <c r="H75" i="17"/>
  <c r="I74" i="17"/>
  <c r="H74" i="17"/>
  <c r="I73" i="17"/>
  <c r="H73" i="17"/>
  <c r="I72" i="17"/>
  <c r="H72" i="17"/>
  <c r="I71" i="17"/>
  <c r="H71" i="17"/>
  <c r="I70" i="17"/>
  <c r="H70" i="17"/>
  <c r="I69" i="17"/>
  <c r="H69" i="17"/>
  <c r="I68" i="17"/>
  <c r="H68" i="17"/>
  <c r="I67" i="17"/>
  <c r="H67" i="17"/>
  <c r="I66" i="17"/>
  <c r="H66" i="17"/>
  <c r="I65" i="17"/>
  <c r="H65" i="17"/>
  <c r="I64" i="17"/>
  <c r="H64" i="17"/>
  <c r="I63" i="17"/>
  <c r="H63" i="17"/>
  <c r="I62" i="17"/>
  <c r="H62" i="17"/>
  <c r="I61" i="17"/>
  <c r="H61" i="17"/>
  <c r="I60" i="17"/>
  <c r="H60" i="17"/>
  <c r="I59" i="17"/>
  <c r="H59" i="17"/>
  <c r="I58" i="17"/>
  <c r="H58" i="17"/>
  <c r="I57" i="17"/>
  <c r="H57" i="17"/>
  <c r="I56" i="17"/>
  <c r="H56" i="17"/>
  <c r="I55" i="17"/>
  <c r="H55" i="17"/>
  <c r="I54" i="17"/>
  <c r="H54" i="17"/>
  <c r="I53" i="17"/>
  <c r="H53" i="17"/>
  <c r="I52" i="17"/>
  <c r="H52" i="17"/>
  <c r="I51" i="17"/>
  <c r="H51" i="17"/>
  <c r="I50" i="17"/>
  <c r="H50" i="17"/>
  <c r="I49" i="17"/>
  <c r="H49" i="17"/>
  <c r="I48" i="17"/>
  <c r="H48" i="17"/>
  <c r="I47" i="17"/>
  <c r="H47" i="17"/>
  <c r="I46" i="17"/>
  <c r="H46" i="17"/>
  <c r="I45" i="17"/>
  <c r="H45" i="17"/>
  <c r="I44" i="17"/>
  <c r="H44" i="17"/>
  <c r="I43" i="17"/>
  <c r="H43" i="17"/>
  <c r="I42" i="17"/>
  <c r="H42" i="17"/>
  <c r="I41" i="17"/>
  <c r="H41" i="17"/>
  <c r="I40" i="17"/>
  <c r="H40" i="17"/>
  <c r="I39" i="17"/>
  <c r="H39" i="17"/>
  <c r="I38" i="17"/>
  <c r="H38" i="17"/>
  <c r="I37" i="17"/>
  <c r="H37" i="17"/>
  <c r="I36" i="17"/>
  <c r="H36" i="17"/>
  <c r="I35" i="17"/>
  <c r="H35" i="17"/>
  <c r="I34" i="17"/>
  <c r="H34" i="17"/>
  <c r="I33" i="17"/>
  <c r="H33" i="17"/>
  <c r="I32" i="17"/>
  <c r="H32" i="17"/>
  <c r="I31" i="17"/>
  <c r="H31" i="17"/>
  <c r="I30" i="17"/>
  <c r="H30" i="17"/>
  <c r="I29" i="17"/>
  <c r="H29" i="17"/>
  <c r="I28" i="17"/>
  <c r="H28" i="17"/>
  <c r="I27" i="17"/>
  <c r="H27" i="17"/>
  <c r="I26" i="17"/>
  <c r="H26" i="17"/>
  <c r="I25" i="17"/>
  <c r="H25" i="17"/>
  <c r="I24" i="17"/>
  <c r="H24" i="17"/>
  <c r="I23" i="17"/>
  <c r="H23" i="17"/>
  <c r="I22" i="17"/>
  <c r="H22" i="17"/>
  <c r="I21" i="17"/>
  <c r="I20" i="17"/>
  <c r="I19" i="17"/>
  <c r="H19" i="17"/>
  <c r="I18" i="17"/>
  <c r="I17" i="17"/>
  <c r="H17" i="17"/>
  <c r="I16" i="17"/>
  <c r="H16" i="17"/>
  <c r="I15" i="17"/>
  <c r="H15" i="17"/>
  <c r="I14" i="17"/>
  <c r="H14" i="17"/>
  <c r="I13" i="17"/>
  <c r="H13" i="17"/>
  <c r="I12" i="17"/>
  <c r="H12" i="17"/>
  <c r="I11" i="17"/>
  <c r="H11" i="17"/>
  <c r="I10" i="17"/>
  <c r="H10" i="17"/>
  <c r="I9" i="17"/>
  <c r="H9" i="17"/>
  <c r="I8" i="17"/>
  <c r="H8" i="17"/>
  <c r="I7" i="17"/>
  <c r="H7" i="17"/>
  <c r="I6" i="17"/>
  <c r="H6" i="17"/>
  <c r="I5" i="17"/>
  <c r="H5" i="17"/>
  <c r="H284" i="24"/>
  <c r="BL282" i="24"/>
  <c r="BK282" i="24"/>
  <c r="BH282" i="24"/>
  <c r="BG282" i="24"/>
  <c r="BD282" i="24"/>
  <c r="BC282" i="24"/>
  <c r="BB282" i="24"/>
  <c r="BA282" i="24"/>
  <c r="AZ282" i="24"/>
  <c r="AY282" i="24"/>
  <c r="AX282" i="24"/>
  <c r="AW282" i="24"/>
  <c r="AV282" i="24"/>
  <c r="AU282" i="24"/>
  <c r="AT282" i="24"/>
  <c r="AS282" i="24"/>
  <c r="AR282" i="24"/>
  <c r="AQ282" i="24"/>
  <c r="AP282" i="24"/>
  <c r="AN282" i="24"/>
  <c r="AM282" i="24"/>
  <c r="AL282" i="24"/>
  <c r="AK282" i="24"/>
  <c r="AJ282" i="24"/>
  <c r="AI282" i="24"/>
  <c r="AH282" i="24"/>
  <c r="AG282" i="24"/>
  <c r="AE282" i="24"/>
  <c r="AD282" i="24"/>
  <c r="AB282" i="24"/>
  <c r="AA282" i="24"/>
  <c r="Z282" i="24"/>
  <c r="Y282" i="24"/>
  <c r="X282" i="24"/>
  <c r="W282" i="24"/>
  <c r="V282" i="24"/>
  <c r="U282" i="24"/>
  <c r="T282" i="24"/>
  <c r="R282" i="24"/>
  <c r="Q282" i="24"/>
  <c r="I172" i="23"/>
  <c r="H172" i="23"/>
  <c r="I168" i="22"/>
  <c r="H168" i="22"/>
  <c r="BL6" i="20"/>
  <c r="BL7" i="20"/>
  <c r="BL5" i="20"/>
  <c r="R302" i="15"/>
  <c r="S302" i="15"/>
  <c r="T302" i="15"/>
  <c r="U302" i="15"/>
  <c r="V302" i="15"/>
  <c r="W302" i="15"/>
  <c r="X302" i="15"/>
  <c r="Y302" i="15"/>
  <c r="Z302" i="15"/>
  <c r="AA302" i="15"/>
  <c r="AB302" i="15"/>
  <c r="AC302" i="15"/>
  <c r="AD302" i="15"/>
  <c r="AE302" i="15"/>
  <c r="AF302" i="15"/>
  <c r="AG302" i="15"/>
  <c r="AH302" i="15"/>
  <c r="AI302" i="15"/>
  <c r="AJ302" i="15"/>
  <c r="AK302" i="15"/>
  <c r="AL302" i="15"/>
  <c r="AM302" i="15"/>
  <c r="AN302" i="15"/>
  <c r="AO302" i="15"/>
  <c r="AP302" i="15"/>
  <c r="AQ302" i="15"/>
  <c r="AR302" i="15"/>
  <c r="AS302" i="15"/>
  <c r="AT302" i="15"/>
  <c r="AU302" i="15"/>
  <c r="AV302" i="15"/>
  <c r="AW302" i="15"/>
  <c r="AX302" i="15"/>
  <c r="AY302" i="15"/>
  <c r="AZ302" i="15"/>
  <c r="BA302" i="15"/>
  <c r="BB302" i="15"/>
  <c r="BC302" i="15"/>
  <c r="BD302" i="15"/>
  <c r="BE302" i="15"/>
  <c r="BF302" i="15"/>
  <c r="BG302" i="15"/>
  <c r="BH302" i="15"/>
  <c r="BI302" i="15"/>
  <c r="BJ302" i="15"/>
  <c r="BK302" i="15"/>
  <c r="BL302" i="15"/>
  <c r="BM302" i="15"/>
  <c r="BN302" i="15"/>
  <c r="M365" i="17"/>
  <c r="N365" i="17"/>
  <c r="I367" i="17"/>
  <c r="H367" i="17"/>
  <c r="BH365" i="17"/>
  <c r="BG365" i="17"/>
  <c r="BC365" i="17"/>
  <c r="AZ365" i="17"/>
  <c r="AY365" i="17"/>
  <c r="AX365" i="17"/>
  <c r="AW365" i="17"/>
  <c r="AV365" i="17"/>
  <c r="AU365" i="17"/>
  <c r="AT365" i="17"/>
  <c r="AS365" i="17"/>
  <c r="AR365" i="17"/>
  <c r="AQ365" i="17"/>
  <c r="AP365" i="17"/>
  <c r="AO365" i="17"/>
  <c r="AN365" i="17"/>
  <c r="AM365" i="17"/>
  <c r="AL365" i="17"/>
  <c r="AI365" i="17"/>
  <c r="AH365" i="17"/>
  <c r="AE365" i="17"/>
  <c r="AD365" i="17"/>
  <c r="AC365" i="17"/>
  <c r="AA365" i="17"/>
  <c r="X365" i="17"/>
  <c r="W365" i="17"/>
  <c r="V365" i="17"/>
  <c r="U365" i="17"/>
  <c r="T365" i="17"/>
  <c r="R365" i="17"/>
  <c r="P365" i="17"/>
  <c r="I379" i="16"/>
  <c r="I378" i="16"/>
  <c r="I377" i="16"/>
  <c r="I376" i="16"/>
  <c r="I375" i="16"/>
  <c r="I374" i="16"/>
  <c r="I373" i="16"/>
  <c r="I372" i="16"/>
  <c r="I371" i="16"/>
  <c r="I370" i="16"/>
  <c r="I369" i="16"/>
  <c r="I368" i="16"/>
  <c r="I367" i="16"/>
  <c r="I366" i="16"/>
  <c r="I365" i="16"/>
  <c r="I364" i="16"/>
  <c r="I363" i="16"/>
  <c r="I362" i="16"/>
  <c r="I361" i="16"/>
  <c r="I360" i="16"/>
  <c r="I359" i="16"/>
  <c r="I358" i="16"/>
  <c r="I357" i="16"/>
  <c r="I356" i="16"/>
  <c r="I355" i="16"/>
  <c r="I354" i="16"/>
  <c r="I353" i="16"/>
  <c r="I352" i="16"/>
  <c r="I351" i="16"/>
  <c r="I350" i="16"/>
  <c r="I349" i="16"/>
  <c r="I348" i="16"/>
  <c r="I347" i="16"/>
  <c r="I346" i="16"/>
  <c r="I345" i="16"/>
  <c r="I344" i="16"/>
  <c r="I343" i="16"/>
  <c r="I342" i="16"/>
  <c r="I341" i="16"/>
  <c r="I340" i="16"/>
  <c r="I339" i="16"/>
  <c r="I338" i="16"/>
  <c r="I337" i="16"/>
  <c r="I336" i="16"/>
  <c r="I335" i="16"/>
  <c r="I334" i="16"/>
  <c r="I333" i="16"/>
  <c r="I332" i="16"/>
  <c r="I331" i="16"/>
  <c r="I330" i="16"/>
  <c r="I329" i="16"/>
  <c r="I328" i="16"/>
  <c r="I327" i="16"/>
  <c r="I326" i="16"/>
  <c r="I325" i="16"/>
  <c r="I324" i="16"/>
  <c r="I323" i="16"/>
  <c r="I322" i="16"/>
  <c r="I321" i="16"/>
  <c r="I320" i="16"/>
  <c r="I319" i="16"/>
  <c r="I318" i="16"/>
  <c r="I317" i="16"/>
  <c r="I316" i="16"/>
  <c r="I315" i="16"/>
  <c r="I314" i="16"/>
  <c r="I313" i="16"/>
  <c r="I312" i="16"/>
  <c r="I311" i="16"/>
  <c r="I310" i="16"/>
  <c r="I309" i="16"/>
  <c r="I308" i="16"/>
  <c r="I307" i="16"/>
  <c r="I306" i="16"/>
  <c r="I305" i="16"/>
  <c r="I304" i="16"/>
  <c r="I303" i="16"/>
  <c r="I302" i="16"/>
  <c r="I301" i="16"/>
  <c r="I300" i="16"/>
  <c r="I299" i="16"/>
  <c r="I298" i="16"/>
  <c r="I297" i="16"/>
  <c r="I296" i="16"/>
  <c r="I295" i="16"/>
  <c r="I294" i="16"/>
  <c r="I293" i="16"/>
  <c r="I292" i="16"/>
  <c r="I291" i="16"/>
  <c r="I290" i="16"/>
  <c r="I289" i="16"/>
  <c r="I288" i="16"/>
  <c r="I287" i="16"/>
  <c r="I286" i="16"/>
  <c r="I285" i="16"/>
  <c r="I284" i="16"/>
  <c r="I283" i="16"/>
  <c r="I282" i="16"/>
  <c r="I281" i="16"/>
  <c r="I280" i="16"/>
  <c r="I279" i="16"/>
  <c r="I278" i="16"/>
  <c r="I277" i="16"/>
  <c r="I276" i="16"/>
  <c r="I275" i="16"/>
  <c r="I274" i="16"/>
  <c r="I273" i="16"/>
  <c r="I272" i="16"/>
  <c r="I271" i="16"/>
  <c r="I270" i="16"/>
  <c r="I269" i="16"/>
  <c r="I268" i="16"/>
  <c r="I267" i="16"/>
  <c r="I266" i="16"/>
  <c r="I265" i="16"/>
  <c r="I264" i="16"/>
  <c r="I263" i="16"/>
  <c r="I262" i="16"/>
  <c r="I261" i="16"/>
  <c r="I260" i="16"/>
  <c r="I259" i="16"/>
  <c r="I258" i="16"/>
  <c r="I257" i="16"/>
  <c r="I256" i="16"/>
  <c r="I255" i="16"/>
  <c r="I254" i="16"/>
  <c r="I253" i="16"/>
  <c r="I252" i="16"/>
  <c r="I251" i="16"/>
  <c r="I250" i="16"/>
  <c r="I249" i="16"/>
  <c r="I248" i="16"/>
  <c r="I247" i="16"/>
  <c r="I246" i="16"/>
  <c r="I245" i="16"/>
  <c r="I244" i="16"/>
  <c r="I243" i="16"/>
  <c r="I242" i="16"/>
  <c r="I241" i="16"/>
  <c r="I240" i="16"/>
  <c r="I239" i="16"/>
  <c r="I238" i="16"/>
  <c r="I237" i="16"/>
  <c r="I236" i="16"/>
  <c r="I235" i="16"/>
  <c r="I234" i="16"/>
  <c r="I233" i="16"/>
  <c r="I232" i="16"/>
  <c r="I231" i="16"/>
  <c r="I230" i="16"/>
  <c r="I229" i="16"/>
  <c r="I228" i="16"/>
  <c r="I227" i="16"/>
  <c r="I226" i="16"/>
  <c r="I225" i="16"/>
  <c r="I224" i="16"/>
  <c r="I223" i="16"/>
  <c r="I222" i="16"/>
  <c r="I221" i="16"/>
  <c r="I220" i="16"/>
  <c r="I219" i="16"/>
  <c r="I218" i="16"/>
  <c r="I217" i="16"/>
  <c r="I216" i="16"/>
  <c r="I215" i="16"/>
  <c r="I214" i="16"/>
  <c r="I213" i="16"/>
  <c r="I212" i="16"/>
  <c r="I211" i="16"/>
  <c r="I210" i="16"/>
  <c r="I209" i="16"/>
  <c r="I208" i="16"/>
  <c r="I207" i="16"/>
  <c r="I206" i="16"/>
  <c r="I205" i="16"/>
  <c r="I204" i="16"/>
  <c r="I203" i="16"/>
  <c r="I202" i="16"/>
  <c r="I201" i="16"/>
  <c r="I200" i="16"/>
  <c r="I199" i="16"/>
  <c r="I198" i="16"/>
  <c r="I197" i="16"/>
  <c r="I196" i="16"/>
  <c r="I195" i="16"/>
  <c r="I194" i="16"/>
  <c r="I193" i="16"/>
  <c r="I192" i="16"/>
  <c r="I191" i="16"/>
  <c r="I190" i="16"/>
  <c r="I189" i="16"/>
  <c r="I188" i="16"/>
  <c r="I187" i="16"/>
  <c r="I186" i="16"/>
  <c r="I185" i="16"/>
  <c r="I184" i="16"/>
  <c r="I183" i="16"/>
  <c r="I182" i="16"/>
  <c r="I181" i="16"/>
  <c r="I180" i="16"/>
  <c r="I179" i="16"/>
  <c r="I178" i="16"/>
  <c r="I177" i="16"/>
  <c r="I176" i="16"/>
  <c r="I175" i="16"/>
  <c r="I174" i="16"/>
  <c r="I173" i="16"/>
  <c r="I172" i="16"/>
  <c r="I171" i="16"/>
  <c r="I170" i="16"/>
  <c r="I169" i="16"/>
  <c r="I168" i="16"/>
  <c r="I167" i="16"/>
  <c r="I166" i="16"/>
  <c r="I165" i="16"/>
  <c r="I164" i="16"/>
  <c r="I163" i="16"/>
  <c r="I162" i="16"/>
  <c r="I161" i="16"/>
  <c r="I160" i="16"/>
  <c r="I159" i="16"/>
  <c r="I158" i="16"/>
  <c r="I157" i="16"/>
  <c r="I156" i="16"/>
  <c r="I155" i="16"/>
  <c r="I154" i="16"/>
  <c r="I153" i="16"/>
  <c r="I152" i="16"/>
  <c r="I151" i="16"/>
  <c r="I150" i="16"/>
  <c r="I149" i="16"/>
  <c r="I148" i="16"/>
  <c r="I147" i="16"/>
  <c r="I146" i="16"/>
  <c r="I145" i="16"/>
  <c r="I144" i="16"/>
  <c r="I143" i="16"/>
  <c r="I142" i="16"/>
  <c r="I141" i="16"/>
  <c r="I140" i="16"/>
  <c r="I139" i="16"/>
  <c r="I138" i="16"/>
  <c r="I137" i="16"/>
  <c r="I136" i="16"/>
  <c r="I135" i="16"/>
  <c r="I134" i="16"/>
  <c r="I133" i="16"/>
  <c r="I132" i="16"/>
  <c r="I131" i="16"/>
  <c r="I130" i="16"/>
  <c r="I129" i="16"/>
  <c r="I128" i="16"/>
  <c r="I127" i="16"/>
  <c r="I126" i="16"/>
  <c r="I125" i="16"/>
  <c r="I124" i="16"/>
  <c r="I123" i="16"/>
  <c r="I122" i="16"/>
  <c r="I121" i="16"/>
  <c r="I120" i="16"/>
  <c r="I119" i="16"/>
  <c r="I118" i="16"/>
  <c r="I117" i="16"/>
  <c r="I116" i="16"/>
  <c r="I115" i="16"/>
  <c r="I114" i="16"/>
  <c r="I113" i="16"/>
  <c r="I112" i="16"/>
  <c r="I111" i="16"/>
  <c r="I110" i="16"/>
  <c r="I109" i="16"/>
  <c r="I108" i="16"/>
  <c r="I107" i="16"/>
  <c r="I106" i="16"/>
  <c r="I105" i="16"/>
  <c r="I104" i="16"/>
  <c r="I103" i="16"/>
  <c r="I102" i="16"/>
  <c r="I101" i="16"/>
  <c r="I100" i="16"/>
  <c r="I99" i="16"/>
  <c r="I98" i="16"/>
  <c r="I97" i="16"/>
  <c r="I96" i="16"/>
  <c r="I95" i="16"/>
  <c r="I94" i="16"/>
  <c r="I93" i="16"/>
  <c r="I92" i="16"/>
  <c r="I91" i="16"/>
  <c r="I90" i="16"/>
  <c r="I89" i="16"/>
  <c r="I88" i="16"/>
  <c r="I87" i="16"/>
  <c r="I86" i="16"/>
  <c r="I85" i="16"/>
  <c r="I84" i="16"/>
  <c r="I83" i="16"/>
  <c r="I82" i="16"/>
  <c r="I81" i="16"/>
  <c r="I80" i="16"/>
  <c r="I79" i="16"/>
  <c r="I78" i="16"/>
  <c r="I77" i="16"/>
  <c r="I76" i="16"/>
  <c r="I75" i="16"/>
  <c r="I74" i="16"/>
  <c r="I73" i="16"/>
  <c r="I72" i="16"/>
  <c r="I71" i="16"/>
  <c r="I70" i="16"/>
  <c r="I69" i="16"/>
  <c r="I68" i="16"/>
  <c r="I67" i="16"/>
  <c r="I66" i="16"/>
  <c r="I65" i="16"/>
  <c r="I64" i="16"/>
  <c r="I63" i="16"/>
  <c r="I62" i="16"/>
  <c r="I61" i="16"/>
  <c r="I60" i="16"/>
  <c r="I59" i="16"/>
  <c r="I58" i="16"/>
  <c r="I57" i="16"/>
  <c r="I56" i="16"/>
  <c r="I55" i="16"/>
  <c r="I54" i="16"/>
  <c r="I53" i="16"/>
  <c r="I52" i="16"/>
  <c r="I51" i="16"/>
  <c r="I50" i="16"/>
  <c r="I49" i="16"/>
  <c r="I48" i="16"/>
  <c r="I47" i="16"/>
  <c r="I46" i="16"/>
  <c r="I45" i="16"/>
  <c r="I44" i="16"/>
  <c r="I43" i="16"/>
  <c r="I42" i="16"/>
  <c r="I41" i="16"/>
  <c r="I40" i="16"/>
  <c r="I39" i="16"/>
  <c r="I38" i="16"/>
  <c r="I37" i="16"/>
  <c r="I36" i="16"/>
  <c r="I35" i="16"/>
  <c r="I34" i="16"/>
  <c r="I33" i="16"/>
  <c r="I32" i="16"/>
  <c r="I31" i="16"/>
  <c r="I30" i="16"/>
  <c r="I29" i="16"/>
  <c r="I28" i="16"/>
  <c r="I27" i="16"/>
  <c r="I26" i="16"/>
  <c r="I25" i="16"/>
  <c r="I24" i="16"/>
  <c r="I23" i="16"/>
  <c r="I22" i="16"/>
  <c r="I21" i="16"/>
  <c r="I20" i="16"/>
  <c r="I19" i="16"/>
  <c r="I18" i="16"/>
  <c r="I17" i="16"/>
  <c r="I16" i="16"/>
  <c r="I15" i="16"/>
  <c r="I14" i="16"/>
  <c r="I13" i="16"/>
  <c r="I12" i="16"/>
  <c r="I11" i="16"/>
  <c r="I10" i="16"/>
  <c r="I9" i="16"/>
  <c r="I8" i="16"/>
  <c r="I7" i="16"/>
  <c r="I6" i="16"/>
  <c r="I5" i="16"/>
  <c r="BO380" i="16"/>
  <c r="BL380" i="16"/>
  <c r="BK380" i="16"/>
  <c r="BH380" i="16"/>
  <c r="BG380" i="16"/>
  <c r="AQ380" i="16"/>
  <c r="AH380" i="16"/>
  <c r="S380" i="16"/>
  <c r="U380" i="16"/>
  <c r="T380" i="16"/>
  <c r="H379" i="16"/>
  <c r="H378" i="16"/>
  <c r="H377" i="16"/>
  <c r="H376" i="16"/>
  <c r="H375" i="16"/>
  <c r="H374" i="16"/>
  <c r="H373" i="16"/>
  <c r="H372" i="16"/>
  <c r="H371" i="16"/>
  <c r="H370" i="16"/>
  <c r="H369" i="16"/>
  <c r="H368" i="16"/>
  <c r="H367" i="16"/>
  <c r="H366" i="16"/>
  <c r="H365" i="16"/>
  <c r="H364" i="16"/>
  <c r="H363" i="16"/>
  <c r="H362" i="16"/>
  <c r="H361" i="16"/>
  <c r="H360" i="16"/>
  <c r="H359" i="16"/>
  <c r="H358" i="16"/>
  <c r="H357" i="16"/>
  <c r="H356" i="16"/>
  <c r="H355" i="16"/>
  <c r="H354" i="16"/>
  <c r="H353" i="16"/>
  <c r="H352" i="16"/>
  <c r="H351" i="16"/>
  <c r="H350" i="16"/>
  <c r="H349" i="16"/>
  <c r="H348" i="16"/>
  <c r="H347" i="16"/>
  <c r="H346" i="16"/>
  <c r="H345" i="16"/>
  <c r="H344" i="16"/>
  <c r="H343" i="16"/>
  <c r="H342" i="16"/>
  <c r="H341" i="16"/>
  <c r="H340" i="16"/>
  <c r="H339" i="16"/>
  <c r="H338" i="16"/>
  <c r="H337" i="16"/>
  <c r="H336" i="16"/>
  <c r="H335" i="16"/>
  <c r="H334" i="16"/>
  <c r="H333" i="16"/>
  <c r="H332" i="16"/>
  <c r="H331" i="16"/>
  <c r="H330" i="16"/>
  <c r="H329" i="16"/>
  <c r="H328" i="16"/>
  <c r="H327" i="16"/>
  <c r="H326" i="16"/>
  <c r="H325" i="16"/>
  <c r="H324" i="16"/>
  <c r="H323" i="16"/>
  <c r="H322" i="16"/>
  <c r="H321" i="16"/>
  <c r="H320" i="16"/>
  <c r="H319" i="16"/>
  <c r="H318" i="16"/>
  <c r="H317" i="16"/>
  <c r="H316" i="16"/>
  <c r="H315" i="16"/>
  <c r="H314" i="16"/>
  <c r="H313" i="16"/>
  <c r="H312" i="16"/>
  <c r="H311" i="16"/>
  <c r="H310" i="16"/>
  <c r="H309" i="16"/>
  <c r="H308" i="16"/>
  <c r="H307" i="16"/>
  <c r="H306" i="16"/>
  <c r="H305" i="16"/>
  <c r="H304" i="16"/>
  <c r="H303" i="16"/>
  <c r="H302" i="16"/>
  <c r="H301" i="16"/>
  <c r="H300" i="16"/>
  <c r="H299" i="16"/>
  <c r="H298" i="16"/>
  <c r="H297" i="16"/>
  <c r="H296" i="16"/>
  <c r="H295" i="16"/>
  <c r="H294" i="16"/>
  <c r="H293" i="16"/>
  <c r="H292" i="16"/>
  <c r="H291" i="16"/>
  <c r="H290" i="16"/>
  <c r="H289" i="16"/>
  <c r="H288" i="16"/>
  <c r="H287" i="16"/>
  <c r="H286" i="16"/>
  <c r="H285" i="16"/>
  <c r="H284" i="16"/>
  <c r="H283" i="16"/>
  <c r="H282" i="16"/>
  <c r="H281" i="16"/>
  <c r="H280" i="16"/>
  <c r="H279" i="16"/>
  <c r="H278" i="16"/>
  <c r="H277" i="16"/>
  <c r="H276" i="16"/>
  <c r="H275" i="16"/>
  <c r="H274" i="16"/>
  <c r="H273" i="16"/>
  <c r="H272" i="16"/>
  <c r="H271" i="16"/>
  <c r="H270" i="16"/>
  <c r="H269" i="16"/>
  <c r="H268" i="16"/>
  <c r="H267" i="16"/>
  <c r="H266" i="16"/>
  <c r="H265" i="16"/>
  <c r="H264" i="16"/>
  <c r="H263" i="16"/>
  <c r="H262" i="16"/>
  <c r="H261" i="16"/>
  <c r="H260" i="16"/>
  <c r="H259" i="16"/>
  <c r="H258" i="16"/>
  <c r="H257" i="16"/>
  <c r="H256" i="16"/>
  <c r="H255" i="16"/>
  <c r="H254" i="16"/>
  <c r="H253" i="16"/>
  <c r="H252" i="16"/>
  <c r="H251" i="16"/>
  <c r="H250" i="16"/>
  <c r="H249" i="16"/>
  <c r="H248" i="16"/>
  <c r="H247" i="16"/>
  <c r="H246" i="16"/>
  <c r="H245" i="16"/>
  <c r="H244" i="16"/>
  <c r="H243" i="16"/>
  <c r="H242" i="16"/>
  <c r="H241" i="16"/>
  <c r="H240" i="16"/>
  <c r="H239" i="16"/>
  <c r="H238" i="16"/>
  <c r="H237" i="16"/>
  <c r="H236" i="16"/>
  <c r="H235" i="16"/>
  <c r="H234" i="16"/>
  <c r="H233" i="16"/>
  <c r="H232" i="16"/>
  <c r="H231" i="16"/>
  <c r="H230" i="16"/>
  <c r="H229" i="16"/>
  <c r="H228" i="16"/>
  <c r="H227" i="16"/>
  <c r="H226" i="16"/>
  <c r="H225" i="16"/>
  <c r="H224" i="16"/>
  <c r="H223" i="16"/>
  <c r="H222" i="16"/>
  <c r="H221" i="16"/>
  <c r="H220" i="16"/>
  <c r="H219" i="16"/>
  <c r="H218" i="16"/>
  <c r="H217" i="16"/>
  <c r="H216" i="16"/>
  <c r="H215" i="16"/>
  <c r="H214" i="16"/>
  <c r="H213" i="16"/>
  <c r="H212" i="16"/>
  <c r="H211" i="16"/>
  <c r="H210" i="16"/>
  <c r="H209" i="16"/>
  <c r="H208" i="16"/>
  <c r="H207" i="16"/>
  <c r="H206" i="16"/>
  <c r="H205" i="16"/>
  <c r="H204" i="16"/>
  <c r="H203" i="16"/>
  <c r="H202" i="16"/>
  <c r="H201" i="16"/>
  <c r="H200" i="16"/>
  <c r="H199" i="16"/>
  <c r="H198" i="16"/>
  <c r="H197" i="16"/>
  <c r="H196" i="16"/>
  <c r="H195" i="16"/>
  <c r="H194" i="16"/>
  <c r="H193" i="16"/>
  <c r="H192" i="16"/>
  <c r="H191" i="16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H175" i="16"/>
  <c r="H174" i="16"/>
  <c r="H173" i="16"/>
  <c r="H172" i="16"/>
  <c r="H171" i="16"/>
  <c r="H170" i="16"/>
  <c r="H169" i="16"/>
  <c r="H168" i="16"/>
  <c r="H167" i="16"/>
  <c r="H166" i="16"/>
  <c r="H165" i="16"/>
  <c r="H164" i="16"/>
  <c r="H163" i="16"/>
  <c r="H162" i="16"/>
  <c r="H161" i="16"/>
  <c r="H160" i="16"/>
  <c r="H159" i="16"/>
  <c r="H158" i="16"/>
  <c r="H157" i="16"/>
  <c r="H156" i="16"/>
  <c r="H155" i="16"/>
  <c r="H154" i="16"/>
  <c r="H153" i="16"/>
  <c r="H152" i="16"/>
  <c r="H151" i="16"/>
  <c r="H150" i="16"/>
  <c r="H149" i="16"/>
  <c r="H148" i="16"/>
  <c r="H147" i="16"/>
  <c r="H146" i="16"/>
  <c r="H145" i="16"/>
  <c r="H144" i="16"/>
  <c r="H143" i="16"/>
  <c r="H142" i="16"/>
  <c r="H141" i="16"/>
  <c r="H140" i="16"/>
  <c r="H139" i="16"/>
  <c r="H138" i="16"/>
  <c r="H137" i="16"/>
  <c r="H136" i="16"/>
  <c r="H135" i="16"/>
  <c r="H134" i="16"/>
  <c r="H133" i="16"/>
  <c r="H132" i="16"/>
  <c r="H131" i="16"/>
  <c r="H130" i="16"/>
  <c r="H129" i="16"/>
  <c r="H128" i="16"/>
  <c r="H127" i="16"/>
  <c r="H126" i="16"/>
  <c r="H125" i="16"/>
  <c r="H124" i="16"/>
  <c r="H123" i="16"/>
  <c r="H122" i="16"/>
  <c r="H121" i="16"/>
  <c r="H120" i="16"/>
  <c r="H119" i="16"/>
  <c r="H118" i="16"/>
  <c r="H117" i="16"/>
  <c r="H116" i="16"/>
  <c r="H115" i="16"/>
  <c r="H114" i="16"/>
  <c r="H112" i="16"/>
  <c r="H111" i="16"/>
  <c r="H110" i="16"/>
  <c r="H109" i="16"/>
  <c r="H108" i="16"/>
  <c r="H107" i="16"/>
  <c r="H106" i="16"/>
  <c r="H105" i="16"/>
  <c r="H104" i="16"/>
  <c r="H103" i="16"/>
  <c r="H102" i="16"/>
  <c r="H101" i="16"/>
  <c r="H100" i="16"/>
  <c r="H99" i="16"/>
  <c r="H98" i="16"/>
  <c r="H97" i="16"/>
  <c r="H96" i="16"/>
  <c r="H95" i="16"/>
  <c r="H94" i="16"/>
  <c r="H93" i="16"/>
  <c r="H92" i="16"/>
  <c r="H91" i="16"/>
  <c r="H90" i="16"/>
  <c r="H89" i="16"/>
  <c r="H88" i="16"/>
  <c r="H87" i="16"/>
  <c r="H86" i="16"/>
  <c r="H85" i="16"/>
  <c r="H84" i="16"/>
  <c r="H83" i="16"/>
  <c r="H82" i="16"/>
  <c r="H81" i="16"/>
  <c r="H80" i="16"/>
  <c r="H79" i="16"/>
  <c r="H78" i="16"/>
  <c r="H77" i="16"/>
  <c r="H76" i="16"/>
  <c r="H75" i="16"/>
  <c r="H74" i="16"/>
  <c r="H73" i="16"/>
  <c r="H72" i="16"/>
  <c r="H71" i="16"/>
  <c r="H70" i="16"/>
  <c r="H69" i="16"/>
  <c r="H68" i="16"/>
  <c r="H67" i="16"/>
  <c r="H66" i="16"/>
  <c r="H65" i="16"/>
  <c r="H64" i="16"/>
  <c r="H63" i="16"/>
  <c r="H62" i="16"/>
  <c r="H61" i="16"/>
  <c r="H60" i="16"/>
  <c r="H59" i="16"/>
  <c r="H58" i="16"/>
  <c r="H57" i="16"/>
  <c r="H56" i="16"/>
  <c r="H54" i="16"/>
  <c r="H53" i="16"/>
  <c r="H52" i="16"/>
  <c r="H51" i="16"/>
  <c r="H50" i="16"/>
  <c r="H49" i="16"/>
  <c r="H48" i="16"/>
  <c r="H47" i="16"/>
  <c r="H46" i="16"/>
  <c r="H45" i="16"/>
  <c r="H44" i="16"/>
  <c r="H43" i="16"/>
  <c r="H42" i="16"/>
  <c r="H41" i="16"/>
  <c r="H40" i="16"/>
  <c r="H39" i="16"/>
  <c r="H38" i="16"/>
  <c r="H37" i="16"/>
  <c r="H36" i="16"/>
  <c r="H35" i="16"/>
  <c r="H34" i="16"/>
  <c r="H33" i="16"/>
  <c r="H32" i="16"/>
  <c r="H31" i="16"/>
  <c r="H30" i="16"/>
  <c r="H29" i="16"/>
  <c r="H28" i="16"/>
  <c r="H27" i="16"/>
  <c r="H26" i="16"/>
  <c r="H25" i="16"/>
  <c r="H24" i="16"/>
  <c r="H23" i="16"/>
  <c r="H22" i="16"/>
  <c r="H21" i="16"/>
  <c r="H20" i="16"/>
  <c r="H19" i="16"/>
  <c r="H18" i="16"/>
  <c r="H17" i="16"/>
  <c r="H16" i="16"/>
  <c r="H15" i="16"/>
  <c r="H14" i="16"/>
  <c r="H13" i="16"/>
  <c r="H12" i="16"/>
  <c r="H11" i="16"/>
  <c r="H10" i="16"/>
  <c r="H9" i="16"/>
  <c r="H8" i="16"/>
  <c r="H7" i="16"/>
  <c r="H6" i="16"/>
  <c r="H5" i="16"/>
  <c r="AE380" i="16"/>
  <c r="BJ380" i="16"/>
  <c r="I382" i="16"/>
  <c r="H382" i="16"/>
  <c r="BN380" i="16"/>
  <c r="BM380" i="16"/>
  <c r="BI380" i="16"/>
  <c r="BF380" i="16"/>
  <c r="BE380" i="16"/>
  <c r="BD380" i="16"/>
  <c r="BC380" i="16"/>
  <c r="BB380" i="16"/>
  <c r="BA380" i="16"/>
  <c r="AZ380" i="16"/>
  <c r="AY380" i="16"/>
  <c r="AX380" i="16"/>
  <c r="AW380" i="16"/>
  <c r="AV380" i="16"/>
  <c r="AU380" i="16"/>
  <c r="AT380" i="16"/>
  <c r="AS380" i="16"/>
  <c r="AR380" i="16"/>
  <c r="AP380" i="16"/>
  <c r="AO380" i="16"/>
  <c r="AN380" i="16"/>
  <c r="AM380" i="16"/>
  <c r="AL380" i="16"/>
  <c r="AK380" i="16"/>
  <c r="AJ380" i="16"/>
  <c r="AI380" i="16"/>
  <c r="AG380" i="16"/>
  <c r="AF380" i="16"/>
  <c r="AD380" i="16"/>
  <c r="AC380" i="16"/>
  <c r="AB380" i="16"/>
  <c r="AA380" i="16"/>
  <c r="Z380" i="16"/>
  <c r="Y380" i="16"/>
  <c r="X380" i="16"/>
  <c r="W380" i="16"/>
  <c r="V380" i="16"/>
  <c r="H304" i="15"/>
  <c r="H301" i="15"/>
  <c r="H68" i="15"/>
  <c r="I301" i="15"/>
  <c r="I300" i="15"/>
  <c r="I299" i="15"/>
  <c r="I298" i="15"/>
  <c r="I297" i="15"/>
  <c r="I296" i="15"/>
  <c r="I295" i="15"/>
  <c r="I294" i="15"/>
  <c r="I293" i="15"/>
  <c r="I292" i="15"/>
  <c r="I291" i="15"/>
  <c r="I290" i="15"/>
  <c r="I289" i="15"/>
  <c r="I288" i="15"/>
  <c r="I287" i="15"/>
  <c r="I286" i="15"/>
  <c r="I285" i="15"/>
  <c r="I284" i="15"/>
  <c r="I283" i="15"/>
  <c r="I282" i="15"/>
  <c r="I281" i="15"/>
  <c r="I280" i="15"/>
  <c r="I279" i="15"/>
  <c r="I278" i="15"/>
  <c r="I277" i="15"/>
  <c r="I276" i="15"/>
  <c r="I275" i="15"/>
  <c r="I274" i="15"/>
  <c r="I273" i="15"/>
  <c r="I272" i="15"/>
  <c r="I271" i="15"/>
  <c r="I270" i="15"/>
  <c r="I269" i="15"/>
  <c r="I268" i="15"/>
  <c r="I267" i="15"/>
  <c r="I266" i="15"/>
  <c r="I265" i="15"/>
  <c r="I264" i="15"/>
  <c r="I263" i="15"/>
  <c r="I262" i="15"/>
  <c r="I261" i="15"/>
  <c r="I260" i="15"/>
  <c r="I259" i="15"/>
  <c r="I258" i="15"/>
  <c r="I257" i="15"/>
  <c r="I256" i="15"/>
  <c r="I255" i="15"/>
  <c r="I254" i="15"/>
  <c r="I253" i="15"/>
  <c r="I252" i="15"/>
  <c r="I251" i="15"/>
  <c r="I250" i="15"/>
  <c r="I249" i="15"/>
  <c r="I248" i="15"/>
  <c r="I247" i="15"/>
  <c r="I246" i="15"/>
  <c r="I245" i="15"/>
  <c r="I244" i="15"/>
  <c r="I243" i="15"/>
  <c r="I242" i="15"/>
  <c r="I241" i="15"/>
  <c r="I240" i="15"/>
  <c r="I239" i="15"/>
  <c r="I238" i="15"/>
  <c r="I237" i="15"/>
  <c r="I236" i="15"/>
  <c r="I235" i="15"/>
  <c r="I234" i="15"/>
  <c r="I233" i="15"/>
  <c r="I232" i="15"/>
  <c r="I231" i="15"/>
  <c r="I230" i="15"/>
  <c r="I229" i="15"/>
  <c r="I228" i="15"/>
  <c r="I227" i="15"/>
  <c r="I226" i="15"/>
  <c r="I225" i="15"/>
  <c r="I224" i="15"/>
  <c r="I223" i="15"/>
  <c r="I222" i="15"/>
  <c r="I221" i="15"/>
  <c r="I220" i="15"/>
  <c r="I219" i="15"/>
  <c r="I218" i="15"/>
  <c r="I217" i="15"/>
  <c r="I216" i="15"/>
  <c r="I215" i="15"/>
  <c r="I214" i="15"/>
  <c r="I213" i="15"/>
  <c r="I212" i="15"/>
  <c r="I211" i="15"/>
  <c r="I210" i="15"/>
  <c r="I209" i="15"/>
  <c r="I208" i="15"/>
  <c r="I207" i="15"/>
  <c r="I206" i="15"/>
  <c r="I205" i="15"/>
  <c r="I204" i="15"/>
  <c r="I203" i="15"/>
  <c r="I202" i="15"/>
  <c r="I201" i="15"/>
  <c r="I200" i="15"/>
  <c r="I199" i="15"/>
  <c r="I198" i="15"/>
  <c r="I197" i="15"/>
  <c r="I196" i="15"/>
  <c r="I195" i="15"/>
  <c r="I194" i="15"/>
  <c r="I193" i="15"/>
  <c r="I192" i="15"/>
  <c r="I191" i="15"/>
  <c r="I190" i="15"/>
  <c r="I189" i="15"/>
  <c r="I188" i="15"/>
  <c r="I187" i="15"/>
  <c r="I186" i="15"/>
  <c r="I185" i="15"/>
  <c r="I184" i="15"/>
  <c r="I183" i="15"/>
  <c r="I182" i="15"/>
  <c r="I181" i="15"/>
  <c r="I180" i="15"/>
  <c r="I179" i="15"/>
  <c r="I178" i="15"/>
  <c r="I177" i="15"/>
  <c r="I176" i="15"/>
  <c r="I175" i="15"/>
  <c r="I174" i="15"/>
  <c r="I173" i="15"/>
  <c r="I172" i="15"/>
  <c r="I171" i="15"/>
  <c r="I170" i="15"/>
  <c r="I169" i="15"/>
  <c r="I168" i="15"/>
  <c r="I167" i="15"/>
  <c r="I166" i="15"/>
  <c r="I165" i="15"/>
  <c r="I164" i="15"/>
  <c r="I163" i="15"/>
  <c r="I162" i="15"/>
  <c r="I161" i="15"/>
  <c r="I160" i="15"/>
  <c r="I159" i="15"/>
  <c r="I158" i="15"/>
  <c r="I157" i="15"/>
  <c r="I156" i="15"/>
  <c r="I155" i="15"/>
  <c r="I154" i="15"/>
  <c r="I153" i="15"/>
  <c r="I152" i="15"/>
  <c r="I151" i="15"/>
  <c r="I150" i="15"/>
  <c r="I149" i="15"/>
  <c r="I148" i="15"/>
  <c r="I147" i="15"/>
  <c r="I146" i="15"/>
  <c r="I145" i="15"/>
  <c r="I144" i="15"/>
  <c r="I143" i="15"/>
  <c r="I142" i="15"/>
  <c r="I141" i="15"/>
  <c r="I140" i="15"/>
  <c r="I139" i="15"/>
  <c r="I138" i="15"/>
  <c r="I137" i="15"/>
  <c r="I136" i="15"/>
  <c r="I135" i="15"/>
  <c r="I134" i="15"/>
  <c r="I133" i="15"/>
  <c r="I132" i="15"/>
  <c r="I131" i="15"/>
  <c r="I130" i="15"/>
  <c r="I129" i="15"/>
  <c r="I128" i="15"/>
  <c r="I127" i="15"/>
  <c r="I126" i="15"/>
  <c r="I125" i="15"/>
  <c r="I124" i="15"/>
  <c r="I123" i="15"/>
  <c r="I122" i="15"/>
  <c r="I121" i="15"/>
  <c r="I120" i="15"/>
  <c r="I119" i="15"/>
  <c r="I118" i="15"/>
  <c r="I117" i="15"/>
  <c r="I116" i="15"/>
  <c r="I115" i="15"/>
  <c r="I114" i="15"/>
  <c r="I113" i="15"/>
  <c r="I112" i="15"/>
  <c r="I111" i="15"/>
  <c r="I110" i="15"/>
  <c r="I109" i="15"/>
  <c r="I108" i="15"/>
  <c r="I107" i="15"/>
  <c r="I106" i="15"/>
  <c r="I105" i="15"/>
  <c r="I104" i="15"/>
  <c r="I103" i="15"/>
  <c r="I102" i="15"/>
  <c r="I101" i="15"/>
  <c r="I100" i="15"/>
  <c r="I99" i="15"/>
  <c r="I98" i="15"/>
  <c r="I97" i="15"/>
  <c r="I96" i="15"/>
  <c r="I95" i="15"/>
  <c r="I94" i="15"/>
  <c r="I93" i="15"/>
  <c r="I92" i="15"/>
  <c r="I91" i="15"/>
  <c r="I90" i="15"/>
  <c r="I89" i="15"/>
  <c r="I88" i="15"/>
  <c r="I87" i="15"/>
  <c r="I86" i="15"/>
  <c r="I85" i="15"/>
  <c r="I84" i="15"/>
  <c r="I83" i="15"/>
  <c r="I82" i="15"/>
  <c r="I81" i="15"/>
  <c r="I80" i="15"/>
  <c r="I79" i="15"/>
  <c r="I78" i="15"/>
  <c r="I77" i="15"/>
  <c r="I76" i="15"/>
  <c r="I75" i="15"/>
  <c r="I74" i="15"/>
  <c r="I73" i="15"/>
  <c r="I72" i="15"/>
  <c r="I71" i="15"/>
  <c r="I70" i="15"/>
  <c r="I69" i="15"/>
  <c r="I68" i="15"/>
  <c r="I67" i="15"/>
  <c r="I66" i="15"/>
  <c r="I65" i="15"/>
  <c r="I64" i="15"/>
  <c r="I63" i="15"/>
  <c r="I62" i="15"/>
  <c r="I61" i="15"/>
  <c r="I60" i="15"/>
  <c r="I59" i="15"/>
  <c r="I58" i="15"/>
  <c r="I57" i="15"/>
  <c r="I56" i="15"/>
  <c r="I55" i="15"/>
  <c r="I54" i="15"/>
  <c r="I53" i="15"/>
  <c r="I52" i="15"/>
  <c r="I51" i="15"/>
  <c r="I50" i="15"/>
  <c r="I49" i="15"/>
  <c r="I48" i="15"/>
  <c r="I47" i="15"/>
  <c r="I46" i="15"/>
  <c r="I45" i="15"/>
  <c r="I44" i="15"/>
  <c r="I43" i="15"/>
  <c r="I42" i="15"/>
  <c r="I41" i="15"/>
  <c r="I40" i="15"/>
  <c r="I39" i="15"/>
  <c r="I38" i="15"/>
  <c r="I37" i="15"/>
  <c r="I36" i="15"/>
  <c r="I35" i="15"/>
  <c r="I34" i="15"/>
  <c r="I33" i="15"/>
  <c r="I32" i="15"/>
  <c r="I31" i="15"/>
  <c r="I30" i="15"/>
  <c r="I29" i="15"/>
  <c r="I28" i="15"/>
  <c r="I27" i="15"/>
  <c r="I26" i="15"/>
  <c r="I25" i="15"/>
  <c r="I24" i="15"/>
  <c r="I23" i="15"/>
  <c r="I22" i="15"/>
  <c r="I21" i="15"/>
  <c r="I20" i="15"/>
  <c r="I19" i="15"/>
  <c r="I18" i="15"/>
  <c r="I17" i="15"/>
  <c r="I16" i="15"/>
  <c r="I15" i="15"/>
  <c r="I14" i="15"/>
  <c r="I13" i="15"/>
  <c r="I12" i="15"/>
  <c r="I11" i="15"/>
  <c r="I10" i="15"/>
  <c r="I9" i="15"/>
  <c r="I8" i="15"/>
  <c r="I7" i="15"/>
  <c r="I6" i="15"/>
  <c r="I5" i="15"/>
  <c r="H300" i="15"/>
  <c r="H299" i="15"/>
  <c r="H298" i="15"/>
  <c r="H297" i="15"/>
  <c r="H296" i="15"/>
  <c r="H295" i="15"/>
  <c r="H294" i="15"/>
  <c r="H293" i="15"/>
  <c r="H292" i="15"/>
  <c r="H291" i="15"/>
  <c r="H290" i="15"/>
  <c r="H289" i="15"/>
  <c r="H288" i="15"/>
  <c r="H287" i="15"/>
  <c r="H286" i="15"/>
  <c r="H285" i="15"/>
  <c r="H284" i="15"/>
  <c r="H283" i="15"/>
  <c r="H282" i="15"/>
  <c r="H281" i="15"/>
  <c r="H280" i="15"/>
  <c r="H279" i="15"/>
  <c r="H278" i="15"/>
  <c r="H277" i="15"/>
  <c r="H276" i="15"/>
  <c r="H275" i="15"/>
  <c r="H274" i="15"/>
  <c r="H273" i="15"/>
  <c r="H272" i="15"/>
  <c r="H271" i="15"/>
  <c r="H270" i="15"/>
  <c r="H269" i="15"/>
  <c r="H268" i="15"/>
  <c r="H267" i="15"/>
  <c r="H266" i="15"/>
  <c r="H265" i="15"/>
  <c r="H264" i="15"/>
  <c r="H263" i="15"/>
  <c r="H262" i="15"/>
  <c r="H261" i="15"/>
  <c r="H260" i="15"/>
  <c r="H259" i="15"/>
  <c r="H258" i="15"/>
  <c r="H257" i="15"/>
  <c r="H256" i="15"/>
  <c r="H255" i="15"/>
  <c r="H254" i="15"/>
  <c r="H253" i="15"/>
  <c r="H252" i="15"/>
  <c r="H251" i="15"/>
  <c r="H250" i="15"/>
  <c r="H249" i="15"/>
  <c r="H248" i="15"/>
  <c r="H247" i="15"/>
  <c r="H246" i="15"/>
  <c r="H245" i="15"/>
  <c r="H244" i="15"/>
  <c r="H243" i="15"/>
  <c r="H242" i="15"/>
  <c r="H241" i="15"/>
  <c r="H240" i="15"/>
  <c r="H239" i="15"/>
  <c r="H238" i="15"/>
  <c r="H237" i="15"/>
  <c r="H236" i="15"/>
  <c r="H235" i="15"/>
  <c r="H234" i="15"/>
  <c r="H233" i="15"/>
  <c r="H232" i="15"/>
  <c r="H231" i="15"/>
  <c r="H230" i="15"/>
  <c r="H229" i="15"/>
  <c r="H228" i="15"/>
  <c r="H227" i="15"/>
  <c r="H226" i="15"/>
  <c r="H225" i="15"/>
  <c r="H224" i="15"/>
  <c r="H223" i="15"/>
  <c r="H222" i="15"/>
  <c r="H221" i="15"/>
  <c r="H220" i="15"/>
  <c r="H219" i="15"/>
  <c r="H218" i="15"/>
  <c r="H217" i="15"/>
  <c r="H216" i="15"/>
  <c r="H215" i="15"/>
  <c r="H214" i="15"/>
  <c r="H213" i="15"/>
  <c r="H212" i="15"/>
  <c r="H211" i="15"/>
  <c r="H210" i="15"/>
  <c r="H209" i="15"/>
  <c r="H208" i="15"/>
  <c r="H207" i="15"/>
  <c r="H206" i="15"/>
  <c r="H205" i="15"/>
  <c r="H204" i="15"/>
  <c r="H203" i="15"/>
  <c r="H202" i="15"/>
  <c r="H201" i="15"/>
  <c r="H200" i="15"/>
  <c r="H199" i="15"/>
  <c r="H198" i="15"/>
  <c r="H197" i="15"/>
  <c r="H196" i="15"/>
  <c r="H195" i="15"/>
  <c r="H194" i="15"/>
  <c r="H193" i="15"/>
  <c r="H192" i="15"/>
  <c r="H191" i="15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H175" i="15"/>
  <c r="H174" i="15"/>
  <c r="H173" i="15"/>
  <c r="H172" i="15"/>
  <c r="H171" i="15"/>
  <c r="H170" i="15"/>
  <c r="H169" i="15"/>
  <c r="H168" i="15"/>
  <c r="H167" i="15"/>
  <c r="H166" i="15"/>
  <c r="H165" i="15"/>
  <c r="H164" i="15"/>
  <c r="H163" i="15"/>
  <c r="H162" i="15"/>
  <c r="H161" i="15"/>
  <c r="H160" i="15"/>
  <c r="H159" i="15"/>
  <c r="H158" i="15"/>
  <c r="H157" i="15"/>
  <c r="H156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9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7" i="15"/>
  <c r="H66" i="15"/>
  <c r="H65" i="15"/>
  <c r="H64" i="15"/>
  <c r="H63" i="15"/>
  <c r="H62" i="15"/>
  <c r="H61" i="15"/>
  <c r="H60" i="15"/>
  <c r="H59" i="15"/>
  <c r="H58" i="15"/>
  <c r="H57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111" i="14"/>
  <c r="H365" i="14"/>
  <c r="H364" i="14"/>
  <c r="H363" i="14"/>
  <c r="H362" i="14"/>
  <c r="H361" i="14"/>
  <c r="H360" i="14"/>
  <c r="H359" i="14"/>
  <c r="H358" i="14"/>
  <c r="H357" i="14"/>
  <c r="H356" i="14"/>
  <c r="H355" i="14"/>
  <c r="H354" i="14"/>
  <c r="H353" i="14"/>
  <c r="H352" i="14"/>
  <c r="H351" i="14"/>
  <c r="H350" i="14"/>
  <c r="H349" i="14"/>
  <c r="H348" i="14"/>
  <c r="H347" i="14"/>
  <c r="H346" i="14"/>
  <c r="H345" i="14"/>
  <c r="H344" i="14"/>
  <c r="H343" i="14"/>
  <c r="H342" i="14"/>
  <c r="H341" i="14"/>
  <c r="H340" i="14"/>
  <c r="H339" i="14"/>
  <c r="H338" i="14"/>
  <c r="H337" i="14"/>
  <c r="H336" i="14"/>
  <c r="H335" i="14"/>
  <c r="H334" i="14"/>
  <c r="H333" i="14"/>
  <c r="H332" i="14"/>
  <c r="H331" i="14"/>
  <c r="H330" i="14"/>
  <c r="H329" i="14"/>
  <c r="H328" i="14"/>
  <c r="H327" i="14"/>
  <c r="H326" i="14"/>
  <c r="H325" i="14"/>
  <c r="H324" i="14"/>
  <c r="H323" i="14"/>
  <c r="H322" i="14"/>
  <c r="H321" i="14"/>
  <c r="H320" i="14"/>
  <c r="H319" i="14"/>
  <c r="H318" i="14"/>
  <c r="H317" i="14"/>
  <c r="H316" i="14"/>
  <c r="H315" i="14"/>
  <c r="H314" i="14"/>
  <c r="H313" i="14"/>
  <c r="H312" i="14"/>
  <c r="H311" i="14"/>
  <c r="H310" i="14"/>
  <c r="H309" i="14"/>
  <c r="H308" i="14"/>
  <c r="H307" i="14"/>
  <c r="H306" i="14"/>
  <c r="H305" i="14"/>
  <c r="H304" i="14"/>
  <c r="H303" i="14"/>
  <c r="H302" i="14"/>
  <c r="H301" i="14"/>
  <c r="H300" i="14"/>
  <c r="H299" i="14"/>
  <c r="H298" i="14"/>
  <c r="H297" i="14"/>
  <c r="H296" i="14"/>
  <c r="H295" i="14"/>
  <c r="H294" i="14"/>
  <c r="H293" i="14"/>
  <c r="H292" i="14"/>
  <c r="H291" i="14"/>
  <c r="H290" i="14"/>
  <c r="H289" i="14"/>
  <c r="H288" i="14"/>
  <c r="H287" i="14"/>
  <c r="H286" i="14"/>
  <c r="H285" i="14"/>
  <c r="H284" i="14"/>
  <c r="H283" i="14"/>
  <c r="H282" i="14"/>
  <c r="H281" i="14"/>
  <c r="H280" i="14"/>
  <c r="H279" i="14"/>
  <c r="H278" i="14"/>
  <c r="H277" i="14"/>
  <c r="H276" i="14"/>
  <c r="H275" i="14"/>
  <c r="H274" i="14"/>
  <c r="H273" i="14"/>
  <c r="H272" i="14"/>
  <c r="H271" i="14"/>
  <c r="H270" i="14"/>
  <c r="H269" i="14"/>
  <c r="H268" i="14"/>
  <c r="H267" i="14"/>
  <c r="H266" i="14"/>
  <c r="H265" i="14"/>
  <c r="H264" i="14"/>
  <c r="H263" i="14"/>
  <c r="H262" i="14"/>
  <c r="H261" i="14"/>
  <c r="H260" i="14"/>
  <c r="H259" i="14"/>
  <c r="H258" i="14"/>
  <c r="H257" i="14"/>
  <c r="H256" i="14"/>
  <c r="H255" i="14"/>
  <c r="H254" i="14"/>
  <c r="H253" i="14"/>
  <c r="H252" i="14"/>
  <c r="H251" i="14"/>
  <c r="H250" i="14"/>
  <c r="H249" i="14"/>
  <c r="H248" i="14"/>
  <c r="H247" i="14"/>
  <c r="H246" i="14"/>
  <c r="H245" i="14"/>
  <c r="H244" i="14"/>
  <c r="H243" i="14"/>
  <c r="H242" i="14"/>
  <c r="H241" i="14"/>
  <c r="H240" i="14"/>
  <c r="H239" i="14"/>
  <c r="H238" i="14"/>
  <c r="H237" i="14"/>
  <c r="H236" i="14"/>
  <c r="H235" i="14"/>
  <c r="H234" i="14"/>
  <c r="H233" i="14"/>
  <c r="H232" i="14"/>
  <c r="H231" i="14"/>
  <c r="H230" i="14"/>
  <c r="H229" i="14"/>
  <c r="H228" i="14"/>
  <c r="H227" i="14"/>
  <c r="H226" i="14"/>
  <c r="H225" i="14"/>
  <c r="H224" i="14"/>
  <c r="H223" i="14"/>
  <c r="H222" i="14"/>
  <c r="H221" i="14"/>
  <c r="H220" i="14"/>
  <c r="H219" i="14"/>
  <c r="H218" i="14"/>
  <c r="H217" i="14"/>
  <c r="H216" i="14"/>
  <c r="H215" i="14"/>
  <c r="H214" i="14"/>
  <c r="H213" i="14"/>
  <c r="H212" i="14"/>
  <c r="H211" i="14"/>
  <c r="H210" i="14"/>
  <c r="H209" i="14"/>
  <c r="H208" i="14"/>
  <c r="H207" i="14"/>
  <c r="H206" i="14"/>
  <c r="H205" i="14"/>
  <c r="H204" i="14"/>
  <c r="H203" i="14"/>
  <c r="H202" i="14"/>
  <c r="H201" i="14"/>
  <c r="H200" i="14"/>
  <c r="H199" i="14"/>
  <c r="H198" i="14"/>
  <c r="H197" i="14"/>
  <c r="H196" i="14"/>
  <c r="H195" i="14"/>
  <c r="H194" i="14"/>
  <c r="H193" i="14"/>
  <c r="H192" i="14"/>
  <c r="H191" i="14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H175" i="14"/>
  <c r="H174" i="14"/>
  <c r="H173" i="14"/>
  <c r="H172" i="14"/>
  <c r="H171" i="14"/>
  <c r="H170" i="14"/>
  <c r="H169" i="14"/>
  <c r="H168" i="14"/>
  <c r="H167" i="14"/>
  <c r="H166" i="14"/>
  <c r="H165" i="14"/>
  <c r="H164" i="14"/>
  <c r="H163" i="14"/>
  <c r="H162" i="14"/>
  <c r="H161" i="14"/>
  <c r="H160" i="14"/>
  <c r="H159" i="14"/>
  <c r="H158" i="14"/>
  <c r="H157" i="14"/>
  <c r="H156" i="14"/>
  <c r="H155" i="14"/>
  <c r="H154" i="14"/>
  <c r="H153" i="14"/>
  <c r="H152" i="14"/>
  <c r="H151" i="14"/>
  <c r="H150" i="14"/>
  <c r="H149" i="14"/>
  <c r="H148" i="14"/>
  <c r="H147" i="14"/>
  <c r="H146" i="14"/>
  <c r="H145" i="14"/>
  <c r="H144" i="14"/>
  <c r="H143" i="14"/>
  <c r="H142" i="14"/>
  <c r="H141" i="14"/>
  <c r="H140" i="14"/>
  <c r="H139" i="14"/>
  <c r="H138" i="14"/>
  <c r="H137" i="14"/>
  <c r="H136" i="14"/>
  <c r="H135" i="14"/>
  <c r="H134" i="14"/>
  <c r="H133" i="14"/>
  <c r="H132" i="14"/>
  <c r="H131" i="14"/>
  <c r="H130" i="14"/>
  <c r="H129" i="14"/>
  <c r="H128" i="14"/>
  <c r="H127" i="14"/>
  <c r="H126" i="14"/>
  <c r="H125" i="14"/>
  <c r="H124" i="14"/>
  <c r="H123" i="14"/>
  <c r="H122" i="14"/>
  <c r="H121" i="14"/>
  <c r="H120" i="14"/>
  <c r="H119" i="14"/>
  <c r="H118" i="14"/>
  <c r="H117" i="14"/>
  <c r="H116" i="14"/>
  <c r="H115" i="14"/>
  <c r="H114" i="14"/>
  <c r="H113" i="14"/>
  <c r="H112" i="14"/>
  <c r="H110" i="14"/>
  <c r="H109" i="14"/>
  <c r="H108" i="14"/>
  <c r="H107" i="14"/>
  <c r="H106" i="14"/>
  <c r="H105" i="14"/>
  <c r="H104" i="14"/>
  <c r="H103" i="14"/>
  <c r="H102" i="14"/>
  <c r="H101" i="14"/>
  <c r="H100" i="14"/>
  <c r="H99" i="14"/>
  <c r="H98" i="14"/>
  <c r="H97" i="14"/>
  <c r="H96" i="14"/>
  <c r="H95" i="14"/>
  <c r="H93" i="14"/>
  <c r="H92" i="14"/>
  <c r="H91" i="14"/>
  <c r="H90" i="14"/>
  <c r="H89" i="14"/>
  <c r="H88" i="14"/>
  <c r="H87" i="14"/>
  <c r="H86" i="14"/>
  <c r="H85" i="14"/>
  <c r="H84" i="14"/>
  <c r="H83" i="14"/>
  <c r="H82" i="14"/>
  <c r="H81" i="14"/>
  <c r="H80" i="14"/>
  <c r="H79" i="14"/>
  <c r="H78" i="14"/>
  <c r="H77" i="14"/>
  <c r="H76" i="14"/>
  <c r="H75" i="14"/>
  <c r="H74" i="14"/>
  <c r="H73" i="14"/>
  <c r="H72" i="14"/>
  <c r="H71" i="14"/>
  <c r="H70" i="14"/>
  <c r="H69" i="14"/>
  <c r="H68" i="14"/>
  <c r="H67" i="14"/>
  <c r="H66" i="14"/>
  <c r="H65" i="14"/>
  <c r="H64" i="14"/>
  <c r="H63" i="14"/>
  <c r="H62" i="14"/>
  <c r="H61" i="14"/>
  <c r="H60" i="14"/>
  <c r="H59" i="14"/>
  <c r="H58" i="14"/>
  <c r="H57" i="14"/>
  <c r="H56" i="14"/>
  <c r="H55" i="14"/>
  <c r="H54" i="14"/>
  <c r="H53" i="14"/>
  <c r="H52" i="14"/>
  <c r="H51" i="14"/>
  <c r="H50" i="14"/>
  <c r="H49" i="14"/>
  <c r="H48" i="14"/>
  <c r="H47" i="14"/>
  <c r="H46" i="14"/>
  <c r="H45" i="14"/>
  <c r="H44" i="14"/>
  <c r="H43" i="14"/>
  <c r="H42" i="14"/>
  <c r="H41" i="14"/>
  <c r="H40" i="14"/>
  <c r="H39" i="14"/>
  <c r="H38" i="14"/>
  <c r="H37" i="14"/>
  <c r="H35" i="14"/>
  <c r="H34" i="14"/>
  <c r="H33" i="14"/>
  <c r="H32" i="14"/>
  <c r="H31" i="14"/>
  <c r="H30" i="14"/>
  <c r="H29" i="14"/>
  <c r="H28" i="14"/>
  <c r="H27" i="14"/>
  <c r="H26" i="14"/>
  <c r="H25" i="14"/>
  <c r="H24" i="14"/>
  <c r="H23" i="14"/>
  <c r="H22" i="14"/>
  <c r="H21" i="14"/>
  <c r="H20" i="14"/>
  <c r="H18" i="14"/>
  <c r="H17" i="14"/>
  <c r="H16" i="14"/>
  <c r="H15" i="14"/>
  <c r="H14" i="14"/>
  <c r="H13" i="14"/>
  <c r="H12" i="14"/>
  <c r="H11" i="14"/>
  <c r="H10" i="14"/>
  <c r="H9" i="14"/>
  <c r="H8" i="14"/>
  <c r="H7" i="14"/>
  <c r="H6" i="14"/>
  <c r="H5" i="14"/>
  <c r="I365" i="14"/>
  <c r="I364" i="14"/>
  <c r="I363" i="14"/>
  <c r="I362" i="14"/>
  <c r="I361" i="14"/>
  <c r="I360" i="14"/>
  <c r="I359" i="14"/>
  <c r="I358" i="14"/>
  <c r="I357" i="14"/>
  <c r="I356" i="14"/>
  <c r="I355" i="14"/>
  <c r="I354" i="14"/>
  <c r="I353" i="14"/>
  <c r="I352" i="14"/>
  <c r="I351" i="14"/>
  <c r="I350" i="14"/>
  <c r="I349" i="14"/>
  <c r="I348" i="14"/>
  <c r="I347" i="14"/>
  <c r="I346" i="14"/>
  <c r="I345" i="14"/>
  <c r="I344" i="14"/>
  <c r="I343" i="14"/>
  <c r="I342" i="14"/>
  <c r="I341" i="14"/>
  <c r="I340" i="14"/>
  <c r="I339" i="14"/>
  <c r="I338" i="14"/>
  <c r="I337" i="14"/>
  <c r="I336" i="14"/>
  <c r="I335" i="14"/>
  <c r="I334" i="14"/>
  <c r="I333" i="14"/>
  <c r="I332" i="14"/>
  <c r="I331" i="14"/>
  <c r="I330" i="14"/>
  <c r="I329" i="14"/>
  <c r="I328" i="14"/>
  <c r="I327" i="14"/>
  <c r="I326" i="14"/>
  <c r="I325" i="14"/>
  <c r="I324" i="14"/>
  <c r="I323" i="14"/>
  <c r="I322" i="14"/>
  <c r="I321" i="14"/>
  <c r="I320" i="14"/>
  <c r="I319" i="14"/>
  <c r="I318" i="14"/>
  <c r="I317" i="14"/>
  <c r="I316" i="14"/>
  <c r="I315" i="14"/>
  <c r="I314" i="14"/>
  <c r="I313" i="14"/>
  <c r="I312" i="14"/>
  <c r="I311" i="14"/>
  <c r="I310" i="14"/>
  <c r="I309" i="14"/>
  <c r="I308" i="14"/>
  <c r="I307" i="14"/>
  <c r="I306" i="14"/>
  <c r="I305" i="14"/>
  <c r="I304" i="14"/>
  <c r="I303" i="14"/>
  <c r="I302" i="14"/>
  <c r="I301" i="14"/>
  <c r="I300" i="14"/>
  <c r="I299" i="14"/>
  <c r="I298" i="14"/>
  <c r="I297" i="14"/>
  <c r="I296" i="14"/>
  <c r="I295" i="14"/>
  <c r="I294" i="14"/>
  <c r="I293" i="14"/>
  <c r="I292" i="14"/>
  <c r="I291" i="14"/>
  <c r="I290" i="14"/>
  <c r="I289" i="14"/>
  <c r="I288" i="14"/>
  <c r="I287" i="14"/>
  <c r="I286" i="14"/>
  <c r="I285" i="14"/>
  <c r="I284" i="14"/>
  <c r="I283" i="14"/>
  <c r="I282" i="14"/>
  <c r="I281" i="14"/>
  <c r="I280" i="14"/>
  <c r="I279" i="14"/>
  <c r="I278" i="14"/>
  <c r="I277" i="14"/>
  <c r="I276" i="14"/>
  <c r="I275" i="14"/>
  <c r="I274" i="14"/>
  <c r="I273" i="14"/>
  <c r="I272" i="14"/>
  <c r="I271" i="14"/>
  <c r="I270" i="14"/>
  <c r="I269" i="14"/>
  <c r="I268" i="14"/>
  <c r="I267" i="14"/>
  <c r="I266" i="14"/>
  <c r="I265" i="14"/>
  <c r="I264" i="14"/>
  <c r="I263" i="14"/>
  <c r="I262" i="14"/>
  <c r="I261" i="14"/>
  <c r="I260" i="14"/>
  <c r="I259" i="14"/>
  <c r="I258" i="14"/>
  <c r="I257" i="14"/>
  <c r="I256" i="14"/>
  <c r="I255" i="14"/>
  <c r="I254" i="14"/>
  <c r="I253" i="14"/>
  <c r="I252" i="14"/>
  <c r="I251" i="14"/>
  <c r="I250" i="14"/>
  <c r="I249" i="14"/>
  <c r="I248" i="14"/>
  <c r="I247" i="14"/>
  <c r="I246" i="14"/>
  <c r="I245" i="14"/>
  <c r="I244" i="14"/>
  <c r="I243" i="14"/>
  <c r="I242" i="14"/>
  <c r="I241" i="14"/>
  <c r="I240" i="14"/>
  <c r="I239" i="14"/>
  <c r="I238" i="14"/>
  <c r="I237" i="14"/>
  <c r="I236" i="14"/>
  <c r="I235" i="14"/>
  <c r="I234" i="14"/>
  <c r="I233" i="14"/>
  <c r="I232" i="14"/>
  <c r="I231" i="14"/>
  <c r="I230" i="14"/>
  <c r="I229" i="14"/>
  <c r="I228" i="14"/>
  <c r="I227" i="14"/>
  <c r="I226" i="14"/>
  <c r="I225" i="14"/>
  <c r="I224" i="14"/>
  <c r="I223" i="14"/>
  <c r="I222" i="14"/>
  <c r="I221" i="14"/>
  <c r="I220" i="14"/>
  <c r="I219" i="14"/>
  <c r="I218" i="14"/>
  <c r="I217" i="14"/>
  <c r="I216" i="14"/>
  <c r="I215" i="14"/>
  <c r="I214" i="14"/>
  <c r="I213" i="14"/>
  <c r="I212" i="14"/>
  <c r="I211" i="14"/>
  <c r="I210" i="14"/>
  <c r="I209" i="14"/>
  <c r="I208" i="14"/>
  <c r="I207" i="14"/>
  <c r="I206" i="14"/>
  <c r="I205" i="14"/>
  <c r="I204" i="14"/>
  <c r="I203" i="14"/>
  <c r="I202" i="14"/>
  <c r="I201" i="14"/>
  <c r="I200" i="14"/>
  <c r="I199" i="14"/>
  <c r="I198" i="14"/>
  <c r="I197" i="14"/>
  <c r="I196" i="14"/>
  <c r="I195" i="14"/>
  <c r="I194" i="14"/>
  <c r="I193" i="14"/>
  <c r="I192" i="14"/>
  <c r="I191" i="14"/>
  <c r="I190" i="14"/>
  <c r="I189" i="14"/>
  <c r="I188" i="14"/>
  <c r="I187" i="14"/>
  <c r="I186" i="14"/>
  <c r="I185" i="14"/>
  <c r="I184" i="14"/>
  <c r="I183" i="14"/>
  <c r="I182" i="14"/>
  <c r="I181" i="14"/>
  <c r="I180" i="14"/>
  <c r="I179" i="14"/>
  <c r="I178" i="14"/>
  <c r="I177" i="14"/>
  <c r="I176" i="14"/>
  <c r="I175" i="14"/>
  <c r="I174" i="14"/>
  <c r="I173" i="14"/>
  <c r="I172" i="14"/>
  <c r="I171" i="14"/>
  <c r="I170" i="14"/>
  <c r="I169" i="14"/>
  <c r="I168" i="14"/>
  <c r="I167" i="14"/>
  <c r="I166" i="14"/>
  <c r="I165" i="14"/>
  <c r="I164" i="14"/>
  <c r="I163" i="14"/>
  <c r="I162" i="14"/>
  <c r="I161" i="14"/>
  <c r="I160" i="14"/>
  <c r="I159" i="14"/>
  <c r="I158" i="14"/>
  <c r="I157" i="14"/>
  <c r="I156" i="14"/>
  <c r="I155" i="14"/>
  <c r="I154" i="14"/>
  <c r="I153" i="14"/>
  <c r="I152" i="14"/>
  <c r="I151" i="14"/>
  <c r="I150" i="14"/>
  <c r="I149" i="14"/>
  <c r="I148" i="14"/>
  <c r="I147" i="14"/>
  <c r="I146" i="14"/>
  <c r="I145" i="14"/>
  <c r="I144" i="14"/>
  <c r="I143" i="14"/>
  <c r="I142" i="14"/>
  <c r="I141" i="14"/>
  <c r="I140" i="14"/>
  <c r="I139" i="14"/>
  <c r="I138" i="14"/>
  <c r="I137" i="14"/>
  <c r="I136" i="14"/>
  <c r="I135" i="14"/>
  <c r="I134" i="14"/>
  <c r="I133" i="14"/>
  <c r="I132" i="14"/>
  <c r="I131" i="14"/>
  <c r="I130" i="14"/>
  <c r="I129" i="14"/>
  <c r="I128" i="14"/>
  <c r="I127" i="14"/>
  <c r="I126" i="14"/>
  <c r="I125" i="14"/>
  <c r="I124" i="14"/>
  <c r="I123" i="14"/>
  <c r="I122" i="14"/>
  <c r="I121" i="14"/>
  <c r="I120" i="14"/>
  <c r="I119" i="14"/>
  <c r="I118" i="14"/>
  <c r="I117" i="14"/>
  <c r="I116" i="14"/>
  <c r="I115" i="14"/>
  <c r="I114" i="14"/>
  <c r="I113" i="14"/>
  <c r="I112" i="14"/>
  <c r="I111" i="14"/>
  <c r="I110" i="14"/>
  <c r="I109" i="14"/>
  <c r="I108" i="14"/>
  <c r="I107" i="14"/>
  <c r="I106" i="14"/>
  <c r="I105" i="14"/>
  <c r="I104" i="14"/>
  <c r="I103" i="14"/>
  <c r="I102" i="14"/>
  <c r="I101" i="14"/>
  <c r="I100" i="14"/>
  <c r="I99" i="14"/>
  <c r="I98" i="14"/>
  <c r="I97" i="14"/>
  <c r="I96" i="14"/>
  <c r="I95" i="14"/>
  <c r="I94" i="14"/>
  <c r="I93" i="14"/>
  <c r="I92" i="14"/>
  <c r="I91" i="14"/>
  <c r="I90" i="14"/>
  <c r="I89" i="14"/>
  <c r="I88" i="14"/>
  <c r="I87" i="14"/>
  <c r="I86" i="14"/>
  <c r="I85" i="14"/>
  <c r="I84" i="14"/>
  <c r="I83" i="14"/>
  <c r="I82" i="14"/>
  <c r="I81" i="14"/>
  <c r="I80" i="14"/>
  <c r="I79" i="14"/>
  <c r="I78" i="14"/>
  <c r="I77" i="14"/>
  <c r="I76" i="14"/>
  <c r="I75" i="14"/>
  <c r="I74" i="14"/>
  <c r="I73" i="14"/>
  <c r="I72" i="14"/>
  <c r="I71" i="14"/>
  <c r="I70" i="14"/>
  <c r="I69" i="14"/>
  <c r="I68" i="14"/>
  <c r="I67" i="14"/>
  <c r="I66" i="14"/>
  <c r="I65" i="14"/>
  <c r="I64" i="14"/>
  <c r="I63" i="14"/>
  <c r="I62" i="14"/>
  <c r="I61" i="14"/>
  <c r="I60" i="14"/>
  <c r="I59" i="14"/>
  <c r="I58" i="14"/>
  <c r="I57" i="14"/>
  <c r="I56" i="14"/>
  <c r="I55" i="14"/>
  <c r="I54" i="14"/>
  <c r="I53" i="14"/>
  <c r="I52" i="14"/>
  <c r="I51" i="14"/>
  <c r="I50" i="14"/>
  <c r="I49" i="14"/>
  <c r="I48" i="14"/>
  <c r="I47" i="14"/>
  <c r="I46" i="14"/>
  <c r="I45" i="14"/>
  <c r="I44" i="14"/>
  <c r="I43" i="14"/>
  <c r="I42" i="14"/>
  <c r="I41" i="14"/>
  <c r="I40" i="14"/>
  <c r="I39" i="14"/>
  <c r="I38" i="14"/>
  <c r="I37" i="14"/>
  <c r="I36" i="14"/>
  <c r="I35" i="14"/>
  <c r="I34" i="14"/>
  <c r="I33" i="14"/>
  <c r="I32" i="14"/>
  <c r="I31" i="14"/>
  <c r="I30" i="14"/>
  <c r="I29" i="14"/>
  <c r="I28" i="14"/>
  <c r="I27" i="14"/>
  <c r="I26" i="14"/>
  <c r="I25" i="14"/>
  <c r="I24" i="14"/>
  <c r="I23" i="14"/>
  <c r="I22" i="14"/>
  <c r="I21" i="14"/>
  <c r="I20" i="14"/>
  <c r="I19" i="14"/>
  <c r="I18" i="14"/>
  <c r="I17" i="14"/>
  <c r="I16" i="14"/>
  <c r="I15" i="14"/>
  <c r="I14" i="14"/>
  <c r="I13" i="14"/>
  <c r="I12" i="14"/>
  <c r="I11" i="14"/>
  <c r="I10" i="14"/>
  <c r="I9" i="14"/>
  <c r="I8" i="14"/>
  <c r="I7" i="14"/>
  <c r="I6" i="14"/>
  <c r="I5" i="14"/>
  <c r="I368" i="14"/>
  <c r="H368" i="14"/>
  <c r="BM366" i="14"/>
  <c r="BJ366" i="14"/>
  <c r="BI366" i="14"/>
  <c r="BF366" i="14"/>
  <c r="BE366" i="14"/>
  <c r="AF366" i="14"/>
  <c r="V366" i="14"/>
  <c r="S366" i="14"/>
  <c r="I304" i="15"/>
  <c r="Q366" i="14"/>
  <c r="U366" i="14"/>
  <c r="AC366" i="14"/>
  <c r="AD366" i="14"/>
  <c r="BH366" i="14"/>
  <c r="AO366" i="14"/>
  <c r="R366" i="14"/>
  <c r="BL366" i="14"/>
  <c r="BK366" i="14"/>
  <c r="BG366" i="14"/>
  <c r="BD366" i="14"/>
  <c r="BC366" i="14"/>
  <c r="BB366" i="14"/>
  <c r="BA366" i="14"/>
  <c r="AZ366" i="14"/>
  <c r="AY366" i="14"/>
  <c r="AX366" i="14"/>
  <c r="AW366" i="14"/>
  <c r="AV366" i="14"/>
  <c r="AU366" i="14"/>
  <c r="AT366" i="14"/>
  <c r="AS366" i="14"/>
  <c r="AR366" i="14"/>
  <c r="AQ366" i="14"/>
  <c r="AP366" i="14"/>
  <c r="AN366" i="14"/>
  <c r="AM366" i="14"/>
  <c r="AL366" i="14"/>
  <c r="AK366" i="14"/>
  <c r="AJ366" i="14"/>
  <c r="AI366" i="14"/>
  <c r="AH366" i="14"/>
  <c r="AG366" i="14"/>
  <c r="AE366" i="14"/>
  <c r="AB366" i="14"/>
  <c r="AA366" i="14"/>
  <c r="Z366" i="14"/>
  <c r="Y366" i="14"/>
  <c r="X366" i="14"/>
  <c r="W366" i="14"/>
  <c r="T366" i="14"/>
</calcChain>
</file>

<file path=xl/sharedStrings.xml><?xml version="1.0" encoding="utf-8"?>
<sst xmlns="http://schemas.openxmlformats.org/spreadsheetml/2006/main" count="33393" uniqueCount="6244">
  <si>
    <r>
      <rPr>
        <b/>
        <sz val="12"/>
        <rFont val="標楷體"/>
        <family val="4"/>
        <charset val="136"/>
      </rPr>
      <t>序號</t>
    </r>
  </si>
  <si>
    <r>
      <rPr>
        <b/>
        <sz val="12"/>
        <rFont val="標楷體"/>
        <family val="4"/>
        <charset val="136"/>
      </rPr>
      <t>姓名</t>
    </r>
  </si>
  <si>
    <r>
      <rPr>
        <b/>
        <sz val="12"/>
        <rFont val="標楷體"/>
        <family val="4"/>
        <charset val="136"/>
      </rPr>
      <t>性別</t>
    </r>
  </si>
  <si>
    <r>
      <rPr>
        <b/>
        <sz val="12"/>
        <rFont val="標楷體"/>
        <family val="4"/>
        <charset val="136"/>
      </rPr>
      <t>年齡</t>
    </r>
  </si>
  <si>
    <t>Varicose vein</t>
  </si>
  <si>
    <t>Peripheral artery</t>
  </si>
  <si>
    <t>Vascular access</t>
  </si>
  <si>
    <t>CO2</t>
  </si>
  <si>
    <t>Others</t>
  </si>
  <si>
    <t>V</t>
  </si>
  <si>
    <t>Laser</t>
  </si>
  <si>
    <t>RF</t>
  </si>
  <si>
    <t>Micr</t>
  </si>
  <si>
    <t>Scle</t>
  </si>
  <si>
    <t>Aneurysm</t>
  </si>
  <si>
    <t>PAOD chronic occlusion</t>
  </si>
  <si>
    <t>Trauma</t>
  </si>
  <si>
    <t>acute limb</t>
  </si>
  <si>
    <t>DVT</t>
  </si>
  <si>
    <t>PICC</t>
  </si>
  <si>
    <t>Port 
-A</t>
  </si>
  <si>
    <t>AVF</t>
  </si>
  <si>
    <t>open</t>
  </si>
  <si>
    <t>PTA</t>
  </si>
  <si>
    <t>A.</t>
  </si>
  <si>
    <t>ST.</t>
  </si>
  <si>
    <t>DCB</t>
  </si>
  <si>
    <t>aether-
ectomy</t>
  </si>
  <si>
    <t>SG.</t>
  </si>
  <si>
    <t>Thrombectomy</t>
  </si>
  <si>
    <t>IVC filter</t>
  </si>
  <si>
    <t>Gortex</t>
  </si>
  <si>
    <t>TAE</t>
  </si>
  <si>
    <t>Revision</t>
  </si>
  <si>
    <t>SG</t>
  </si>
  <si>
    <t>S</t>
  </si>
  <si>
    <t>C</t>
  </si>
  <si>
    <t>stent</t>
  </si>
  <si>
    <t>Mech</t>
  </si>
  <si>
    <t xml:space="preserve">CDT </t>
  </si>
  <si>
    <t>R</t>
  </si>
  <si>
    <t>I</t>
  </si>
  <si>
    <t>on</t>
  </si>
  <si>
    <t>non</t>
  </si>
  <si>
    <t>cath</t>
  </si>
  <si>
    <r>
      <rPr>
        <b/>
        <sz val="12"/>
        <rFont val="標楷體"/>
        <family val="4"/>
        <charset val="136"/>
      </rPr>
      <t>合計</t>
    </r>
  </si>
  <si>
    <r>
      <rPr>
        <b/>
        <sz val="12"/>
        <rFont val="標楷體"/>
        <family val="4"/>
        <charset val="136"/>
      </rPr>
      <t>病歷號碼</t>
    </r>
    <phoneticPr fontId="9" type="noConversion"/>
  </si>
  <si>
    <r>
      <rPr>
        <b/>
        <sz val="12"/>
        <rFont val="標楷體"/>
        <family val="4"/>
        <charset val="136"/>
      </rPr>
      <t>手術
日期</t>
    </r>
    <phoneticPr fontId="9" type="noConversion"/>
  </si>
  <si>
    <r>
      <rPr>
        <b/>
        <sz val="12"/>
        <rFont val="標楷體"/>
        <family val="4"/>
        <charset val="136"/>
      </rPr>
      <t>手術
代號</t>
    </r>
    <phoneticPr fontId="9" type="noConversion"/>
  </si>
  <si>
    <t>Perm-Cath</t>
    <phoneticPr fontId="9" type="noConversion"/>
  </si>
  <si>
    <t>Venaseal</t>
  </si>
  <si>
    <r>
      <rPr>
        <b/>
        <sz val="12"/>
        <rFont val="標楷體"/>
        <family val="4"/>
        <charset val="136"/>
      </rPr>
      <t>主治
醫師</t>
    </r>
    <phoneticPr fontId="9" type="noConversion"/>
  </si>
  <si>
    <r>
      <rPr>
        <sz val="12"/>
        <rFont val="標楷體"/>
        <family val="4"/>
        <charset val="136"/>
      </rPr>
      <t>列印一份完整包含姓名及病歷號碼的報表</t>
    </r>
    <r>
      <rPr>
        <sz val="12"/>
        <rFont val="Times New Roman"/>
        <family val="1"/>
      </rPr>
      <t>--</t>
    </r>
    <r>
      <rPr>
        <sz val="12"/>
        <rFont val="標楷體"/>
        <family val="4"/>
        <charset val="136"/>
      </rPr>
      <t>報告用</t>
    </r>
    <phoneticPr fontId="9" type="noConversion"/>
  </si>
  <si>
    <t>Stripping</t>
    <phoneticPr fontId="9" type="noConversion"/>
  </si>
  <si>
    <t>住院日期</t>
    <phoneticPr fontId="9" type="noConversion"/>
  </si>
  <si>
    <t>出院日期</t>
    <phoneticPr fontId="9" type="noConversion"/>
  </si>
  <si>
    <t>14944956</t>
  </si>
  <si>
    <t>2021/01/07</t>
  </si>
  <si>
    <t>47080B</t>
  </si>
  <si>
    <t>08720274</t>
  </si>
  <si>
    <t>14268777</t>
  </si>
  <si>
    <t>69017B</t>
  </si>
  <si>
    <t>00076562</t>
  </si>
  <si>
    <t>2021/01/19</t>
  </si>
  <si>
    <t>2021/01/11</t>
  </si>
  <si>
    <t>21107630</t>
  </si>
  <si>
    <t>2021/01/14</t>
  </si>
  <si>
    <t>69032C</t>
  </si>
  <si>
    <t>21712936</t>
  </si>
  <si>
    <t>09644600</t>
  </si>
  <si>
    <t>06004547</t>
  </si>
  <si>
    <t>2021/01/21</t>
  </si>
  <si>
    <t>19800719</t>
  </si>
  <si>
    <t>15178713</t>
  </si>
  <si>
    <t>2021/01/28</t>
  </si>
  <si>
    <t>00267574</t>
  </si>
  <si>
    <t>69009B</t>
  </si>
  <si>
    <t>12354485</t>
  </si>
  <si>
    <t>2021/01/04</t>
  </si>
  <si>
    <t>21536053</t>
  </si>
  <si>
    <t>2021/01/05</t>
  </si>
  <si>
    <t>16380882</t>
  </si>
  <si>
    <t>08660907</t>
  </si>
  <si>
    <t>69005B</t>
  </si>
  <si>
    <t>04719271</t>
  </si>
  <si>
    <t>2021/01/13</t>
  </si>
  <si>
    <t>2021/01/12</t>
  </si>
  <si>
    <t>2021/01/22</t>
  </si>
  <si>
    <t>2021/01/26</t>
  </si>
  <si>
    <t>20031542</t>
  </si>
  <si>
    <t>2021/01/18</t>
  </si>
  <si>
    <t>69023B</t>
  </si>
  <si>
    <t>21610027</t>
  </si>
  <si>
    <t>48005C</t>
  </si>
  <si>
    <t>04679094</t>
  </si>
  <si>
    <t>2021/01/20</t>
  </si>
  <si>
    <t>69016B1</t>
  </si>
  <si>
    <t>01466701</t>
  </si>
  <si>
    <t>19791377</t>
  </si>
  <si>
    <t>11694367</t>
  </si>
  <si>
    <t>2021/01/27</t>
  </si>
  <si>
    <t>21754196</t>
  </si>
  <si>
    <t>21753554</t>
  </si>
  <si>
    <t>2021/01/08</t>
  </si>
  <si>
    <t>2021/01/06</t>
  </si>
  <si>
    <t>2021/01/25</t>
  </si>
  <si>
    <t>2021/01/03</t>
  </si>
  <si>
    <t>2021/01/24</t>
  </si>
  <si>
    <t>2021/02/10</t>
  </si>
  <si>
    <t>2021/01/29</t>
  </si>
  <si>
    <t>17245344</t>
  </si>
  <si>
    <t>12562172</t>
  </si>
  <si>
    <t>21289310</t>
  </si>
  <si>
    <t>21671706</t>
  </si>
  <si>
    <t>17878491</t>
  </si>
  <si>
    <t>33074B</t>
  </si>
  <si>
    <t>06001844</t>
  </si>
  <si>
    <t>20649334</t>
  </si>
  <si>
    <t>69034C</t>
  </si>
  <si>
    <t>21741393</t>
  </si>
  <si>
    <t>18684506</t>
  </si>
  <si>
    <t>21410146</t>
  </si>
  <si>
    <t>2020/12/26</t>
  </si>
  <si>
    <t>19745617</t>
  </si>
  <si>
    <t>04765106</t>
  </si>
  <si>
    <t>21568689</t>
  </si>
  <si>
    <t>01688969</t>
  </si>
  <si>
    <t>04199105</t>
  </si>
  <si>
    <t>SKILANG BEVERLY OBECHOU</t>
  </si>
  <si>
    <t>19408362</t>
  </si>
  <si>
    <t>2021/02/04</t>
  </si>
  <si>
    <t>2021/01/16</t>
  </si>
  <si>
    <t>09784887</t>
  </si>
  <si>
    <t>02909001</t>
  </si>
  <si>
    <t>06469666</t>
  </si>
  <si>
    <t>69039B</t>
  </si>
  <si>
    <t>02454661</t>
  </si>
  <si>
    <t>15202915</t>
  </si>
  <si>
    <t>08385711</t>
  </si>
  <si>
    <t>69015B</t>
  </si>
  <si>
    <t>14026296</t>
  </si>
  <si>
    <t>03646789</t>
  </si>
  <si>
    <t>21711051</t>
  </si>
  <si>
    <t>21752200</t>
  </si>
  <si>
    <t>12190944</t>
  </si>
  <si>
    <t>33115B</t>
  </si>
  <si>
    <t>21752284</t>
  </si>
  <si>
    <t>12557425</t>
  </si>
  <si>
    <t>21203703</t>
  </si>
  <si>
    <t>08223134</t>
  </si>
  <si>
    <t>13832059</t>
  </si>
  <si>
    <t>21759112</t>
  </si>
  <si>
    <t>21735075</t>
  </si>
  <si>
    <t>21753842</t>
  </si>
  <si>
    <t>13246379</t>
  </si>
  <si>
    <t>15913627</t>
  </si>
  <si>
    <t>21760414</t>
  </si>
  <si>
    <t>21753460</t>
  </si>
  <si>
    <t>00587225</t>
  </si>
  <si>
    <t>02287330</t>
  </si>
  <si>
    <t>09671553</t>
  </si>
  <si>
    <t>01972862</t>
  </si>
  <si>
    <t>05169913</t>
  </si>
  <si>
    <t>06597006</t>
  </si>
  <si>
    <t>18894778</t>
  </si>
  <si>
    <t>05289440</t>
  </si>
  <si>
    <t>10788543</t>
  </si>
  <si>
    <t>2021/01/15</t>
  </si>
  <si>
    <t>14544411</t>
  </si>
  <si>
    <t>16082340</t>
  </si>
  <si>
    <t>2020/12/11</t>
  </si>
  <si>
    <t>20018759</t>
  </si>
  <si>
    <t>20278609</t>
  </si>
  <si>
    <t>17826555</t>
  </si>
  <si>
    <t>01014469</t>
  </si>
  <si>
    <t>2021/01/23</t>
  </si>
  <si>
    <t>17732928</t>
  </si>
  <si>
    <t>15233488</t>
  </si>
  <si>
    <t>13169233</t>
  </si>
  <si>
    <t>05757686</t>
  </si>
  <si>
    <t>17248089</t>
  </si>
  <si>
    <t>10445423</t>
  </si>
  <si>
    <t>04774347</t>
  </si>
  <si>
    <t>21718882</t>
  </si>
  <si>
    <t>01746502</t>
  </si>
  <si>
    <t>INACIO LAZARUS</t>
  </si>
  <si>
    <t>21717923</t>
  </si>
  <si>
    <t>21723908</t>
  </si>
  <si>
    <t>21717583</t>
  </si>
  <si>
    <t>16495329</t>
  </si>
  <si>
    <t>10145215</t>
  </si>
  <si>
    <t>21730130</t>
  </si>
  <si>
    <t>03122003</t>
  </si>
  <si>
    <t>2021/02/05</t>
  </si>
  <si>
    <t>06023655</t>
  </si>
  <si>
    <t>69016B</t>
  </si>
  <si>
    <t>05779332</t>
  </si>
  <si>
    <t>21198525</t>
  </si>
  <si>
    <t>21697386</t>
  </si>
  <si>
    <t>2020/12/30</t>
  </si>
  <si>
    <t>20254795</t>
  </si>
  <si>
    <t>2020/12/29</t>
  </si>
  <si>
    <t>13264243</t>
  </si>
  <si>
    <t>02184630</t>
  </si>
  <si>
    <t>08210108</t>
  </si>
  <si>
    <t>2020/12/28</t>
  </si>
  <si>
    <t>2021/01/17</t>
  </si>
  <si>
    <t>21750291</t>
  </si>
  <si>
    <t>19403663</t>
  </si>
  <si>
    <t>01260039</t>
  </si>
  <si>
    <t>14861883</t>
  </si>
  <si>
    <t>01272177</t>
  </si>
  <si>
    <t>01832384</t>
  </si>
  <si>
    <t>2020/12/03</t>
  </si>
  <si>
    <t>2021/02/01</t>
  </si>
  <si>
    <r>
      <rPr>
        <sz val="12"/>
        <color rgb="FF000000"/>
        <rFont val="標楷體"/>
        <family val="4"/>
        <charset val="136"/>
      </rPr>
      <t>陳洪金鳳</t>
    </r>
  </si>
  <si>
    <r>
      <rPr>
        <sz val="12"/>
        <color rgb="FF000000"/>
        <rFont val="標楷體"/>
        <family val="4"/>
        <charset val="136"/>
      </rPr>
      <t>女</t>
    </r>
  </si>
  <si>
    <r>
      <rPr>
        <sz val="12"/>
        <color rgb="FF000000"/>
        <rFont val="標楷體"/>
        <family val="4"/>
        <charset val="136"/>
      </rPr>
      <t>高志誠</t>
    </r>
  </si>
  <si>
    <r>
      <rPr>
        <sz val="12"/>
        <color rgb="FF000000"/>
        <rFont val="標楷體"/>
        <family val="4"/>
        <charset val="136"/>
      </rPr>
      <t>男</t>
    </r>
  </si>
  <si>
    <r>
      <rPr>
        <sz val="12"/>
        <color rgb="FF000000"/>
        <rFont val="標楷體"/>
        <family val="4"/>
        <charset val="136"/>
      </rPr>
      <t>邱秀梅</t>
    </r>
  </si>
  <si>
    <r>
      <rPr>
        <sz val="12"/>
        <color rgb="FF000000"/>
        <rFont val="標楷體"/>
        <family val="4"/>
        <charset val="136"/>
      </rPr>
      <t>王翔榮</t>
    </r>
  </si>
  <si>
    <r>
      <rPr>
        <sz val="12"/>
        <color rgb="FF000000"/>
        <rFont val="標楷體"/>
        <family val="4"/>
        <charset val="136"/>
      </rPr>
      <t>莊玉英</t>
    </r>
  </si>
  <si>
    <r>
      <rPr>
        <sz val="12"/>
        <color rgb="FF000000"/>
        <rFont val="標楷體"/>
        <family val="4"/>
        <charset val="136"/>
      </rPr>
      <t>曾清水</t>
    </r>
  </si>
  <si>
    <r>
      <rPr>
        <sz val="12"/>
        <color rgb="FF000000"/>
        <rFont val="標楷體"/>
        <family val="4"/>
        <charset val="136"/>
      </rPr>
      <t>何青蓮</t>
    </r>
  </si>
  <si>
    <r>
      <rPr>
        <sz val="12"/>
        <color rgb="FF000000"/>
        <rFont val="標楷體"/>
        <family val="4"/>
        <charset val="136"/>
      </rPr>
      <t>蔡有固</t>
    </r>
  </si>
  <si>
    <r>
      <rPr>
        <sz val="12"/>
        <color rgb="FF000000"/>
        <rFont val="標楷體"/>
        <family val="4"/>
        <charset val="136"/>
      </rPr>
      <t>陳佩璇</t>
    </r>
  </si>
  <si>
    <r>
      <rPr>
        <sz val="12"/>
        <color rgb="FF000000"/>
        <rFont val="標楷體"/>
        <family val="4"/>
        <charset val="136"/>
      </rPr>
      <t>游永成</t>
    </r>
  </si>
  <si>
    <r>
      <rPr>
        <sz val="12"/>
        <color rgb="FF000000"/>
        <rFont val="標楷體"/>
        <family val="4"/>
        <charset val="136"/>
      </rPr>
      <t>邱穩惠</t>
    </r>
  </si>
  <si>
    <r>
      <rPr>
        <sz val="12"/>
        <color rgb="FF000000"/>
        <rFont val="標楷體"/>
        <family val="4"/>
        <charset val="136"/>
      </rPr>
      <t>洪金改</t>
    </r>
  </si>
  <si>
    <r>
      <rPr>
        <sz val="12"/>
        <color rgb="FF000000"/>
        <rFont val="標楷體"/>
        <family val="4"/>
        <charset val="136"/>
      </rPr>
      <t>張三民</t>
    </r>
  </si>
  <si>
    <r>
      <rPr>
        <sz val="12"/>
        <color rgb="FF000000"/>
        <rFont val="標楷體"/>
        <family val="4"/>
        <charset val="136"/>
      </rPr>
      <t>陳姜來好</t>
    </r>
  </si>
  <si>
    <r>
      <rPr>
        <sz val="12"/>
        <color rgb="FF000000"/>
        <rFont val="標楷體"/>
        <family val="4"/>
        <charset val="136"/>
      </rPr>
      <t>李東富</t>
    </r>
  </si>
  <si>
    <r>
      <rPr>
        <sz val="12"/>
        <color rgb="FF000000"/>
        <rFont val="標楷體"/>
        <family val="4"/>
        <charset val="136"/>
      </rPr>
      <t>楊林月英</t>
    </r>
  </si>
  <si>
    <r>
      <rPr>
        <sz val="12"/>
        <color rgb="FF000000"/>
        <rFont val="標楷體"/>
        <family val="4"/>
        <charset val="136"/>
      </rPr>
      <t>劉俊雄</t>
    </r>
  </si>
  <si>
    <r>
      <rPr>
        <sz val="12"/>
        <color rgb="FF000000"/>
        <rFont val="標楷體"/>
        <family val="4"/>
        <charset val="136"/>
      </rPr>
      <t>凌信雄</t>
    </r>
  </si>
  <si>
    <r>
      <rPr>
        <sz val="12"/>
        <color rgb="FF000000"/>
        <rFont val="標楷體"/>
        <family val="4"/>
        <charset val="136"/>
      </rPr>
      <t>陳明輝</t>
    </r>
  </si>
  <si>
    <r>
      <rPr>
        <sz val="12"/>
        <color rgb="FF000000"/>
        <rFont val="標楷體"/>
        <family val="4"/>
        <charset val="136"/>
      </rPr>
      <t>曾揚輝</t>
    </r>
  </si>
  <si>
    <r>
      <rPr>
        <sz val="12"/>
        <color rgb="FF000000"/>
        <rFont val="標楷體"/>
        <family val="4"/>
        <charset val="136"/>
      </rPr>
      <t>董月品</t>
    </r>
  </si>
  <si>
    <r>
      <rPr>
        <sz val="12"/>
        <color rgb="FF000000"/>
        <rFont val="標楷體"/>
        <family val="4"/>
        <charset val="136"/>
      </rPr>
      <t>簡浩璋</t>
    </r>
  </si>
  <si>
    <r>
      <rPr>
        <sz val="12"/>
        <color rgb="FF000000"/>
        <rFont val="標楷體"/>
        <family val="4"/>
        <charset val="136"/>
      </rPr>
      <t>張陳淑子</t>
    </r>
  </si>
  <si>
    <r>
      <rPr>
        <sz val="12"/>
        <color rgb="FF000000"/>
        <rFont val="標楷體"/>
        <family val="4"/>
        <charset val="136"/>
      </rPr>
      <t>倪淑貞</t>
    </r>
  </si>
  <si>
    <r>
      <rPr>
        <sz val="12"/>
        <color rgb="FF000000"/>
        <rFont val="標楷體"/>
        <family val="4"/>
        <charset val="136"/>
      </rPr>
      <t>李阿春</t>
    </r>
  </si>
  <si>
    <r>
      <rPr>
        <sz val="12"/>
        <color rgb="FF000000"/>
        <rFont val="標楷體"/>
        <family val="4"/>
        <charset val="136"/>
      </rPr>
      <t>李碧鈴</t>
    </r>
  </si>
  <si>
    <r>
      <rPr>
        <sz val="12"/>
        <color rgb="FF000000"/>
        <rFont val="標楷體"/>
        <family val="4"/>
        <charset val="136"/>
      </rPr>
      <t>李秀緞</t>
    </r>
  </si>
  <si>
    <r>
      <rPr>
        <sz val="12"/>
        <color rgb="FF000000"/>
        <rFont val="標楷體"/>
        <family val="4"/>
        <charset val="136"/>
      </rPr>
      <t>李紅月</t>
    </r>
  </si>
  <si>
    <r>
      <rPr>
        <sz val="12"/>
        <color rgb="FF000000"/>
        <rFont val="標楷體"/>
        <family val="4"/>
        <charset val="136"/>
      </rPr>
      <t>吳瑞榮</t>
    </r>
  </si>
  <si>
    <r>
      <rPr>
        <sz val="12"/>
        <color rgb="FF000000"/>
        <rFont val="標楷體"/>
        <family val="4"/>
        <charset val="136"/>
      </rPr>
      <t>詹前賡</t>
    </r>
  </si>
  <si>
    <r>
      <rPr>
        <sz val="12"/>
        <color rgb="FF000000"/>
        <rFont val="標楷體"/>
        <family val="4"/>
        <charset val="136"/>
      </rPr>
      <t>許振華</t>
    </r>
  </si>
  <si>
    <r>
      <t xml:space="preserve"> </t>
    </r>
    <r>
      <rPr>
        <sz val="12"/>
        <color rgb="FF000000"/>
        <rFont val="標楷體"/>
        <family val="4"/>
        <charset val="136"/>
      </rPr>
      <t>凌偉國</t>
    </r>
  </si>
  <si>
    <r>
      <rPr>
        <sz val="12"/>
        <color rgb="FF000000"/>
        <rFont val="標楷體"/>
        <family val="4"/>
        <charset val="136"/>
      </rPr>
      <t>趙徐嫩妹</t>
    </r>
  </si>
  <si>
    <r>
      <rPr>
        <sz val="12"/>
        <color rgb="FF000000"/>
        <rFont val="標楷體"/>
        <family val="4"/>
        <charset val="136"/>
      </rPr>
      <t>黃銘賜</t>
    </r>
  </si>
  <si>
    <r>
      <rPr>
        <sz val="12"/>
        <color rgb="FF000000"/>
        <rFont val="標楷體"/>
        <family val="4"/>
        <charset val="136"/>
      </rPr>
      <t>許登言</t>
    </r>
  </si>
  <si>
    <r>
      <rPr>
        <sz val="12"/>
        <color rgb="FF000000"/>
        <rFont val="標楷體"/>
        <family val="4"/>
        <charset val="136"/>
      </rPr>
      <t>王謝月雲</t>
    </r>
  </si>
  <si>
    <r>
      <rPr>
        <sz val="12"/>
        <color rgb="FF000000"/>
        <rFont val="標楷體"/>
        <family val="4"/>
        <charset val="136"/>
      </rPr>
      <t>孫志成</t>
    </r>
  </si>
  <si>
    <r>
      <rPr>
        <sz val="12"/>
        <color rgb="FF000000"/>
        <rFont val="標楷體"/>
        <family val="4"/>
        <charset val="136"/>
      </rPr>
      <t>林玉秀</t>
    </r>
  </si>
  <si>
    <r>
      <rPr>
        <sz val="12"/>
        <color rgb="FF000000"/>
        <rFont val="標楷體"/>
        <family val="4"/>
        <charset val="136"/>
      </rPr>
      <t>王連金鳳</t>
    </r>
  </si>
  <si>
    <r>
      <rPr>
        <sz val="12"/>
        <color rgb="FF000000"/>
        <rFont val="標楷體"/>
        <family val="4"/>
        <charset val="136"/>
      </rPr>
      <t>李小瑩</t>
    </r>
  </si>
  <si>
    <r>
      <rPr>
        <sz val="12"/>
        <color rgb="FF000000"/>
        <rFont val="標楷體"/>
        <family val="4"/>
        <charset val="136"/>
      </rPr>
      <t>吳潔瓔</t>
    </r>
  </si>
  <si>
    <r>
      <rPr>
        <sz val="12"/>
        <color rgb="FF000000"/>
        <rFont val="標楷體"/>
        <family val="4"/>
        <charset val="136"/>
      </rPr>
      <t>徐紀淑茹</t>
    </r>
  </si>
  <si>
    <r>
      <rPr>
        <sz val="12"/>
        <color rgb="FF000000"/>
        <rFont val="標楷體"/>
        <family val="4"/>
        <charset val="136"/>
      </rPr>
      <t>邱吳希榮</t>
    </r>
  </si>
  <si>
    <r>
      <rPr>
        <sz val="12"/>
        <color rgb="FF000000"/>
        <rFont val="標楷體"/>
        <family val="4"/>
        <charset val="136"/>
      </rPr>
      <t>林文雄</t>
    </r>
  </si>
  <si>
    <r>
      <rPr>
        <sz val="12"/>
        <color rgb="FF000000"/>
        <rFont val="標楷體"/>
        <family val="4"/>
        <charset val="136"/>
      </rPr>
      <t>潘俊郎</t>
    </r>
  </si>
  <si>
    <r>
      <rPr>
        <sz val="12"/>
        <color rgb="FF000000"/>
        <rFont val="標楷體"/>
        <family val="4"/>
        <charset val="136"/>
      </rPr>
      <t>莫秀青</t>
    </r>
  </si>
  <si>
    <r>
      <rPr>
        <sz val="12"/>
        <color rgb="FF000000"/>
        <rFont val="標楷體"/>
        <family val="4"/>
        <charset val="136"/>
      </rPr>
      <t>段志強</t>
    </r>
  </si>
  <si>
    <r>
      <rPr>
        <sz val="12"/>
        <color rgb="FF000000"/>
        <rFont val="標楷體"/>
        <family val="4"/>
        <charset val="136"/>
      </rPr>
      <t>張舜隆</t>
    </r>
  </si>
  <si>
    <r>
      <rPr>
        <sz val="12"/>
        <color rgb="FF000000"/>
        <rFont val="標楷體"/>
        <family val="4"/>
        <charset val="136"/>
      </rPr>
      <t>郭崇科</t>
    </r>
  </si>
  <si>
    <r>
      <rPr>
        <sz val="12"/>
        <color rgb="FF000000"/>
        <rFont val="標楷體"/>
        <family val="4"/>
        <charset val="136"/>
      </rPr>
      <t>陳阿碧</t>
    </r>
  </si>
  <si>
    <r>
      <rPr>
        <sz val="12"/>
        <color rgb="FF000000"/>
        <rFont val="標楷體"/>
        <family val="4"/>
        <charset val="136"/>
      </rPr>
      <t>張月琴</t>
    </r>
  </si>
  <si>
    <r>
      <rPr>
        <sz val="12"/>
        <color rgb="FF000000"/>
        <rFont val="標楷體"/>
        <family val="4"/>
        <charset val="136"/>
      </rPr>
      <t>宣慧慈</t>
    </r>
  </si>
  <si>
    <r>
      <rPr>
        <sz val="12"/>
        <color rgb="FF000000"/>
        <rFont val="標楷體"/>
        <family val="4"/>
        <charset val="136"/>
      </rPr>
      <t>林映東</t>
    </r>
  </si>
  <si>
    <r>
      <rPr>
        <sz val="12"/>
        <color rgb="FF000000"/>
        <rFont val="標楷體"/>
        <family val="4"/>
        <charset val="136"/>
      </rPr>
      <t>羅翠玉</t>
    </r>
  </si>
  <si>
    <r>
      <rPr>
        <sz val="12"/>
        <color rgb="FF000000"/>
        <rFont val="標楷體"/>
        <family val="4"/>
        <charset val="136"/>
      </rPr>
      <t>陳秀雲</t>
    </r>
  </si>
  <si>
    <r>
      <rPr>
        <sz val="12"/>
        <color rgb="FF000000"/>
        <rFont val="標楷體"/>
        <family val="4"/>
        <charset val="136"/>
      </rPr>
      <t>楊春慶</t>
    </r>
  </si>
  <si>
    <r>
      <rPr>
        <sz val="12"/>
        <color rgb="FF000000"/>
        <rFont val="標楷體"/>
        <family val="4"/>
        <charset val="136"/>
      </rPr>
      <t>王國雄</t>
    </r>
  </si>
  <si>
    <r>
      <rPr>
        <sz val="12"/>
        <color rgb="FF000000"/>
        <rFont val="標楷體"/>
        <family val="4"/>
        <charset val="136"/>
      </rPr>
      <t>張正雄</t>
    </r>
  </si>
  <si>
    <r>
      <rPr>
        <sz val="12"/>
        <color rgb="FF000000"/>
        <rFont val="標楷體"/>
        <family val="4"/>
        <charset val="136"/>
      </rPr>
      <t>邱寶珠</t>
    </r>
  </si>
  <si>
    <r>
      <rPr>
        <sz val="12"/>
        <color rgb="FF000000"/>
        <rFont val="標楷體"/>
        <family val="4"/>
        <charset val="136"/>
      </rPr>
      <t>鄭美英</t>
    </r>
  </si>
  <si>
    <r>
      <rPr>
        <sz val="12"/>
        <color rgb="FF000000"/>
        <rFont val="標楷體"/>
        <family val="4"/>
        <charset val="136"/>
      </rPr>
      <t>翁淑玫</t>
    </r>
  </si>
  <si>
    <r>
      <rPr>
        <sz val="12"/>
        <color rgb="FF000000"/>
        <rFont val="標楷體"/>
        <family val="4"/>
        <charset val="136"/>
      </rPr>
      <t>林幸樺</t>
    </r>
  </si>
  <si>
    <r>
      <rPr>
        <sz val="12"/>
        <color rgb="FF000000"/>
        <rFont val="標楷體"/>
        <family val="4"/>
        <charset val="136"/>
      </rPr>
      <t>黃連淑嬌</t>
    </r>
  </si>
  <si>
    <r>
      <rPr>
        <sz val="12"/>
        <color rgb="FF000000"/>
        <rFont val="標楷體"/>
        <family val="4"/>
        <charset val="136"/>
      </rPr>
      <t>楊陳双蘭</t>
    </r>
  </si>
  <si>
    <r>
      <rPr>
        <sz val="12"/>
        <color rgb="FF000000"/>
        <rFont val="標楷體"/>
        <family val="4"/>
        <charset val="136"/>
      </rPr>
      <t>許朝敏</t>
    </r>
  </si>
  <si>
    <r>
      <rPr>
        <sz val="12"/>
        <color rgb="FF000000"/>
        <rFont val="標楷體"/>
        <family val="4"/>
        <charset val="136"/>
      </rPr>
      <t>林蔡阿秀</t>
    </r>
  </si>
  <si>
    <r>
      <rPr>
        <sz val="12"/>
        <color rgb="FF000000"/>
        <rFont val="標楷體"/>
        <family val="4"/>
        <charset val="136"/>
      </rPr>
      <t>黎秀蘭</t>
    </r>
  </si>
  <si>
    <r>
      <rPr>
        <sz val="12"/>
        <color rgb="FF000000"/>
        <rFont val="標楷體"/>
        <family val="4"/>
        <charset val="136"/>
      </rPr>
      <t>吳明豐</t>
    </r>
  </si>
  <si>
    <r>
      <rPr>
        <sz val="12"/>
        <color rgb="FF000000"/>
        <rFont val="標楷體"/>
        <family val="4"/>
        <charset val="136"/>
      </rPr>
      <t>李添丁</t>
    </r>
  </si>
  <si>
    <r>
      <rPr>
        <sz val="12"/>
        <color rgb="FF000000"/>
        <rFont val="標楷體"/>
        <family val="4"/>
        <charset val="136"/>
      </rPr>
      <t>施志昇</t>
    </r>
  </si>
  <si>
    <r>
      <rPr>
        <sz val="12"/>
        <color rgb="FF000000"/>
        <rFont val="標楷體"/>
        <family val="4"/>
        <charset val="136"/>
      </rPr>
      <t>許顏淑婉</t>
    </r>
  </si>
  <si>
    <r>
      <rPr>
        <sz val="12"/>
        <color rgb="FF000000"/>
        <rFont val="標楷體"/>
        <family val="4"/>
        <charset val="136"/>
      </rPr>
      <t>劉詠沛</t>
    </r>
  </si>
  <si>
    <r>
      <rPr>
        <sz val="12"/>
        <color rgb="FF000000"/>
        <rFont val="標楷體"/>
        <family val="4"/>
        <charset val="136"/>
      </rPr>
      <t>周陳敏行</t>
    </r>
  </si>
  <si>
    <r>
      <rPr>
        <sz val="12"/>
        <color rgb="FF000000"/>
        <rFont val="標楷體"/>
        <family val="4"/>
        <charset val="136"/>
      </rPr>
      <t>黃姜淑嬰</t>
    </r>
  </si>
  <si>
    <r>
      <rPr>
        <sz val="12"/>
        <color rgb="FF000000"/>
        <rFont val="標楷體"/>
        <family val="4"/>
        <charset val="136"/>
      </rPr>
      <t>李秀珍</t>
    </r>
  </si>
  <si>
    <r>
      <rPr>
        <sz val="12"/>
        <color rgb="FF000000"/>
        <rFont val="標楷體"/>
        <family val="4"/>
        <charset val="136"/>
      </rPr>
      <t>邱秋妹</t>
    </r>
  </si>
  <si>
    <r>
      <rPr>
        <sz val="12"/>
        <color rgb="FF000000"/>
        <rFont val="標楷體"/>
        <family val="4"/>
        <charset val="136"/>
      </rPr>
      <t>呂春良</t>
    </r>
  </si>
  <si>
    <r>
      <rPr>
        <sz val="12"/>
        <color rgb="FF000000"/>
        <rFont val="標楷體"/>
        <family val="4"/>
        <charset val="136"/>
      </rPr>
      <t>高鴻昌</t>
    </r>
  </si>
  <si>
    <r>
      <rPr>
        <sz val="12"/>
        <color rgb="FF000000"/>
        <rFont val="標楷體"/>
        <family val="4"/>
        <charset val="136"/>
      </rPr>
      <t>朱黃玉霞</t>
    </r>
  </si>
  <si>
    <r>
      <rPr>
        <sz val="12"/>
        <color rgb="FF000000"/>
        <rFont val="標楷體"/>
        <family val="4"/>
        <charset val="136"/>
      </rPr>
      <t>邱菊</t>
    </r>
  </si>
  <si>
    <r>
      <rPr>
        <sz val="12"/>
        <color rgb="FF000000"/>
        <rFont val="標楷體"/>
        <family val="4"/>
        <charset val="136"/>
      </rPr>
      <t>焦吳碧珠</t>
    </r>
  </si>
  <si>
    <r>
      <rPr>
        <sz val="12"/>
        <color rgb="FF000000"/>
        <rFont val="標楷體"/>
        <family val="4"/>
        <charset val="136"/>
      </rPr>
      <t>王素卿</t>
    </r>
  </si>
  <si>
    <r>
      <rPr>
        <sz val="12"/>
        <color rgb="FF000000"/>
        <rFont val="標楷體"/>
        <family val="4"/>
        <charset val="136"/>
      </rPr>
      <t>蔡黃順属</t>
    </r>
  </si>
  <si>
    <r>
      <rPr>
        <sz val="12"/>
        <color rgb="FF000000"/>
        <rFont val="標楷體"/>
        <family val="4"/>
        <charset val="136"/>
      </rPr>
      <t>呂盧雪嬌</t>
    </r>
  </si>
  <si>
    <r>
      <rPr>
        <sz val="12"/>
        <color rgb="FF000000"/>
        <rFont val="標楷體"/>
        <family val="4"/>
        <charset val="136"/>
      </rPr>
      <t>杜三健</t>
    </r>
  </si>
  <si>
    <r>
      <rPr>
        <sz val="12"/>
        <color rgb="FF000000"/>
        <rFont val="標楷體"/>
        <family val="4"/>
        <charset val="136"/>
      </rPr>
      <t>賴秋香</t>
    </r>
  </si>
  <si>
    <r>
      <rPr>
        <sz val="12"/>
        <color rgb="FF000000"/>
        <rFont val="標楷體"/>
        <family val="4"/>
        <charset val="136"/>
      </rPr>
      <t>李福本</t>
    </r>
  </si>
  <si>
    <r>
      <rPr>
        <sz val="12"/>
        <color rgb="FF000000"/>
        <rFont val="標楷體"/>
        <family val="4"/>
        <charset val="136"/>
      </rPr>
      <t>粘俊傑</t>
    </r>
  </si>
  <si>
    <r>
      <rPr>
        <sz val="12"/>
        <color rgb="FF000000"/>
        <rFont val="標楷體"/>
        <family val="4"/>
        <charset val="136"/>
      </rPr>
      <t>杜叙平</t>
    </r>
  </si>
  <si>
    <r>
      <rPr>
        <sz val="12"/>
        <color rgb="FF000000"/>
        <rFont val="標楷體"/>
        <family val="4"/>
        <charset val="136"/>
      </rPr>
      <t>黃金國</t>
    </r>
  </si>
  <si>
    <r>
      <rPr>
        <sz val="12"/>
        <color rgb="FF000000"/>
        <rFont val="標楷體"/>
        <family val="4"/>
        <charset val="136"/>
      </rPr>
      <t>施純和</t>
    </r>
  </si>
  <si>
    <r>
      <rPr>
        <sz val="12"/>
        <color rgb="FF000000"/>
        <rFont val="標楷體"/>
        <family val="4"/>
        <charset val="136"/>
      </rPr>
      <t>林俊銘</t>
    </r>
  </si>
  <si>
    <r>
      <rPr>
        <sz val="12"/>
        <color rgb="FF000000"/>
        <rFont val="標楷體"/>
        <family val="4"/>
        <charset val="136"/>
      </rPr>
      <t>陳英家</t>
    </r>
  </si>
  <si>
    <r>
      <rPr>
        <sz val="12"/>
        <color rgb="FF000000"/>
        <rFont val="標楷體"/>
        <family val="4"/>
        <charset val="136"/>
      </rPr>
      <t>黃和永</t>
    </r>
  </si>
  <si>
    <r>
      <rPr>
        <sz val="12"/>
        <color rgb="FF000000"/>
        <rFont val="標楷體"/>
        <family val="4"/>
        <charset val="136"/>
      </rPr>
      <t>王劭丞</t>
    </r>
  </si>
  <si>
    <r>
      <rPr>
        <sz val="12"/>
        <color rgb="FF000000"/>
        <rFont val="標楷體"/>
        <family val="4"/>
        <charset val="136"/>
      </rPr>
      <t>卓慧真</t>
    </r>
  </si>
  <si>
    <r>
      <rPr>
        <sz val="12"/>
        <color rgb="FF000000"/>
        <rFont val="標楷體"/>
        <family val="4"/>
        <charset val="136"/>
      </rPr>
      <t>謝婷妮</t>
    </r>
  </si>
  <si>
    <r>
      <rPr>
        <sz val="12"/>
        <color rgb="FF000000"/>
        <rFont val="標楷體"/>
        <family val="4"/>
        <charset val="136"/>
      </rPr>
      <t>林許富美</t>
    </r>
  </si>
  <si>
    <r>
      <rPr>
        <sz val="12"/>
        <color rgb="FF000000"/>
        <rFont val="標楷體"/>
        <family val="4"/>
        <charset val="136"/>
      </rPr>
      <t>簡義雄</t>
    </r>
  </si>
  <si>
    <r>
      <rPr>
        <sz val="12"/>
        <color rgb="FF000000"/>
        <rFont val="標楷體"/>
        <family val="4"/>
        <charset val="136"/>
      </rPr>
      <t>張進財</t>
    </r>
  </si>
  <si>
    <r>
      <rPr>
        <sz val="12"/>
        <color rgb="FF000000"/>
        <rFont val="標楷體"/>
        <family val="4"/>
        <charset val="136"/>
      </rPr>
      <t>蘇星宇</t>
    </r>
  </si>
  <si>
    <r>
      <rPr>
        <sz val="12"/>
        <color rgb="FF000000"/>
        <rFont val="標楷體"/>
        <family val="4"/>
        <charset val="136"/>
      </rPr>
      <t>董旭森</t>
    </r>
  </si>
  <si>
    <r>
      <rPr>
        <sz val="12"/>
        <color rgb="FF000000"/>
        <rFont val="標楷體"/>
        <family val="4"/>
        <charset val="136"/>
      </rPr>
      <t>李世貞</t>
    </r>
  </si>
  <si>
    <r>
      <rPr>
        <sz val="12"/>
        <color rgb="FF000000"/>
        <rFont val="標楷體"/>
        <family val="4"/>
        <charset val="136"/>
      </rPr>
      <t>郭霈祈</t>
    </r>
  </si>
  <si>
    <r>
      <rPr>
        <sz val="12"/>
        <color rgb="FF000000"/>
        <rFont val="標楷體"/>
        <family val="4"/>
        <charset val="136"/>
      </rPr>
      <t>趙俊玲</t>
    </r>
  </si>
  <si>
    <r>
      <rPr>
        <sz val="12"/>
        <color rgb="FF000000"/>
        <rFont val="標楷體"/>
        <family val="4"/>
        <charset val="136"/>
      </rPr>
      <t>陳葉秀連</t>
    </r>
  </si>
  <si>
    <r>
      <rPr>
        <sz val="12"/>
        <color rgb="FF000000"/>
        <rFont val="標楷體"/>
        <family val="4"/>
        <charset val="136"/>
      </rPr>
      <t>謝昌宏</t>
    </r>
  </si>
  <si>
    <t>20396428</t>
  </si>
  <si>
    <t/>
  </si>
  <si>
    <t>20210102</t>
  </si>
  <si>
    <t>20615294</t>
  </si>
  <si>
    <t>20210104</t>
  </si>
  <si>
    <t>21740955</t>
  </si>
  <si>
    <t>03471755</t>
  </si>
  <si>
    <t>20210105</t>
  </si>
  <si>
    <t>04002561</t>
  </si>
  <si>
    <t>04868738</t>
  </si>
  <si>
    <t>0573</t>
  </si>
  <si>
    <t>20135350</t>
  </si>
  <si>
    <t>21335501</t>
  </si>
  <si>
    <t>20210106</t>
  </si>
  <si>
    <t>21435605</t>
  </si>
  <si>
    <t>21739653</t>
  </si>
  <si>
    <t>21741542</t>
  </si>
  <si>
    <t>21271119</t>
  </si>
  <si>
    <t>20201228</t>
  </si>
  <si>
    <t>20210107</t>
  </si>
  <si>
    <t>09281325</t>
  </si>
  <si>
    <t>20210108</t>
  </si>
  <si>
    <t>13321231</t>
  </si>
  <si>
    <t>21477878</t>
  </si>
  <si>
    <t>21746319</t>
  </si>
  <si>
    <t>21056818</t>
  </si>
  <si>
    <t>20210111</t>
  </si>
  <si>
    <t>01590893</t>
  </si>
  <si>
    <t>20210112</t>
  </si>
  <si>
    <t>02725412</t>
  </si>
  <si>
    <t>03033340</t>
  </si>
  <si>
    <t>03626806</t>
  </si>
  <si>
    <t>07323609</t>
  </si>
  <si>
    <t>13596029</t>
  </si>
  <si>
    <t>14159034</t>
  </si>
  <si>
    <t>16211426</t>
  </si>
  <si>
    <t>20210113</t>
  </si>
  <si>
    <t>20912398</t>
  </si>
  <si>
    <t>21324568</t>
  </si>
  <si>
    <t>21401549</t>
  </si>
  <si>
    <t>21689949</t>
  </si>
  <si>
    <t>10607081</t>
  </si>
  <si>
    <t>07265956</t>
  </si>
  <si>
    <t>20210115</t>
  </si>
  <si>
    <t>20563801</t>
  </si>
  <si>
    <t>20623301</t>
  </si>
  <si>
    <t>20928946</t>
  </si>
  <si>
    <t>20210118</t>
  </si>
  <si>
    <t>03511592</t>
  </si>
  <si>
    <t>20210119</t>
  </si>
  <si>
    <t>06961308</t>
  </si>
  <si>
    <t>12805014</t>
  </si>
  <si>
    <t>15267971</t>
  </si>
  <si>
    <t>17070446</t>
  </si>
  <si>
    <t>19143664</t>
  </si>
  <si>
    <t>21066358</t>
  </si>
  <si>
    <t>21473685</t>
  </si>
  <si>
    <t>21612971</t>
  </si>
  <si>
    <t>08162212</t>
  </si>
  <si>
    <t>04933273</t>
  </si>
  <si>
    <t>20210122</t>
  </si>
  <si>
    <t>09001233</t>
  </si>
  <si>
    <t>13489544</t>
  </si>
  <si>
    <t>19036037</t>
  </si>
  <si>
    <t>19761459</t>
  </si>
  <si>
    <t>20468150</t>
  </si>
  <si>
    <t>20856683</t>
  </si>
  <si>
    <t>21485464</t>
  </si>
  <si>
    <t>21727272</t>
  </si>
  <si>
    <t>08104281</t>
  </si>
  <si>
    <t>20210123</t>
  </si>
  <si>
    <t>20210120</t>
  </si>
  <si>
    <t>20210126</t>
  </si>
  <si>
    <t>00537097</t>
  </si>
  <si>
    <t>05578356</t>
  </si>
  <si>
    <t>12643540</t>
  </si>
  <si>
    <t>13563796</t>
  </si>
  <si>
    <t>14087373</t>
  </si>
  <si>
    <t>15592667</t>
  </si>
  <si>
    <t>17671488</t>
  </si>
  <si>
    <t>19100367</t>
  </si>
  <si>
    <t>19602009</t>
  </si>
  <si>
    <t>19811561</t>
  </si>
  <si>
    <t>20567926</t>
  </si>
  <si>
    <t>21562241</t>
  </si>
  <si>
    <t>21703326</t>
  </si>
  <si>
    <t>21760922</t>
  </si>
  <si>
    <t>21763971</t>
  </si>
  <si>
    <t>21764047</t>
  </si>
  <si>
    <t>21764115</t>
  </si>
  <si>
    <t>21764283</t>
  </si>
  <si>
    <t>21326920</t>
  </si>
  <si>
    <t>00298267</t>
  </si>
  <si>
    <t>20210127</t>
  </si>
  <si>
    <t>06928807</t>
  </si>
  <si>
    <t>16598171</t>
  </si>
  <si>
    <t>20882240</t>
  </si>
  <si>
    <t>20210129</t>
  </si>
  <si>
    <t>00881338</t>
  </si>
  <si>
    <t>01572013</t>
  </si>
  <si>
    <t>01728476</t>
  </si>
  <si>
    <t>05154677</t>
  </si>
  <si>
    <t>21766179</t>
  </si>
  <si>
    <t>05586544</t>
  </si>
  <si>
    <t>11204317</t>
  </si>
  <si>
    <t>16682928</t>
  </si>
  <si>
    <t>20210130</t>
  </si>
  <si>
    <t>17561255</t>
  </si>
  <si>
    <t>20876621</t>
  </si>
  <si>
    <t>04755187</t>
  </si>
  <si>
    <t>12005610</t>
  </si>
  <si>
    <t>18660566</t>
  </si>
  <si>
    <t>00060338</t>
  </si>
  <si>
    <t>20210114</t>
  </si>
  <si>
    <t>11307923</t>
  </si>
  <si>
    <t>18521523</t>
  </si>
  <si>
    <t>21106674</t>
  </si>
  <si>
    <t>00415425</t>
  </si>
  <si>
    <t>20210125</t>
  </si>
  <si>
    <t>10491154</t>
  </si>
  <si>
    <t>08425574</t>
  </si>
  <si>
    <t>20210128</t>
  </si>
  <si>
    <t>09119033</t>
  </si>
  <si>
    <t>10832042</t>
  </si>
  <si>
    <t>16655321</t>
  </si>
  <si>
    <t>20201216</t>
  </si>
  <si>
    <t>20210202</t>
  </si>
  <si>
    <t>20210101</t>
  </si>
  <si>
    <t>03615258</t>
  </si>
  <si>
    <t>06503735</t>
  </si>
  <si>
    <t>16744592</t>
  </si>
  <si>
    <t>12340642</t>
  </si>
  <si>
    <t>21257014</t>
  </si>
  <si>
    <t>21679917</t>
  </si>
  <si>
    <t>04065068</t>
  </si>
  <si>
    <t>04099959</t>
  </si>
  <si>
    <t>05542634</t>
  </si>
  <si>
    <t>10555151</t>
  </si>
  <si>
    <t>10598199</t>
  </si>
  <si>
    <t>11218972</t>
  </si>
  <si>
    <t>20775778</t>
  </si>
  <si>
    <t>21134981</t>
  </si>
  <si>
    <t>21336282</t>
  </si>
  <si>
    <t>07736921</t>
  </si>
  <si>
    <t>20201231</t>
  </si>
  <si>
    <t>04343889</t>
  </si>
  <si>
    <t>01220176</t>
  </si>
  <si>
    <t>05865538</t>
  </si>
  <si>
    <t>16559672</t>
  </si>
  <si>
    <t>17439460</t>
  </si>
  <si>
    <t>12552933</t>
  </si>
  <si>
    <t>07532682</t>
  </si>
  <si>
    <t>16108943</t>
  </si>
  <si>
    <t>21752022</t>
  </si>
  <si>
    <t>01465978</t>
  </si>
  <si>
    <t>02149476</t>
  </si>
  <si>
    <t>19972247</t>
  </si>
  <si>
    <t>21753376</t>
  </si>
  <si>
    <t>21413713</t>
  </si>
  <si>
    <t>15774467</t>
  </si>
  <si>
    <t>20210109</t>
  </si>
  <si>
    <t>20210121</t>
  </si>
  <si>
    <t>06087943</t>
  </si>
  <si>
    <t>13343233</t>
  </si>
  <si>
    <t>21599372</t>
  </si>
  <si>
    <t>21755767</t>
  </si>
  <si>
    <t>09901391</t>
  </si>
  <si>
    <t>13649986</t>
  </si>
  <si>
    <t>21758017</t>
  </si>
  <si>
    <t>21758046</t>
  </si>
  <si>
    <t>06489235</t>
  </si>
  <si>
    <t>14872703</t>
  </si>
  <si>
    <t>00115903</t>
  </si>
  <si>
    <t>03448862</t>
  </si>
  <si>
    <t>09406118</t>
  </si>
  <si>
    <t>12318579</t>
  </si>
  <si>
    <t>17542697</t>
  </si>
  <si>
    <t>21551965</t>
  </si>
  <si>
    <t>21615357</t>
  </si>
  <si>
    <t>21737246</t>
  </si>
  <si>
    <t>03562485</t>
  </si>
  <si>
    <t>10138258</t>
  </si>
  <si>
    <t>19986543</t>
  </si>
  <si>
    <t>08142737</t>
  </si>
  <si>
    <t>21191765</t>
  </si>
  <si>
    <t>00844437</t>
  </si>
  <si>
    <t>03050559</t>
  </si>
  <si>
    <t>07498649</t>
  </si>
  <si>
    <t>15181532</t>
  </si>
  <si>
    <t>08500986</t>
  </si>
  <si>
    <t>02709081</t>
  </si>
  <si>
    <t>07046967</t>
  </si>
  <si>
    <t>21765896</t>
  </si>
  <si>
    <t>21331091</t>
  </si>
  <si>
    <t>21713468</t>
  </si>
  <si>
    <t>21735949</t>
  </si>
  <si>
    <t>03135107</t>
  </si>
  <si>
    <t>00425868</t>
  </si>
  <si>
    <t>18576298</t>
  </si>
  <si>
    <t>20210211</t>
  </si>
  <si>
    <t>19511230</t>
  </si>
  <si>
    <t>20210110</t>
  </si>
  <si>
    <t>03897919</t>
  </si>
  <si>
    <t>19570308</t>
  </si>
  <si>
    <t>08041088</t>
  </si>
  <si>
    <t>16869320</t>
  </si>
  <si>
    <t>19506208</t>
  </si>
  <si>
    <t>01694847</t>
  </si>
  <si>
    <t>21459726</t>
  </si>
  <si>
    <t>10396788</t>
  </si>
  <si>
    <t>05705203</t>
  </si>
  <si>
    <t>19896293</t>
  </si>
  <si>
    <t>20469226</t>
  </si>
  <si>
    <t>16097233</t>
  </si>
  <si>
    <t>18138362</t>
  </si>
  <si>
    <t>20201218</t>
  </si>
  <si>
    <t>05563502</t>
  </si>
  <si>
    <t>19002214</t>
  </si>
  <si>
    <t>16703314</t>
  </si>
  <si>
    <t>20201222</t>
  </si>
  <si>
    <t>20210208</t>
  </si>
  <si>
    <t>18373672</t>
  </si>
  <si>
    <t>20201223</t>
  </si>
  <si>
    <t>17674356</t>
  </si>
  <si>
    <t>20201221</t>
  </si>
  <si>
    <t>11559368</t>
  </si>
  <si>
    <t>05220754</t>
  </si>
  <si>
    <t>21746759</t>
  </si>
  <si>
    <t>08311909</t>
  </si>
  <si>
    <t>16223205</t>
  </si>
  <si>
    <t>20469637</t>
  </si>
  <si>
    <t>20210117</t>
  </si>
  <si>
    <t>00524113</t>
  </si>
  <si>
    <t>20210116</t>
  </si>
  <si>
    <t>02146799</t>
  </si>
  <si>
    <t>21754620</t>
  </si>
  <si>
    <t>05891894</t>
  </si>
  <si>
    <t>12627452</t>
  </si>
  <si>
    <t>12681740</t>
  </si>
  <si>
    <t>16854835</t>
  </si>
  <si>
    <t>02312679</t>
  </si>
  <si>
    <t>19948929</t>
  </si>
  <si>
    <t>05508300</t>
  </si>
  <si>
    <t>20210216</t>
  </si>
  <si>
    <t>21756383</t>
  </si>
  <si>
    <t>20201124</t>
  </si>
  <si>
    <t>20210210</t>
  </si>
  <si>
    <t>16860085</t>
  </si>
  <si>
    <t>20210205</t>
  </si>
  <si>
    <t>04647934</t>
  </si>
  <si>
    <t>12292167</t>
  </si>
  <si>
    <t>05136350</t>
  </si>
  <si>
    <t>21523328</t>
  </si>
  <si>
    <t>16353654</t>
  </si>
  <si>
    <t>13033022</t>
  </si>
  <si>
    <r>
      <rPr>
        <sz val="12"/>
        <rFont val="細明體"/>
        <family val="3"/>
        <charset val="136"/>
      </rPr>
      <t>合計</t>
    </r>
    <r>
      <rPr>
        <sz val="12"/>
        <rFont val="Times New Roman"/>
        <family val="1"/>
      </rPr>
      <t>*2</t>
    </r>
    <phoneticPr fontId="9" type="noConversion"/>
  </si>
  <si>
    <r>
      <rPr>
        <sz val="12"/>
        <color rgb="FF000000"/>
        <rFont val="標楷體"/>
        <family val="4"/>
        <charset val="136"/>
      </rPr>
      <t>呂愛珠</t>
    </r>
  </si>
  <si>
    <t>04139181</t>
  </si>
  <si>
    <r>
      <rPr>
        <sz val="12"/>
        <color rgb="FF000000"/>
        <rFont val="標楷體"/>
        <family val="4"/>
        <charset val="136"/>
      </rPr>
      <t>許淑芬</t>
    </r>
  </si>
  <si>
    <t>00655557</t>
  </si>
  <si>
    <t>2021/02/03</t>
  </si>
  <si>
    <r>
      <rPr>
        <sz val="12"/>
        <color rgb="FF000000"/>
        <rFont val="標楷體"/>
        <family val="4"/>
        <charset val="136"/>
      </rPr>
      <t>簡炎煌</t>
    </r>
  </si>
  <si>
    <t>01445574</t>
  </si>
  <si>
    <r>
      <rPr>
        <sz val="12"/>
        <color rgb="FF000000"/>
        <rFont val="標楷體"/>
        <family val="4"/>
        <charset val="136"/>
      </rPr>
      <t>高陳明麗</t>
    </r>
  </si>
  <si>
    <t>03024099</t>
  </si>
  <si>
    <r>
      <rPr>
        <sz val="12"/>
        <color rgb="FF000000"/>
        <rFont val="標楷體"/>
        <family val="4"/>
        <charset val="136"/>
      </rPr>
      <t>周芝羽</t>
    </r>
  </si>
  <si>
    <t>11921431</t>
  </si>
  <si>
    <t>2021/02/08</t>
  </si>
  <si>
    <r>
      <rPr>
        <sz val="12"/>
        <color rgb="FF000000"/>
        <rFont val="標楷體"/>
        <family val="4"/>
        <charset val="136"/>
      </rPr>
      <t>陳惠美</t>
    </r>
  </si>
  <si>
    <t>13216134</t>
  </si>
  <si>
    <r>
      <rPr>
        <sz val="12"/>
        <color rgb="FF000000"/>
        <rFont val="標楷體"/>
        <family val="4"/>
        <charset val="136"/>
      </rPr>
      <t>湯復禮</t>
    </r>
  </si>
  <si>
    <r>
      <rPr>
        <sz val="12"/>
        <color rgb="FF000000"/>
        <rFont val="標楷體"/>
        <family val="4"/>
        <charset val="136"/>
      </rPr>
      <t>何子亮</t>
    </r>
  </si>
  <si>
    <r>
      <rPr>
        <sz val="12"/>
        <color rgb="FF000000"/>
        <rFont val="標楷體"/>
        <family val="4"/>
        <charset val="136"/>
      </rPr>
      <t>賴池慧君</t>
    </r>
  </si>
  <si>
    <t>20037029</t>
  </si>
  <si>
    <t>69017B2</t>
  </si>
  <si>
    <r>
      <rPr>
        <sz val="12"/>
        <color rgb="FF000000"/>
        <rFont val="標楷體"/>
        <family val="4"/>
        <charset val="136"/>
      </rPr>
      <t>潘郅禾</t>
    </r>
  </si>
  <si>
    <t>21687037</t>
  </si>
  <si>
    <r>
      <rPr>
        <sz val="12"/>
        <color rgb="FF000000"/>
        <rFont val="標楷體"/>
        <family val="4"/>
        <charset val="136"/>
      </rPr>
      <t>林瑄昂</t>
    </r>
  </si>
  <si>
    <t>19254138</t>
  </si>
  <si>
    <t>2021/02/17</t>
  </si>
  <si>
    <r>
      <rPr>
        <sz val="12"/>
        <color rgb="FF000000"/>
        <rFont val="標楷體"/>
        <family val="4"/>
        <charset val="136"/>
      </rPr>
      <t>王勝弘</t>
    </r>
  </si>
  <si>
    <t>21781324</t>
  </si>
  <si>
    <r>
      <rPr>
        <sz val="12"/>
        <color rgb="FF000000"/>
        <rFont val="標楷體"/>
        <family val="4"/>
        <charset val="136"/>
      </rPr>
      <t>唐惠玲</t>
    </r>
  </si>
  <si>
    <t>00079524</t>
  </si>
  <si>
    <t>2021/02/22</t>
  </si>
  <si>
    <r>
      <rPr>
        <sz val="12"/>
        <color rgb="FF000000"/>
        <rFont val="標楷體"/>
        <family val="4"/>
        <charset val="136"/>
      </rPr>
      <t>連婉淑</t>
    </r>
  </si>
  <si>
    <t>00960865</t>
  </si>
  <si>
    <r>
      <rPr>
        <sz val="12"/>
        <color rgb="FF000000"/>
        <rFont val="標楷體"/>
        <family val="4"/>
        <charset val="136"/>
      </rPr>
      <t>周泰平</t>
    </r>
  </si>
  <si>
    <t>01544557</t>
  </si>
  <si>
    <r>
      <rPr>
        <sz val="12"/>
        <color rgb="FF000000"/>
        <rFont val="標楷體"/>
        <family val="4"/>
        <charset val="136"/>
      </rPr>
      <t>李麗香</t>
    </r>
  </si>
  <si>
    <t>18323790</t>
  </si>
  <si>
    <r>
      <rPr>
        <sz val="12"/>
        <color rgb="FF000000"/>
        <rFont val="標楷體"/>
        <family val="4"/>
        <charset val="136"/>
      </rPr>
      <t>陳謝華香</t>
    </r>
  </si>
  <si>
    <t>21368203</t>
  </si>
  <si>
    <r>
      <rPr>
        <sz val="12"/>
        <color rgb="FF000000"/>
        <rFont val="標楷體"/>
        <family val="4"/>
        <charset val="136"/>
      </rPr>
      <t>賴火勝</t>
    </r>
  </si>
  <si>
    <t>21786492</t>
  </si>
  <si>
    <t>2021/02/24</t>
  </si>
  <si>
    <r>
      <rPr>
        <sz val="12"/>
        <color rgb="FF000000"/>
        <rFont val="標楷體"/>
        <family val="4"/>
        <charset val="136"/>
      </rPr>
      <t>邱鏡瑛</t>
    </r>
  </si>
  <si>
    <t>08247022</t>
  </si>
  <si>
    <r>
      <rPr>
        <sz val="12"/>
        <color rgb="FF000000"/>
        <rFont val="標楷體"/>
        <family val="4"/>
        <charset val="136"/>
      </rPr>
      <t>余麗卿</t>
    </r>
  </si>
  <si>
    <t>09138002</t>
  </si>
  <si>
    <r>
      <rPr>
        <sz val="12"/>
        <color rgb="FF000000"/>
        <rFont val="標楷體"/>
        <family val="4"/>
        <charset val="136"/>
      </rPr>
      <t>林春榮</t>
    </r>
  </si>
  <si>
    <t>21790057</t>
  </si>
  <si>
    <r>
      <rPr>
        <sz val="12"/>
        <color rgb="FF000000"/>
        <rFont val="標楷體"/>
        <family val="4"/>
        <charset val="136"/>
      </rPr>
      <t>王秀美</t>
    </r>
  </si>
  <si>
    <t>00887019</t>
  </si>
  <si>
    <t>2021/02/18</t>
  </si>
  <si>
    <r>
      <rPr>
        <sz val="12"/>
        <color rgb="FF000000"/>
        <rFont val="標楷體"/>
        <family val="4"/>
        <charset val="136"/>
      </rPr>
      <t>劉泰伶</t>
    </r>
  </si>
  <si>
    <t>02075492</t>
  </si>
  <si>
    <r>
      <rPr>
        <sz val="12"/>
        <color rgb="FF000000"/>
        <rFont val="標楷體"/>
        <family val="4"/>
        <charset val="136"/>
      </rPr>
      <t>顏水生</t>
    </r>
  </si>
  <si>
    <t>15169718</t>
  </si>
  <si>
    <r>
      <rPr>
        <sz val="12"/>
        <color rgb="FF000000"/>
        <rFont val="標楷體"/>
        <family val="4"/>
        <charset val="136"/>
      </rPr>
      <t>謝其龍</t>
    </r>
  </si>
  <si>
    <t>19627474</t>
  </si>
  <si>
    <r>
      <rPr>
        <sz val="12"/>
        <color rgb="FF000000"/>
        <rFont val="標楷體"/>
        <family val="4"/>
        <charset val="136"/>
      </rPr>
      <t>吳碩宸</t>
    </r>
  </si>
  <si>
    <t>21581003</t>
  </si>
  <si>
    <r>
      <rPr>
        <sz val="12"/>
        <color rgb="FF000000"/>
        <rFont val="標楷體"/>
        <family val="4"/>
        <charset val="136"/>
      </rPr>
      <t>李煥彰</t>
    </r>
  </si>
  <si>
    <t>05115424</t>
  </si>
  <si>
    <t>2021/02/25</t>
  </si>
  <si>
    <r>
      <rPr>
        <sz val="12"/>
        <color rgb="FF000000"/>
        <rFont val="標楷體"/>
        <family val="4"/>
        <charset val="136"/>
      </rPr>
      <t>徐金龍</t>
    </r>
  </si>
  <si>
    <t>16954696</t>
  </si>
  <si>
    <t>2021/02/19</t>
  </si>
  <si>
    <r>
      <rPr>
        <sz val="12"/>
        <color rgb="FF000000"/>
        <rFont val="標楷體"/>
        <family val="4"/>
        <charset val="136"/>
      </rPr>
      <t>黃世煌</t>
    </r>
  </si>
  <si>
    <t>20835977</t>
  </si>
  <si>
    <t>2021/02/26</t>
  </si>
  <si>
    <r>
      <rPr>
        <sz val="12"/>
        <color rgb="FF000000"/>
        <rFont val="標楷體"/>
        <family val="4"/>
        <charset val="136"/>
      </rPr>
      <t>郭利雄</t>
    </r>
  </si>
  <si>
    <t>04487327</t>
  </si>
  <si>
    <t>2021/02/02</t>
  </si>
  <si>
    <r>
      <rPr>
        <sz val="12"/>
        <color rgb="FF000000"/>
        <rFont val="標楷體"/>
        <family val="4"/>
        <charset val="136"/>
      </rPr>
      <t>陳彥仲</t>
    </r>
  </si>
  <si>
    <r>
      <rPr>
        <sz val="12"/>
        <color rgb="FF000000"/>
        <rFont val="標楷體"/>
        <family val="4"/>
        <charset val="136"/>
      </rPr>
      <t>陳宗衍</t>
    </r>
  </si>
  <si>
    <t>08596114</t>
  </si>
  <si>
    <r>
      <rPr>
        <sz val="12"/>
        <color rgb="FF000000"/>
        <rFont val="標楷體"/>
        <family val="4"/>
        <charset val="136"/>
      </rPr>
      <t>陳顯昶</t>
    </r>
  </si>
  <si>
    <r>
      <rPr>
        <sz val="12"/>
        <color rgb="FF000000"/>
        <rFont val="標楷體"/>
        <family val="4"/>
        <charset val="136"/>
      </rPr>
      <t>吳黃貴美</t>
    </r>
  </si>
  <si>
    <t>07717350</t>
  </si>
  <si>
    <t>2021/02/23</t>
  </si>
  <si>
    <r>
      <rPr>
        <sz val="12"/>
        <color rgb="FF000000"/>
        <rFont val="標楷體"/>
        <family val="4"/>
        <charset val="136"/>
      </rPr>
      <t>高瓊花</t>
    </r>
  </si>
  <si>
    <t>08441895</t>
  </si>
  <si>
    <r>
      <rPr>
        <sz val="12"/>
        <color rgb="FF000000"/>
        <rFont val="標楷體"/>
        <family val="4"/>
        <charset val="136"/>
      </rPr>
      <t>詹順隆</t>
    </r>
  </si>
  <si>
    <t>09427879</t>
  </si>
  <si>
    <t>69017B1</t>
  </si>
  <si>
    <r>
      <rPr>
        <sz val="12"/>
        <color rgb="FF000000"/>
        <rFont val="標楷體"/>
        <family val="4"/>
        <charset val="136"/>
      </rPr>
      <t>高炳誠</t>
    </r>
  </si>
  <si>
    <r>
      <rPr>
        <sz val="12"/>
        <color rgb="FF000000"/>
        <rFont val="標楷體"/>
        <family val="4"/>
        <charset val="136"/>
      </rPr>
      <t>林昱秀</t>
    </r>
  </si>
  <si>
    <t>20120988</t>
  </si>
  <si>
    <r>
      <rPr>
        <sz val="12"/>
        <color rgb="FF000000"/>
        <rFont val="標楷體"/>
        <family val="4"/>
        <charset val="136"/>
      </rPr>
      <t>張江惠卿</t>
    </r>
  </si>
  <si>
    <t>12751641</t>
  </si>
  <si>
    <r>
      <rPr>
        <sz val="12"/>
        <color rgb="FF000000"/>
        <rFont val="標楷體"/>
        <family val="4"/>
        <charset val="136"/>
      </rPr>
      <t>尤俊雄</t>
    </r>
  </si>
  <si>
    <r>
      <rPr>
        <sz val="12"/>
        <color rgb="FF000000"/>
        <rFont val="標楷體"/>
        <family val="4"/>
        <charset val="136"/>
      </rPr>
      <t>郭啟章</t>
    </r>
  </si>
  <si>
    <t>21758431</t>
  </si>
  <si>
    <r>
      <rPr>
        <sz val="12"/>
        <color rgb="FF000000"/>
        <rFont val="標楷體"/>
        <family val="4"/>
        <charset val="136"/>
      </rPr>
      <t>鐘嘉明</t>
    </r>
  </si>
  <si>
    <t>2021/02/09</t>
  </si>
  <si>
    <r>
      <rPr>
        <sz val="12"/>
        <color rgb="FF000000"/>
        <rFont val="標楷體"/>
        <family val="4"/>
        <charset val="136"/>
      </rPr>
      <t>黃鈺琇</t>
    </r>
  </si>
  <si>
    <t>01285174</t>
  </si>
  <si>
    <t>2021/02/16</t>
  </si>
  <si>
    <r>
      <rPr>
        <sz val="12"/>
        <color rgb="FF000000"/>
        <rFont val="標楷體"/>
        <family val="4"/>
        <charset val="136"/>
      </rPr>
      <t>王林梅</t>
    </r>
  </si>
  <si>
    <t>02692878</t>
  </si>
  <si>
    <r>
      <rPr>
        <sz val="12"/>
        <color rgb="FF000000"/>
        <rFont val="標楷體"/>
        <family val="4"/>
        <charset val="136"/>
      </rPr>
      <t>黃月雲</t>
    </r>
  </si>
  <si>
    <t>12556948</t>
  </si>
  <si>
    <r>
      <rPr>
        <sz val="12"/>
        <color rgb="FF000000"/>
        <rFont val="標楷體"/>
        <family val="4"/>
        <charset val="136"/>
      </rPr>
      <t>廖年嵩</t>
    </r>
  </si>
  <si>
    <r>
      <rPr>
        <sz val="12"/>
        <color rgb="FF000000"/>
        <rFont val="標楷體"/>
        <family val="4"/>
        <charset val="136"/>
      </rPr>
      <t>黃春美</t>
    </r>
  </si>
  <si>
    <t>02622097</t>
  </si>
  <si>
    <r>
      <rPr>
        <sz val="12"/>
        <color rgb="FF000000"/>
        <rFont val="標楷體"/>
        <family val="4"/>
        <charset val="136"/>
      </rPr>
      <t>廖久揚</t>
    </r>
  </si>
  <si>
    <t>06166603</t>
  </si>
  <si>
    <r>
      <rPr>
        <sz val="12"/>
        <color rgb="FF000000"/>
        <rFont val="標楷體"/>
        <family val="4"/>
        <charset val="136"/>
      </rPr>
      <t>葉櫻玫</t>
    </r>
  </si>
  <si>
    <t>06661239</t>
  </si>
  <si>
    <r>
      <rPr>
        <sz val="12"/>
        <color rgb="FF000000"/>
        <rFont val="標楷體"/>
        <family val="4"/>
        <charset val="136"/>
      </rPr>
      <t>李振德</t>
    </r>
  </si>
  <si>
    <t>15660083</t>
  </si>
  <si>
    <r>
      <rPr>
        <sz val="12"/>
        <color rgb="FF000000"/>
        <rFont val="標楷體"/>
        <family val="4"/>
        <charset val="136"/>
      </rPr>
      <t>簡樹木</t>
    </r>
  </si>
  <si>
    <t>16289227</t>
  </si>
  <si>
    <r>
      <rPr>
        <sz val="12"/>
        <color rgb="FF000000"/>
        <rFont val="標楷體"/>
        <family val="4"/>
        <charset val="136"/>
      </rPr>
      <t>柯正雄</t>
    </r>
  </si>
  <si>
    <r>
      <rPr>
        <sz val="12"/>
        <color rgb="FF000000"/>
        <rFont val="標楷體"/>
        <family val="4"/>
        <charset val="136"/>
      </rPr>
      <t>顏婉慈</t>
    </r>
  </si>
  <si>
    <t>17032385</t>
  </si>
  <si>
    <r>
      <rPr>
        <sz val="12"/>
        <color rgb="FF000000"/>
        <rFont val="標楷體"/>
        <family val="4"/>
        <charset val="136"/>
      </rPr>
      <t>姚滄河</t>
    </r>
  </si>
  <si>
    <t>13441315</t>
  </si>
  <si>
    <r>
      <rPr>
        <sz val="12"/>
        <color rgb="FF000000"/>
        <rFont val="標楷體"/>
        <family val="4"/>
        <charset val="136"/>
      </rPr>
      <t>潘豐華</t>
    </r>
  </si>
  <si>
    <r>
      <rPr>
        <sz val="12"/>
        <color rgb="FF000000"/>
        <rFont val="標楷體"/>
        <family val="4"/>
        <charset val="136"/>
      </rPr>
      <t>秦家莉</t>
    </r>
  </si>
  <si>
    <t>18349804</t>
  </si>
  <si>
    <r>
      <rPr>
        <sz val="12"/>
        <color rgb="FF000000"/>
        <rFont val="標楷體"/>
        <family val="4"/>
        <charset val="136"/>
      </rPr>
      <t>王芝安</t>
    </r>
  </si>
  <si>
    <t>21237979</t>
  </si>
  <si>
    <r>
      <rPr>
        <sz val="12"/>
        <color rgb="FF000000"/>
        <rFont val="標楷體"/>
        <family val="4"/>
        <charset val="136"/>
      </rPr>
      <t>高建達</t>
    </r>
  </si>
  <si>
    <t>21760249</t>
  </si>
  <si>
    <r>
      <rPr>
        <sz val="12"/>
        <color rgb="FF000000"/>
        <rFont val="標楷體"/>
        <family val="4"/>
        <charset val="136"/>
      </rPr>
      <t>舒幼蘭</t>
    </r>
  </si>
  <si>
    <t>20567243</t>
  </si>
  <si>
    <r>
      <rPr>
        <sz val="12"/>
        <color rgb="FF000000"/>
        <rFont val="標楷體"/>
        <family val="4"/>
        <charset val="136"/>
      </rPr>
      <t>王文城</t>
    </r>
  </si>
  <si>
    <t>01318831</t>
  </si>
  <si>
    <t>47065B</t>
  </si>
  <si>
    <r>
      <rPr>
        <sz val="12"/>
        <color rgb="FF000000"/>
        <rFont val="標楷體"/>
        <family val="4"/>
        <charset val="136"/>
      </rPr>
      <t>范昌修</t>
    </r>
  </si>
  <si>
    <t>10419028</t>
  </si>
  <si>
    <r>
      <rPr>
        <sz val="12"/>
        <color rgb="FF000000"/>
        <rFont val="標楷體"/>
        <family val="4"/>
        <charset val="136"/>
      </rPr>
      <t>陳麗華</t>
    </r>
  </si>
  <si>
    <t>00010812</t>
  </si>
  <si>
    <t>2021/02/06</t>
  </si>
  <si>
    <r>
      <rPr>
        <sz val="12"/>
        <color rgb="FF000000"/>
        <rFont val="標楷體"/>
        <family val="4"/>
        <charset val="136"/>
      </rPr>
      <t>吳偉華</t>
    </r>
  </si>
  <si>
    <t>09230322</t>
  </si>
  <si>
    <t>2021/02/11</t>
  </si>
  <si>
    <r>
      <rPr>
        <sz val="12"/>
        <color rgb="FF000000"/>
        <rFont val="標楷體"/>
        <family val="4"/>
        <charset val="136"/>
      </rPr>
      <t>許呂豊</t>
    </r>
  </si>
  <si>
    <t>06141717</t>
  </si>
  <si>
    <r>
      <rPr>
        <sz val="12"/>
        <color rgb="FF000000"/>
        <rFont val="標楷體"/>
        <family val="4"/>
        <charset val="136"/>
      </rPr>
      <t>蔡健三</t>
    </r>
  </si>
  <si>
    <t>21726669</t>
  </si>
  <si>
    <r>
      <rPr>
        <sz val="12"/>
        <color rgb="FF000000"/>
        <rFont val="標楷體"/>
        <family val="4"/>
        <charset val="136"/>
      </rPr>
      <t>郭献義</t>
    </r>
  </si>
  <si>
    <t>05215492</t>
  </si>
  <si>
    <t>2021/02/12</t>
  </si>
  <si>
    <r>
      <rPr>
        <sz val="12"/>
        <color rgb="FF000000"/>
        <rFont val="標楷體"/>
        <family val="4"/>
        <charset val="136"/>
      </rPr>
      <t>杜輔仁</t>
    </r>
  </si>
  <si>
    <t>00489473</t>
  </si>
  <si>
    <r>
      <rPr>
        <sz val="12"/>
        <color rgb="FF000000"/>
        <rFont val="標楷體"/>
        <family val="4"/>
        <charset val="136"/>
      </rPr>
      <t>吳豪鈞</t>
    </r>
  </si>
  <si>
    <t>02255335</t>
  </si>
  <si>
    <r>
      <rPr>
        <sz val="12"/>
        <color rgb="FF000000"/>
        <rFont val="標楷體"/>
        <family val="4"/>
        <charset val="136"/>
      </rPr>
      <t>李清勝</t>
    </r>
  </si>
  <si>
    <t>05642479</t>
  </si>
  <si>
    <r>
      <rPr>
        <sz val="12"/>
        <color rgb="FF000000"/>
        <rFont val="標楷體"/>
        <family val="4"/>
        <charset val="136"/>
      </rPr>
      <t>彭木春</t>
    </r>
  </si>
  <si>
    <t>08974932</t>
  </si>
  <si>
    <r>
      <rPr>
        <sz val="12"/>
        <color rgb="FF000000"/>
        <rFont val="標楷體"/>
        <family val="4"/>
        <charset val="136"/>
      </rPr>
      <t>何義興</t>
    </r>
  </si>
  <si>
    <t>13044421</t>
  </si>
  <si>
    <r>
      <rPr>
        <sz val="12"/>
        <color rgb="FF000000"/>
        <rFont val="標楷體"/>
        <family val="4"/>
        <charset val="136"/>
      </rPr>
      <t>許金霞</t>
    </r>
  </si>
  <si>
    <t>20338895</t>
  </si>
  <si>
    <r>
      <rPr>
        <sz val="12"/>
        <color rgb="FF000000"/>
        <rFont val="標楷體"/>
        <family val="4"/>
        <charset val="136"/>
      </rPr>
      <t>陳黃桂遷</t>
    </r>
  </si>
  <si>
    <t>21511510</t>
  </si>
  <si>
    <r>
      <rPr>
        <sz val="12"/>
        <color rgb="FF000000"/>
        <rFont val="標楷體"/>
        <family val="4"/>
        <charset val="136"/>
      </rPr>
      <t>黃信介</t>
    </r>
  </si>
  <si>
    <t>21773709</t>
  </si>
  <si>
    <r>
      <rPr>
        <sz val="12"/>
        <color rgb="FF000000"/>
        <rFont val="標楷體"/>
        <family val="4"/>
        <charset val="136"/>
      </rPr>
      <t>林淑芬</t>
    </r>
  </si>
  <si>
    <t>12818781</t>
  </si>
  <si>
    <r>
      <rPr>
        <sz val="12"/>
        <color rgb="FF000000"/>
        <rFont val="標楷體"/>
        <family val="4"/>
        <charset val="136"/>
      </rPr>
      <t>張傅阿金</t>
    </r>
  </si>
  <si>
    <t>00683288</t>
  </si>
  <si>
    <r>
      <rPr>
        <sz val="12"/>
        <color rgb="FF000000"/>
        <rFont val="標楷體"/>
        <family val="4"/>
        <charset val="136"/>
      </rPr>
      <t>蕭琮琨</t>
    </r>
  </si>
  <si>
    <t>17369417</t>
  </si>
  <si>
    <r>
      <rPr>
        <sz val="12"/>
        <color rgb="FF000000"/>
        <rFont val="標楷體"/>
        <family val="4"/>
        <charset val="136"/>
      </rPr>
      <t>謝春貴</t>
    </r>
  </si>
  <si>
    <t>20497355</t>
  </si>
  <si>
    <r>
      <rPr>
        <sz val="12"/>
        <color rgb="FF000000"/>
        <rFont val="標楷體"/>
        <family val="4"/>
        <charset val="136"/>
      </rPr>
      <t>連木榮</t>
    </r>
  </si>
  <si>
    <t>04826549</t>
  </si>
  <si>
    <r>
      <rPr>
        <sz val="12"/>
        <color rgb="FF000000"/>
        <rFont val="標楷體"/>
        <family val="4"/>
        <charset val="136"/>
      </rPr>
      <t>陳韻安</t>
    </r>
  </si>
  <si>
    <t>16274059</t>
  </si>
  <si>
    <r>
      <rPr>
        <sz val="12"/>
        <color rgb="FF000000"/>
        <rFont val="標楷體"/>
        <family val="4"/>
        <charset val="136"/>
      </rPr>
      <t>許再福</t>
    </r>
  </si>
  <si>
    <t>13878813</t>
  </si>
  <si>
    <t>2021/03/02</t>
  </si>
  <si>
    <t>2021/01/31</t>
  </si>
  <si>
    <t>2021/02/20</t>
  </si>
  <si>
    <t>2021/02/13</t>
  </si>
  <si>
    <t>2020/12/07</t>
  </si>
  <si>
    <t>2021/01/30</t>
  </si>
  <si>
    <t>2021/02/27</t>
  </si>
  <si>
    <t>2021/03/03</t>
  </si>
  <si>
    <t>20210201</t>
  </si>
  <si>
    <t>17375476</t>
  </si>
  <si>
    <t>15367635</t>
  </si>
  <si>
    <t>20210204</t>
  </si>
  <si>
    <t>18466201</t>
  </si>
  <si>
    <t>04803277</t>
  </si>
  <si>
    <t>20210209</t>
  </si>
  <si>
    <t>00019526</t>
  </si>
  <si>
    <t>20210217</t>
  </si>
  <si>
    <t>20210219</t>
  </si>
  <si>
    <t>20210218</t>
  </si>
  <si>
    <t>05156822</t>
  </si>
  <si>
    <t>20210215</t>
  </si>
  <si>
    <t>00788683</t>
  </si>
  <si>
    <t>07560452</t>
  </si>
  <si>
    <t>20210221</t>
  </si>
  <si>
    <t>20210223</t>
  </si>
  <si>
    <t>20210222</t>
  </si>
  <si>
    <t>20080730</t>
  </si>
  <si>
    <t>20210224</t>
  </si>
  <si>
    <t>00821893</t>
  </si>
  <si>
    <t>20210225</t>
  </si>
  <si>
    <t>13449827</t>
  </si>
  <si>
    <t>20210303</t>
  </si>
  <si>
    <t>02195220</t>
  </si>
  <si>
    <t>20210203</t>
  </si>
  <si>
    <t>05432676</t>
  </si>
  <si>
    <t>08585333</t>
  </si>
  <si>
    <t>08907278</t>
  </si>
  <si>
    <t>11505358</t>
  </si>
  <si>
    <t>00336710</t>
  </si>
  <si>
    <t>01100380</t>
  </si>
  <si>
    <t>05047574</t>
  </si>
  <si>
    <t>09086282</t>
  </si>
  <si>
    <t>11348075</t>
  </si>
  <si>
    <t>17488140</t>
  </si>
  <si>
    <t>20495074</t>
  </si>
  <si>
    <t>21584609</t>
  </si>
  <si>
    <t>21602897</t>
  </si>
  <si>
    <t>21772400</t>
  </si>
  <si>
    <t>06495281</t>
  </si>
  <si>
    <t>09691863</t>
  </si>
  <si>
    <t>11829234</t>
  </si>
  <si>
    <t>12599708</t>
  </si>
  <si>
    <t>21247066</t>
  </si>
  <si>
    <t>21502175</t>
  </si>
  <si>
    <t>01535772</t>
  </si>
  <si>
    <t>20210226</t>
  </si>
  <si>
    <t>05413995</t>
  </si>
  <si>
    <t>11016325</t>
  </si>
  <si>
    <t>20777127</t>
  </si>
  <si>
    <t>20686992</t>
  </si>
  <si>
    <t>20901960</t>
  </si>
  <si>
    <t>14007081</t>
  </si>
  <si>
    <t>21495645</t>
  </si>
  <si>
    <t>01886792</t>
  </si>
  <si>
    <t>03561717</t>
  </si>
  <si>
    <t>04188654</t>
  </si>
  <si>
    <t>07322533</t>
  </si>
  <si>
    <t>11622629</t>
  </si>
  <si>
    <t>20578794</t>
  </si>
  <si>
    <t>00664141</t>
  </si>
  <si>
    <t>03998396</t>
  </si>
  <si>
    <t>21639960</t>
  </si>
  <si>
    <t>00770424</t>
  </si>
  <si>
    <t>03481208</t>
  </si>
  <si>
    <t>11236354</t>
  </si>
  <si>
    <t>16768011</t>
  </si>
  <si>
    <t>17980963</t>
  </si>
  <si>
    <t>19288993</t>
  </si>
  <si>
    <t>19450376</t>
  </si>
  <si>
    <t>19839710</t>
  </si>
  <si>
    <t>19959506</t>
  </si>
  <si>
    <t>20126876</t>
  </si>
  <si>
    <t>20657616</t>
  </si>
  <si>
    <t>21643538</t>
  </si>
  <si>
    <t>21656124</t>
  </si>
  <si>
    <t>21695380</t>
  </si>
  <si>
    <t>21730208</t>
  </si>
  <si>
    <t>21771091</t>
  </si>
  <si>
    <t>21770239</t>
  </si>
  <si>
    <t>11353311</t>
  </si>
  <si>
    <t>21108654</t>
  </si>
  <si>
    <t>21581757</t>
  </si>
  <si>
    <t>20210206</t>
  </si>
  <si>
    <t>21637692</t>
  </si>
  <si>
    <t>18068432</t>
  </si>
  <si>
    <t>02196215</t>
  </si>
  <si>
    <t>03532295</t>
  </si>
  <si>
    <t>15088146</t>
  </si>
  <si>
    <t>18683773</t>
  </si>
  <si>
    <t>20636887</t>
  </si>
  <si>
    <t>20877137</t>
  </si>
  <si>
    <t>21055315</t>
  </si>
  <si>
    <t>21772730</t>
  </si>
  <si>
    <t>21777879</t>
  </si>
  <si>
    <t>00711356</t>
  </si>
  <si>
    <t>07088583</t>
  </si>
  <si>
    <t>10115326</t>
  </si>
  <si>
    <t>19086472</t>
  </si>
  <si>
    <t>00183063</t>
  </si>
  <si>
    <t>05894306</t>
  </si>
  <si>
    <t>07686246</t>
  </si>
  <si>
    <t>08570181</t>
  </si>
  <si>
    <t>21241097</t>
  </si>
  <si>
    <t>21592884</t>
  </si>
  <si>
    <t>00469529</t>
  </si>
  <si>
    <t>01847507</t>
  </si>
  <si>
    <t>02481530</t>
  </si>
  <si>
    <t>02834197</t>
  </si>
  <si>
    <t>05150866</t>
  </si>
  <si>
    <t>07141731</t>
  </si>
  <si>
    <t>19159911</t>
  </si>
  <si>
    <t>21049673</t>
  </si>
  <si>
    <t>21726384</t>
  </si>
  <si>
    <t>02945344</t>
  </si>
  <si>
    <t>12191256</t>
  </si>
  <si>
    <t>13363844</t>
  </si>
  <si>
    <t>13584208</t>
  </si>
  <si>
    <t>21718837</t>
  </si>
  <si>
    <t>20210227</t>
  </si>
  <si>
    <t>02076173</t>
  </si>
  <si>
    <t>02848338</t>
  </si>
  <si>
    <t>13715021</t>
  </si>
  <si>
    <t>16840238</t>
  </si>
  <si>
    <t>21156035</t>
  </si>
  <si>
    <t>02963807</t>
  </si>
  <si>
    <t>14837714</t>
  </si>
  <si>
    <t>12082500</t>
  </si>
  <si>
    <t>03339572</t>
  </si>
  <si>
    <t>07053270</t>
  </si>
  <si>
    <t>20210213</t>
  </si>
  <si>
    <t>07185188</t>
  </si>
  <si>
    <t>21779794</t>
  </si>
  <si>
    <t>21779820</t>
  </si>
  <si>
    <t>04295980</t>
  </si>
  <si>
    <t>11680841</t>
  </si>
  <si>
    <t>20461866</t>
  </si>
  <si>
    <t>13699839</t>
  </si>
  <si>
    <t>10808041</t>
  </si>
  <si>
    <t>14567589</t>
  </si>
  <si>
    <t>03452472</t>
  </si>
  <si>
    <t>08250841</t>
  </si>
  <si>
    <t>15519371</t>
  </si>
  <si>
    <t>19330946</t>
  </si>
  <si>
    <t>06042912</t>
  </si>
  <si>
    <t>20201211</t>
  </si>
  <si>
    <t>20210302</t>
  </si>
  <si>
    <t>21770938</t>
  </si>
  <si>
    <t>07139392</t>
  </si>
  <si>
    <t>20210220</t>
  </si>
  <si>
    <t>07142030</t>
  </si>
  <si>
    <t>14802883</t>
  </si>
  <si>
    <t>03119556</t>
  </si>
  <si>
    <t>18437996</t>
  </si>
  <si>
    <t>21775815</t>
  </si>
  <si>
    <t>11116911</t>
  </si>
  <si>
    <t>18761794</t>
  </si>
  <si>
    <t>21762892</t>
  </si>
  <si>
    <t>21101247</t>
  </si>
  <si>
    <t>05219397</t>
  </si>
  <si>
    <t>12141390</t>
  </si>
  <si>
    <t>01043172</t>
  </si>
  <si>
    <t>02352684</t>
  </si>
  <si>
    <t>13772274</t>
  </si>
  <si>
    <t>21797309</t>
  </si>
  <si>
    <t>21797529</t>
  </si>
  <si>
    <r>
      <rPr>
        <sz val="12"/>
        <color rgb="FF000000"/>
        <rFont val="標楷體"/>
        <family val="4"/>
        <charset val="136"/>
      </rPr>
      <t>馮水明</t>
    </r>
  </si>
  <si>
    <r>
      <rPr>
        <sz val="12"/>
        <color rgb="FF000000"/>
        <rFont val="標楷體"/>
        <family val="4"/>
        <charset val="136"/>
      </rPr>
      <t>廖淑</t>
    </r>
  </si>
  <si>
    <r>
      <rPr>
        <sz val="12"/>
        <color rgb="FF000000"/>
        <rFont val="標楷體"/>
        <family val="4"/>
        <charset val="136"/>
      </rPr>
      <t>劉帶娣</t>
    </r>
  </si>
  <si>
    <r>
      <rPr>
        <sz val="12"/>
        <color rgb="FF000000"/>
        <rFont val="標楷體"/>
        <family val="4"/>
        <charset val="136"/>
      </rPr>
      <t>謝王春梅</t>
    </r>
  </si>
  <si>
    <r>
      <rPr>
        <sz val="12"/>
        <color rgb="FF000000"/>
        <rFont val="標楷體"/>
        <family val="4"/>
        <charset val="136"/>
      </rPr>
      <t>姜仁文</t>
    </r>
  </si>
  <si>
    <r>
      <rPr>
        <sz val="12"/>
        <color rgb="FF000000"/>
        <rFont val="標楷體"/>
        <family val="4"/>
        <charset val="136"/>
      </rPr>
      <t>呂瑞晃</t>
    </r>
  </si>
  <si>
    <r>
      <rPr>
        <sz val="12"/>
        <color rgb="FF000000"/>
        <rFont val="標楷體"/>
        <family val="4"/>
        <charset val="136"/>
      </rPr>
      <t>翁憲哲</t>
    </r>
  </si>
  <si>
    <r>
      <rPr>
        <sz val="12"/>
        <color rgb="FF000000"/>
        <rFont val="標楷體"/>
        <family val="4"/>
        <charset val="136"/>
      </rPr>
      <t>黃顏月秋</t>
    </r>
  </si>
  <si>
    <r>
      <rPr>
        <sz val="12"/>
        <color rgb="FF000000"/>
        <rFont val="標楷體"/>
        <family val="4"/>
        <charset val="136"/>
      </rPr>
      <t>王高城</t>
    </r>
  </si>
  <si>
    <r>
      <rPr>
        <sz val="12"/>
        <color rgb="FF000000"/>
        <rFont val="標楷體"/>
        <family val="4"/>
        <charset val="136"/>
      </rPr>
      <t>陳志堅</t>
    </r>
  </si>
  <si>
    <r>
      <rPr>
        <sz val="12"/>
        <color rgb="FF000000"/>
        <rFont val="標楷體"/>
        <family val="4"/>
        <charset val="136"/>
      </rPr>
      <t>謝黃玉子</t>
    </r>
  </si>
  <si>
    <r>
      <rPr>
        <sz val="12"/>
        <color rgb="FF000000"/>
        <rFont val="標楷體"/>
        <family val="4"/>
        <charset val="136"/>
      </rPr>
      <t>張天助</t>
    </r>
  </si>
  <si>
    <r>
      <rPr>
        <sz val="12"/>
        <color rgb="FF000000"/>
        <rFont val="標楷體"/>
        <family val="4"/>
        <charset val="136"/>
      </rPr>
      <t>曹榮洲</t>
    </r>
  </si>
  <si>
    <r>
      <rPr>
        <sz val="12"/>
        <color rgb="FF000000"/>
        <rFont val="標楷體"/>
        <family val="4"/>
        <charset val="136"/>
      </rPr>
      <t>李陳秋美</t>
    </r>
  </si>
  <si>
    <r>
      <rPr>
        <sz val="12"/>
        <color rgb="FF000000"/>
        <rFont val="標楷體"/>
        <family val="4"/>
        <charset val="136"/>
      </rPr>
      <t>黃吉盛</t>
    </r>
  </si>
  <si>
    <r>
      <rPr>
        <sz val="12"/>
        <color rgb="FF000000"/>
        <rFont val="標楷體"/>
        <family val="4"/>
        <charset val="136"/>
      </rPr>
      <t>李步青</t>
    </r>
  </si>
  <si>
    <r>
      <rPr>
        <sz val="12"/>
        <color rgb="FF000000"/>
        <rFont val="標楷體"/>
        <family val="4"/>
        <charset val="136"/>
      </rPr>
      <t>張大年</t>
    </r>
  </si>
  <si>
    <r>
      <rPr>
        <sz val="12"/>
        <color rgb="FF000000"/>
        <rFont val="標楷體"/>
        <family val="4"/>
        <charset val="136"/>
      </rPr>
      <t>王伯男</t>
    </r>
  </si>
  <si>
    <r>
      <rPr>
        <sz val="12"/>
        <color rgb="FF000000"/>
        <rFont val="標楷體"/>
        <family val="4"/>
        <charset val="136"/>
      </rPr>
      <t>張錦亭</t>
    </r>
  </si>
  <si>
    <r>
      <rPr>
        <sz val="12"/>
        <color rgb="FF000000"/>
        <rFont val="標楷體"/>
        <family val="4"/>
        <charset val="136"/>
      </rPr>
      <t>黃竹川</t>
    </r>
  </si>
  <si>
    <r>
      <rPr>
        <sz val="12"/>
        <color rgb="FF000000"/>
        <rFont val="標楷體"/>
        <family val="4"/>
        <charset val="136"/>
      </rPr>
      <t>陳貞妙</t>
    </r>
  </si>
  <si>
    <r>
      <rPr>
        <sz val="12"/>
        <color rgb="FF000000"/>
        <rFont val="標楷體"/>
        <family val="4"/>
        <charset val="136"/>
      </rPr>
      <t>謝佳蓉</t>
    </r>
  </si>
  <si>
    <r>
      <rPr>
        <sz val="12"/>
        <color rgb="FF000000"/>
        <rFont val="標楷體"/>
        <family val="4"/>
        <charset val="136"/>
      </rPr>
      <t>周梅翠季</t>
    </r>
  </si>
  <si>
    <r>
      <rPr>
        <sz val="12"/>
        <color rgb="FF000000"/>
        <rFont val="標楷體"/>
        <family val="4"/>
        <charset val="136"/>
      </rPr>
      <t>吳李金環</t>
    </r>
  </si>
  <si>
    <r>
      <rPr>
        <sz val="12"/>
        <color rgb="FF000000"/>
        <rFont val="標楷體"/>
        <family val="4"/>
        <charset val="136"/>
      </rPr>
      <t>胡庭鳳</t>
    </r>
  </si>
  <si>
    <r>
      <rPr>
        <sz val="12"/>
        <color rgb="FF000000"/>
        <rFont val="標楷體"/>
        <family val="4"/>
        <charset val="136"/>
      </rPr>
      <t>周楊玉雲</t>
    </r>
  </si>
  <si>
    <r>
      <rPr>
        <sz val="12"/>
        <color rgb="FF000000"/>
        <rFont val="標楷體"/>
        <family val="4"/>
        <charset val="136"/>
      </rPr>
      <t>林淑禎</t>
    </r>
  </si>
  <si>
    <r>
      <rPr>
        <sz val="12"/>
        <color rgb="FF000000"/>
        <rFont val="標楷體"/>
        <family val="4"/>
        <charset val="136"/>
      </rPr>
      <t>鄧茂雄</t>
    </r>
  </si>
  <si>
    <r>
      <rPr>
        <sz val="12"/>
        <color rgb="FF000000"/>
        <rFont val="標楷體"/>
        <family val="4"/>
        <charset val="136"/>
      </rPr>
      <t>張國福</t>
    </r>
  </si>
  <si>
    <r>
      <rPr>
        <sz val="12"/>
        <color rgb="FF000000"/>
        <rFont val="標楷體"/>
        <family val="4"/>
        <charset val="136"/>
      </rPr>
      <t>廖蔡秀貞</t>
    </r>
  </si>
  <si>
    <r>
      <rPr>
        <sz val="12"/>
        <color rgb="FF000000"/>
        <rFont val="標楷體"/>
        <family val="4"/>
        <charset val="136"/>
      </rPr>
      <t>俞永盛</t>
    </r>
  </si>
  <si>
    <r>
      <rPr>
        <sz val="12"/>
        <color rgb="FF000000"/>
        <rFont val="標楷體"/>
        <family val="4"/>
        <charset val="136"/>
      </rPr>
      <t>蔡佩秀</t>
    </r>
  </si>
  <si>
    <r>
      <rPr>
        <sz val="12"/>
        <color rgb="FF000000"/>
        <rFont val="標楷體"/>
        <family val="4"/>
        <charset val="136"/>
      </rPr>
      <t>吳陳玉美</t>
    </r>
  </si>
  <si>
    <r>
      <rPr>
        <sz val="12"/>
        <color rgb="FF000000"/>
        <rFont val="標楷體"/>
        <family val="4"/>
        <charset val="136"/>
      </rPr>
      <t>林金象</t>
    </r>
  </si>
  <si>
    <r>
      <rPr>
        <sz val="12"/>
        <color rgb="FF000000"/>
        <rFont val="標楷體"/>
        <family val="4"/>
        <charset val="136"/>
      </rPr>
      <t>李叡宜</t>
    </r>
  </si>
  <si>
    <r>
      <rPr>
        <sz val="12"/>
        <color rgb="FF000000"/>
        <rFont val="標楷體"/>
        <family val="4"/>
        <charset val="136"/>
      </rPr>
      <t>江陳幸子</t>
    </r>
  </si>
  <si>
    <r>
      <rPr>
        <sz val="12"/>
        <color rgb="FF000000"/>
        <rFont val="標楷體"/>
        <family val="4"/>
        <charset val="136"/>
      </rPr>
      <t>吳宏章</t>
    </r>
  </si>
  <si>
    <r>
      <rPr>
        <sz val="12"/>
        <color rgb="FF000000"/>
        <rFont val="標楷體"/>
        <family val="4"/>
        <charset val="136"/>
      </rPr>
      <t>許玉枝</t>
    </r>
  </si>
  <si>
    <r>
      <rPr>
        <sz val="12"/>
        <color rgb="FF000000"/>
        <rFont val="標楷體"/>
        <family val="4"/>
        <charset val="136"/>
      </rPr>
      <t>梁智雄</t>
    </r>
  </si>
  <si>
    <r>
      <rPr>
        <sz val="12"/>
        <color rgb="FF000000"/>
        <rFont val="標楷體"/>
        <family val="4"/>
        <charset val="136"/>
      </rPr>
      <t>呂清宗</t>
    </r>
  </si>
  <si>
    <r>
      <rPr>
        <sz val="12"/>
        <color rgb="FF000000"/>
        <rFont val="標楷體"/>
        <family val="4"/>
        <charset val="136"/>
      </rPr>
      <t>傅文湖</t>
    </r>
  </si>
  <si>
    <r>
      <rPr>
        <sz val="12"/>
        <color rgb="FF000000"/>
        <rFont val="標楷體"/>
        <family val="4"/>
        <charset val="136"/>
      </rPr>
      <t>張謝採雲</t>
    </r>
  </si>
  <si>
    <r>
      <rPr>
        <sz val="12"/>
        <color rgb="FF000000"/>
        <rFont val="標楷體"/>
        <family val="4"/>
        <charset val="136"/>
      </rPr>
      <t>吳建文</t>
    </r>
  </si>
  <si>
    <r>
      <rPr>
        <sz val="12"/>
        <color rgb="FF000000"/>
        <rFont val="標楷體"/>
        <family val="4"/>
        <charset val="136"/>
      </rPr>
      <t>林素卿</t>
    </r>
  </si>
  <si>
    <r>
      <rPr>
        <sz val="12"/>
        <color rgb="FF000000"/>
        <rFont val="標楷體"/>
        <family val="4"/>
        <charset val="136"/>
      </rPr>
      <t>蔡佳妙</t>
    </r>
  </si>
  <si>
    <r>
      <rPr>
        <sz val="12"/>
        <color rgb="FF000000"/>
        <rFont val="標楷體"/>
        <family val="4"/>
        <charset val="136"/>
      </rPr>
      <t>彭良光</t>
    </r>
  </si>
  <si>
    <r>
      <rPr>
        <sz val="12"/>
        <color rgb="FF000000"/>
        <rFont val="標楷體"/>
        <family val="4"/>
        <charset val="136"/>
      </rPr>
      <t>卓凱萍</t>
    </r>
  </si>
  <si>
    <r>
      <rPr>
        <sz val="12"/>
        <color rgb="FF000000"/>
        <rFont val="標楷體"/>
        <family val="4"/>
        <charset val="136"/>
      </rPr>
      <t>黃游錦雲</t>
    </r>
  </si>
  <si>
    <r>
      <rPr>
        <sz val="12"/>
        <color rgb="FF000000"/>
        <rFont val="標楷體"/>
        <family val="4"/>
        <charset val="136"/>
      </rPr>
      <t>曾鳳昭</t>
    </r>
  </si>
  <si>
    <r>
      <rPr>
        <sz val="12"/>
        <color rgb="FF000000"/>
        <rFont val="標楷體"/>
        <family val="4"/>
        <charset val="136"/>
      </rPr>
      <t>梁林永華</t>
    </r>
  </si>
  <si>
    <r>
      <rPr>
        <sz val="12"/>
        <color rgb="FF000000"/>
        <rFont val="標楷體"/>
        <family val="4"/>
        <charset val="136"/>
      </rPr>
      <t>陳㛄㲆</t>
    </r>
  </si>
  <si>
    <r>
      <rPr>
        <sz val="12"/>
        <color rgb="FF000000"/>
        <rFont val="標楷體"/>
        <family val="4"/>
        <charset val="136"/>
      </rPr>
      <t>李松鈿</t>
    </r>
  </si>
  <si>
    <r>
      <rPr>
        <sz val="12"/>
        <color rgb="FF000000"/>
        <rFont val="標楷體"/>
        <family val="4"/>
        <charset val="136"/>
      </rPr>
      <t>覃長仙</t>
    </r>
  </si>
  <si>
    <r>
      <rPr>
        <sz val="12"/>
        <color rgb="FF000000"/>
        <rFont val="標楷體"/>
        <family val="4"/>
        <charset val="136"/>
      </rPr>
      <t>李麗雲</t>
    </r>
  </si>
  <si>
    <r>
      <rPr>
        <sz val="12"/>
        <color rgb="FF000000"/>
        <rFont val="標楷體"/>
        <family val="4"/>
        <charset val="136"/>
      </rPr>
      <t>丁仁定</t>
    </r>
  </si>
  <si>
    <r>
      <rPr>
        <sz val="12"/>
        <color rgb="FF000000"/>
        <rFont val="標楷體"/>
        <family val="4"/>
        <charset val="136"/>
      </rPr>
      <t>黃連進</t>
    </r>
  </si>
  <si>
    <r>
      <rPr>
        <sz val="12"/>
        <color rgb="FF000000"/>
        <rFont val="標楷體"/>
        <family val="4"/>
        <charset val="136"/>
      </rPr>
      <t>孫榮福</t>
    </r>
  </si>
  <si>
    <r>
      <rPr>
        <sz val="12"/>
        <color rgb="FF000000"/>
        <rFont val="標楷體"/>
        <family val="4"/>
        <charset val="136"/>
      </rPr>
      <t>林秀玉</t>
    </r>
  </si>
  <si>
    <r>
      <rPr>
        <sz val="12"/>
        <color rgb="FF000000"/>
        <rFont val="標楷體"/>
        <family val="4"/>
        <charset val="136"/>
      </rPr>
      <t>李錦秀</t>
    </r>
  </si>
  <si>
    <r>
      <rPr>
        <sz val="12"/>
        <color rgb="FF000000"/>
        <rFont val="標楷體"/>
        <family val="4"/>
        <charset val="136"/>
      </rPr>
      <t>林建緯</t>
    </r>
  </si>
  <si>
    <r>
      <rPr>
        <sz val="12"/>
        <color rgb="FF000000"/>
        <rFont val="標楷體"/>
        <family val="4"/>
        <charset val="136"/>
      </rPr>
      <t>鍾國慶</t>
    </r>
  </si>
  <si>
    <r>
      <rPr>
        <sz val="12"/>
        <color rgb="FF000000"/>
        <rFont val="標楷體"/>
        <family val="4"/>
        <charset val="136"/>
      </rPr>
      <t>張惠琴</t>
    </r>
  </si>
  <si>
    <r>
      <rPr>
        <sz val="12"/>
        <color rgb="FF000000"/>
        <rFont val="標楷體"/>
        <family val="4"/>
        <charset val="136"/>
      </rPr>
      <t>林照坤</t>
    </r>
  </si>
  <si>
    <r>
      <rPr>
        <sz val="12"/>
        <color rgb="FF000000"/>
        <rFont val="標楷體"/>
        <family val="4"/>
        <charset val="136"/>
      </rPr>
      <t>呂林悅子</t>
    </r>
  </si>
  <si>
    <r>
      <rPr>
        <sz val="12"/>
        <color rgb="FF000000"/>
        <rFont val="標楷體"/>
        <family val="4"/>
        <charset val="136"/>
      </rPr>
      <t>林進業</t>
    </r>
  </si>
  <si>
    <r>
      <rPr>
        <sz val="12"/>
        <color rgb="FF000000"/>
        <rFont val="標楷體"/>
        <family val="4"/>
        <charset val="136"/>
      </rPr>
      <t>李智貴</t>
    </r>
  </si>
  <si>
    <r>
      <rPr>
        <sz val="12"/>
        <color rgb="FF000000"/>
        <rFont val="標楷體"/>
        <family val="4"/>
        <charset val="136"/>
      </rPr>
      <t>林玉花</t>
    </r>
  </si>
  <si>
    <r>
      <rPr>
        <sz val="12"/>
        <color rgb="FF000000"/>
        <rFont val="標楷體"/>
        <family val="4"/>
        <charset val="136"/>
      </rPr>
      <t>顏全秀</t>
    </r>
  </si>
  <si>
    <r>
      <rPr>
        <sz val="12"/>
        <color rgb="FF000000"/>
        <rFont val="標楷體"/>
        <family val="4"/>
        <charset val="136"/>
      </rPr>
      <t>詹月娥</t>
    </r>
  </si>
  <si>
    <r>
      <rPr>
        <sz val="12"/>
        <color rgb="FF000000"/>
        <rFont val="標楷體"/>
        <family val="4"/>
        <charset val="136"/>
      </rPr>
      <t>簡添來</t>
    </r>
  </si>
  <si>
    <r>
      <rPr>
        <sz val="12"/>
        <color rgb="FF000000"/>
        <rFont val="標楷體"/>
        <family val="4"/>
        <charset val="136"/>
      </rPr>
      <t>許進義</t>
    </r>
  </si>
  <si>
    <r>
      <rPr>
        <sz val="12"/>
        <color rgb="FF000000"/>
        <rFont val="標楷體"/>
        <family val="4"/>
        <charset val="136"/>
      </rPr>
      <t>呂發財</t>
    </r>
  </si>
  <si>
    <r>
      <rPr>
        <sz val="12"/>
        <color rgb="FF000000"/>
        <rFont val="標楷體"/>
        <family val="4"/>
        <charset val="136"/>
      </rPr>
      <t>孫千惠</t>
    </r>
  </si>
  <si>
    <r>
      <rPr>
        <sz val="12"/>
        <color rgb="FF000000"/>
        <rFont val="標楷體"/>
        <family val="4"/>
        <charset val="136"/>
      </rPr>
      <t>江好登</t>
    </r>
  </si>
  <si>
    <r>
      <rPr>
        <sz val="12"/>
        <color rgb="FF000000"/>
        <rFont val="標楷體"/>
        <family val="4"/>
        <charset val="136"/>
      </rPr>
      <t>周宗治</t>
    </r>
  </si>
  <si>
    <r>
      <rPr>
        <sz val="12"/>
        <color rgb="FF000000"/>
        <rFont val="標楷體"/>
        <family val="4"/>
        <charset val="136"/>
      </rPr>
      <t>林大揮</t>
    </r>
  </si>
  <si>
    <r>
      <rPr>
        <sz val="12"/>
        <color rgb="FF000000"/>
        <rFont val="標楷體"/>
        <family val="4"/>
        <charset val="136"/>
      </rPr>
      <t>陳明德</t>
    </r>
  </si>
  <si>
    <r>
      <rPr>
        <sz val="12"/>
        <color rgb="FF000000"/>
        <rFont val="標楷體"/>
        <family val="4"/>
        <charset val="136"/>
      </rPr>
      <t>陳謙方</t>
    </r>
  </si>
  <si>
    <r>
      <rPr>
        <sz val="12"/>
        <color rgb="FF000000"/>
        <rFont val="標楷體"/>
        <family val="4"/>
        <charset val="136"/>
      </rPr>
      <t>林清芬</t>
    </r>
  </si>
  <si>
    <r>
      <rPr>
        <sz val="12"/>
        <color rgb="FF000000"/>
        <rFont val="標楷體"/>
        <family val="4"/>
        <charset val="136"/>
      </rPr>
      <t>呂睿暘</t>
    </r>
  </si>
  <si>
    <r>
      <rPr>
        <sz val="12"/>
        <color rgb="FF000000"/>
        <rFont val="標楷體"/>
        <family val="4"/>
        <charset val="136"/>
      </rPr>
      <t>周嗣亮</t>
    </r>
  </si>
  <si>
    <r>
      <rPr>
        <sz val="12"/>
        <color rgb="FF000000"/>
        <rFont val="標楷體"/>
        <family val="4"/>
        <charset val="136"/>
      </rPr>
      <t>陳麗雲</t>
    </r>
  </si>
  <si>
    <r>
      <rPr>
        <sz val="12"/>
        <color rgb="FF000000"/>
        <rFont val="標楷體"/>
        <family val="4"/>
        <charset val="136"/>
      </rPr>
      <t>洪國恩</t>
    </r>
  </si>
  <si>
    <r>
      <rPr>
        <sz val="12"/>
        <color rgb="FF000000"/>
        <rFont val="標楷體"/>
        <family val="4"/>
        <charset val="136"/>
      </rPr>
      <t>陳秋子</t>
    </r>
  </si>
  <si>
    <r>
      <rPr>
        <sz val="12"/>
        <color rgb="FF000000"/>
        <rFont val="標楷體"/>
        <family val="4"/>
        <charset val="136"/>
      </rPr>
      <t>楊秀琴</t>
    </r>
  </si>
  <si>
    <r>
      <rPr>
        <sz val="12"/>
        <color rgb="FF000000"/>
        <rFont val="標楷體"/>
        <family val="4"/>
        <charset val="136"/>
      </rPr>
      <t>嚴聰文</t>
    </r>
  </si>
  <si>
    <r>
      <rPr>
        <sz val="12"/>
        <color rgb="FF000000"/>
        <rFont val="標楷體"/>
        <family val="4"/>
        <charset val="136"/>
      </rPr>
      <t>蔡昌邦</t>
    </r>
  </si>
  <si>
    <r>
      <rPr>
        <sz val="12"/>
        <color rgb="FF000000"/>
        <rFont val="標楷體"/>
        <family val="4"/>
        <charset val="136"/>
      </rPr>
      <t>陳蘭英</t>
    </r>
  </si>
  <si>
    <r>
      <rPr>
        <sz val="12"/>
        <color rgb="FF000000"/>
        <rFont val="標楷體"/>
        <family val="4"/>
        <charset val="136"/>
      </rPr>
      <t>關幼虎</t>
    </r>
  </si>
  <si>
    <r>
      <rPr>
        <sz val="12"/>
        <color rgb="FF000000"/>
        <rFont val="標楷體"/>
        <family val="4"/>
        <charset val="136"/>
      </rPr>
      <t>陳國源</t>
    </r>
  </si>
  <si>
    <r>
      <rPr>
        <sz val="12"/>
        <color rgb="FF000000"/>
        <rFont val="標楷體"/>
        <family val="4"/>
        <charset val="136"/>
      </rPr>
      <t>楊金蘭</t>
    </r>
  </si>
  <si>
    <r>
      <rPr>
        <sz val="12"/>
        <color rgb="FF000000"/>
        <rFont val="標楷體"/>
        <family val="4"/>
        <charset val="136"/>
      </rPr>
      <t>楊火生</t>
    </r>
  </si>
  <si>
    <r>
      <rPr>
        <sz val="12"/>
        <color rgb="FF000000"/>
        <rFont val="標楷體"/>
        <family val="4"/>
        <charset val="136"/>
      </rPr>
      <t>莊春梅</t>
    </r>
  </si>
  <si>
    <r>
      <rPr>
        <sz val="12"/>
        <color rgb="FF000000"/>
        <rFont val="標楷體"/>
        <family val="4"/>
        <charset val="136"/>
      </rPr>
      <t>楊美珠</t>
    </r>
  </si>
  <si>
    <r>
      <rPr>
        <sz val="12"/>
        <color rgb="FF000000"/>
        <rFont val="標楷體"/>
        <family val="4"/>
        <charset val="136"/>
      </rPr>
      <t>陳素月</t>
    </r>
  </si>
  <si>
    <r>
      <rPr>
        <sz val="12"/>
        <color rgb="FF000000"/>
        <rFont val="標楷體"/>
        <family val="4"/>
        <charset val="136"/>
      </rPr>
      <t>陳景新</t>
    </r>
  </si>
  <si>
    <r>
      <rPr>
        <sz val="12"/>
        <color rgb="FF000000"/>
        <rFont val="標楷體"/>
        <family val="4"/>
        <charset val="136"/>
      </rPr>
      <t>施寶貴</t>
    </r>
  </si>
  <si>
    <r>
      <rPr>
        <sz val="12"/>
        <color rgb="FF000000"/>
        <rFont val="標楷體"/>
        <family val="4"/>
        <charset val="136"/>
      </rPr>
      <t>楊明貴</t>
    </r>
  </si>
  <si>
    <r>
      <rPr>
        <sz val="12"/>
        <color rgb="FF000000"/>
        <rFont val="標楷體"/>
        <family val="4"/>
        <charset val="136"/>
      </rPr>
      <t>張賴麗珠</t>
    </r>
  </si>
  <si>
    <r>
      <rPr>
        <sz val="12"/>
        <color rgb="FF000000"/>
        <rFont val="標楷體"/>
        <family val="4"/>
        <charset val="136"/>
      </rPr>
      <t>陳阿素</t>
    </r>
  </si>
  <si>
    <r>
      <rPr>
        <sz val="12"/>
        <color rgb="FF000000"/>
        <rFont val="標楷體"/>
        <family val="4"/>
        <charset val="136"/>
      </rPr>
      <t>林佳遑</t>
    </r>
  </si>
  <si>
    <r>
      <rPr>
        <sz val="12"/>
        <color rgb="FF000000"/>
        <rFont val="標楷體"/>
        <family val="4"/>
        <charset val="136"/>
      </rPr>
      <t>林清泉</t>
    </r>
  </si>
  <si>
    <r>
      <rPr>
        <sz val="12"/>
        <color rgb="FF000000"/>
        <rFont val="標楷體"/>
        <family val="4"/>
        <charset val="136"/>
      </rPr>
      <t>江阿爽</t>
    </r>
  </si>
  <si>
    <r>
      <rPr>
        <sz val="12"/>
        <color rgb="FF000000"/>
        <rFont val="標楷體"/>
        <family val="4"/>
        <charset val="136"/>
      </rPr>
      <t>陳彩琴</t>
    </r>
  </si>
  <si>
    <r>
      <rPr>
        <sz val="12"/>
        <color rgb="FF000000"/>
        <rFont val="標楷體"/>
        <family val="4"/>
        <charset val="136"/>
      </rPr>
      <t>黃張錦秀</t>
    </r>
  </si>
  <si>
    <r>
      <rPr>
        <sz val="12"/>
        <color rgb="FF000000"/>
        <rFont val="標楷體"/>
        <family val="4"/>
        <charset val="136"/>
      </rPr>
      <t>文淑娟</t>
    </r>
  </si>
  <si>
    <r>
      <rPr>
        <sz val="12"/>
        <color rgb="FF000000"/>
        <rFont val="標楷體"/>
        <family val="4"/>
        <charset val="136"/>
      </rPr>
      <t>許善</t>
    </r>
  </si>
  <si>
    <r>
      <rPr>
        <sz val="12"/>
        <color rgb="FF000000"/>
        <rFont val="標楷體"/>
        <family val="4"/>
        <charset val="136"/>
      </rPr>
      <t>林陳清香</t>
    </r>
  </si>
  <si>
    <r>
      <rPr>
        <sz val="12"/>
        <color rgb="FF000000"/>
        <rFont val="標楷體"/>
        <family val="4"/>
        <charset val="136"/>
      </rPr>
      <t>曹國棟</t>
    </r>
  </si>
  <si>
    <r>
      <rPr>
        <sz val="12"/>
        <color rgb="FF000000"/>
        <rFont val="標楷體"/>
        <family val="4"/>
        <charset val="136"/>
      </rPr>
      <t>劉河山</t>
    </r>
  </si>
  <si>
    <r>
      <rPr>
        <sz val="12"/>
        <color rgb="FF000000"/>
        <rFont val="標楷體"/>
        <family val="4"/>
        <charset val="136"/>
      </rPr>
      <t>林碧環</t>
    </r>
  </si>
  <si>
    <r>
      <rPr>
        <sz val="12"/>
        <color rgb="FF000000"/>
        <rFont val="標楷體"/>
        <family val="4"/>
        <charset val="136"/>
      </rPr>
      <t>許美華</t>
    </r>
  </si>
  <si>
    <r>
      <rPr>
        <sz val="12"/>
        <color rgb="FF000000"/>
        <rFont val="標楷體"/>
        <family val="4"/>
        <charset val="136"/>
      </rPr>
      <t>張天福</t>
    </r>
  </si>
  <si>
    <r>
      <rPr>
        <sz val="12"/>
        <color rgb="FF000000"/>
        <rFont val="標楷體"/>
        <family val="4"/>
        <charset val="136"/>
      </rPr>
      <t>李燕雪</t>
    </r>
  </si>
  <si>
    <r>
      <rPr>
        <sz val="12"/>
        <color rgb="FF000000"/>
        <rFont val="標楷體"/>
        <family val="4"/>
        <charset val="136"/>
      </rPr>
      <t>林見和</t>
    </r>
  </si>
  <si>
    <r>
      <rPr>
        <sz val="12"/>
        <color rgb="FF000000"/>
        <rFont val="標楷體"/>
        <family val="4"/>
        <charset val="136"/>
      </rPr>
      <t>蔡廖美芳</t>
    </r>
  </si>
  <si>
    <r>
      <rPr>
        <sz val="12"/>
        <color rgb="FF000000"/>
        <rFont val="標楷體"/>
        <family val="4"/>
        <charset val="136"/>
      </rPr>
      <t>朱温碧雲</t>
    </r>
  </si>
  <si>
    <r>
      <rPr>
        <sz val="12"/>
        <color rgb="FF000000"/>
        <rFont val="標楷體"/>
        <family val="4"/>
        <charset val="136"/>
      </rPr>
      <t>林勇</t>
    </r>
  </si>
  <si>
    <r>
      <rPr>
        <sz val="12"/>
        <color rgb="FF000000"/>
        <rFont val="標楷體"/>
        <family val="4"/>
        <charset val="136"/>
      </rPr>
      <t>詹麗琴</t>
    </r>
  </si>
  <si>
    <r>
      <rPr>
        <sz val="12"/>
        <color rgb="FF000000"/>
        <rFont val="標楷體"/>
        <family val="4"/>
        <charset val="136"/>
      </rPr>
      <t>鄭張昭子</t>
    </r>
  </si>
  <si>
    <r>
      <rPr>
        <sz val="12"/>
        <color rgb="FF000000"/>
        <rFont val="標楷體"/>
        <family val="4"/>
        <charset val="136"/>
      </rPr>
      <t>楊莊珠環</t>
    </r>
  </si>
  <si>
    <r>
      <rPr>
        <sz val="12"/>
        <color rgb="FF000000"/>
        <rFont val="標楷體"/>
        <family val="4"/>
        <charset val="136"/>
      </rPr>
      <t>孫淑卿</t>
    </r>
  </si>
  <si>
    <r>
      <rPr>
        <sz val="12"/>
        <color rgb="FF000000"/>
        <rFont val="標楷體"/>
        <family val="4"/>
        <charset val="136"/>
      </rPr>
      <t>黃顯吉</t>
    </r>
  </si>
  <si>
    <r>
      <rPr>
        <sz val="12"/>
        <color rgb="FF000000"/>
        <rFont val="標楷體"/>
        <family val="4"/>
        <charset val="136"/>
      </rPr>
      <t>顏美鳳</t>
    </r>
  </si>
  <si>
    <r>
      <rPr>
        <sz val="12"/>
        <color rgb="FF000000"/>
        <rFont val="標楷體"/>
        <family val="4"/>
        <charset val="136"/>
      </rPr>
      <t>郭溥洋</t>
    </r>
  </si>
  <si>
    <r>
      <rPr>
        <sz val="12"/>
        <color rgb="FF000000"/>
        <rFont val="標楷體"/>
        <family val="4"/>
        <charset val="136"/>
      </rPr>
      <t>賴錦輝</t>
    </r>
  </si>
  <si>
    <r>
      <rPr>
        <sz val="12"/>
        <color rgb="FF000000"/>
        <rFont val="標楷體"/>
        <family val="4"/>
        <charset val="136"/>
      </rPr>
      <t>賴月</t>
    </r>
  </si>
  <si>
    <r>
      <rPr>
        <sz val="12"/>
        <color rgb="FF000000"/>
        <rFont val="標楷體"/>
        <family val="4"/>
        <charset val="136"/>
      </rPr>
      <t>林許極</t>
    </r>
  </si>
  <si>
    <r>
      <rPr>
        <sz val="12"/>
        <color rgb="FF000000"/>
        <rFont val="標楷體"/>
        <family val="4"/>
        <charset val="136"/>
      </rPr>
      <t>劉銘松</t>
    </r>
  </si>
  <si>
    <r>
      <rPr>
        <sz val="12"/>
        <color rgb="FF000000"/>
        <rFont val="標楷體"/>
        <family val="4"/>
        <charset val="136"/>
      </rPr>
      <t>常健麟</t>
    </r>
  </si>
  <si>
    <r>
      <rPr>
        <sz val="12"/>
        <color rgb="FF000000"/>
        <rFont val="標楷體"/>
        <family val="4"/>
        <charset val="136"/>
      </rPr>
      <t>陳文傳</t>
    </r>
  </si>
  <si>
    <r>
      <rPr>
        <sz val="12"/>
        <color rgb="FF000000"/>
        <rFont val="標楷體"/>
        <family val="4"/>
        <charset val="136"/>
      </rPr>
      <t>邱清隆</t>
    </r>
  </si>
  <si>
    <r>
      <rPr>
        <sz val="12"/>
        <color rgb="FF000000"/>
        <rFont val="標楷體"/>
        <family val="4"/>
        <charset val="136"/>
      </rPr>
      <t>楊婷瑛</t>
    </r>
  </si>
  <si>
    <r>
      <rPr>
        <sz val="12"/>
        <color rgb="FF000000"/>
        <rFont val="標楷體"/>
        <family val="4"/>
        <charset val="136"/>
      </rPr>
      <t>張宇渙</t>
    </r>
  </si>
  <si>
    <r>
      <rPr>
        <sz val="12"/>
        <color rgb="FF000000"/>
        <rFont val="標楷體"/>
        <family val="4"/>
        <charset val="136"/>
      </rPr>
      <t>陳景賢</t>
    </r>
  </si>
  <si>
    <r>
      <rPr>
        <sz val="12"/>
        <color rgb="FF000000"/>
        <rFont val="標楷體"/>
        <family val="4"/>
        <charset val="136"/>
      </rPr>
      <t>陳怡亭</t>
    </r>
  </si>
  <si>
    <r>
      <rPr>
        <sz val="12"/>
        <color rgb="FF000000"/>
        <rFont val="標楷體"/>
        <family val="4"/>
        <charset val="136"/>
      </rPr>
      <t>郭惠貞</t>
    </r>
  </si>
  <si>
    <r>
      <rPr>
        <sz val="12"/>
        <color rgb="FF000000"/>
        <rFont val="標楷體"/>
        <family val="4"/>
        <charset val="136"/>
      </rPr>
      <t>蕭皆榮</t>
    </r>
  </si>
  <si>
    <r>
      <rPr>
        <sz val="12"/>
        <color rgb="FF000000"/>
        <rFont val="標楷體"/>
        <family val="4"/>
        <charset val="136"/>
      </rPr>
      <t>何林培境</t>
    </r>
  </si>
  <si>
    <r>
      <rPr>
        <sz val="12"/>
        <color rgb="FF000000"/>
        <rFont val="標楷體"/>
        <family val="4"/>
        <charset val="136"/>
      </rPr>
      <t>郭俊志</t>
    </r>
  </si>
  <si>
    <r>
      <rPr>
        <sz val="12"/>
        <color rgb="FF000000"/>
        <rFont val="標楷體"/>
        <family val="4"/>
        <charset val="136"/>
      </rPr>
      <t>洪清輝</t>
    </r>
  </si>
  <si>
    <r>
      <rPr>
        <sz val="12"/>
        <color rgb="FF000000"/>
        <rFont val="標楷體"/>
        <family val="4"/>
        <charset val="136"/>
      </rPr>
      <t>蕭張錦</t>
    </r>
  </si>
  <si>
    <r>
      <rPr>
        <sz val="12"/>
        <color rgb="FF000000"/>
        <rFont val="標楷體"/>
        <family val="4"/>
        <charset val="136"/>
      </rPr>
      <t>李宋愛玉</t>
    </r>
  </si>
  <si>
    <r>
      <rPr>
        <sz val="12"/>
        <color rgb="FF000000"/>
        <rFont val="標楷體"/>
        <family val="4"/>
        <charset val="136"/>
      </rPr>
      <t>呂文正</t>
    </r>
  </si>
  <si>
    <r>
      <rPr>
        <sz val="12"/>
        <color rgb="FF000000"/>
        <rFont val="標楷體"/>
        <family val="4"/>
        <charset val="136"/>
      </rPr>
      <t>劉蕭秀猜</t>
    </r>
  </si>
  <si>
    <r>
      <rPr>
        <sz val="12"/>
        <color rgb="FF000000"/>
        <rFont val="標楷體"/>
        <family val="4"/>
        <charset val="136"/>
      </rPr>
      <t>林張阿送</t>
    </r>
  </si>
  <si>
    <r>
      <rPr>
        <sz val="12"/>
        <color rgb="FF000000"/>
        <rFont val="標楷體"/>
        <family val="4"/>
        <charset val="136"/>
      </rPr>
      <t>黃寬鶴</t>
    </r>
  </si>
  <si>
    <r>
      <rPr>
        <sz val="12"/>
        <color rgb="FF000000"/>
        <rFont val="標楷體"/>
        <family val="4"/>
        <charset val="136"/>
      </rPr>
      <t>楊博光</t>
    </r>
  </si>
  <si>
    <r>
      <rPr>
        <sz val="12"/>
        <color rgb="FF000000"/>
        <rFont val="標楷體"/>
        <family val="4"/>
        <charset val="136"/>
      </rPr>
      <t>張東驥</t>
    </r>
  </si>
  <si>
    <r>
      <rPr>
        <sz val="12"/>
        <color rgb="FF000000"/>
        <rFont val="標楷體"/>
        <family val="4"/>
        <charset val="136"/>
      </rPr>
      <t>何玉子</t>
    </r>
  </si>
  <si>
    <r>
      <rPr>
        <sz val="12"/>
        <color rgb="FF000000"/>
        <rFont val="標楷體"/>
        <family val="4"/>
        <charset val="136"/>
      </rPr>
      <t>吳清炎</t>
    </r>
  </si>
  <si>
    <r>
      <rPr>
        <sz val="12"/>
        <color rgb="FF000000"/>
        <rFont val="標楷體"/>
        <family val="4"/>
        <charset val="136"/>
      </rPr>
      <t>陳宋慧如</t>
    </r>
  </si>
  <si>
    <r>
      <rPr>
        <sz val="12"/>
        <color rgb="FF000000"/>
        <rFont val="標楷體"/>
        <family val="4"/>
        <charset val="136"/>
      </rPr>
      <t>藍美玉</t>
    </r>
  </si>
  <si>
    <r>
      <rPr>
        <sz val="12"/>
        <color rgb="FF000000"/>
        <rFont val="標楷體"/>
        <family val="4"/>
        <charset val="136"/>
      </rPr>
      <t>黃王信子</t>
    </r>
  </si>
  <si>
    <r>
      <rPr>
        <sz val="12"/>
        <color rgb="FF000000"/>
        <rFont val="標楷體"/>
        <family val="4"/>
        <charset val="136"/>
      </rPr>
      <t>邱顯忠</t>
    </r>
  </si>
  <si>
    <r>
      <rPr>
        <sz val="12"/>
        <color rgb="FF000000"/>
        <rFont val="標楷體"/>
        <family val="4"/>
        <charset val="136"/>
      </rPr>
      <t>楊玉惠</t>
    </r>
  </si>
  <si>
    <r>
      <rPr>
        <sz val="12"/>
        <color rgb="FF000000"/>
        <rFont val="標楷體"/>
        <family val="4"/>
        <charset val="136"/>
      </rPr>
      <t>田義松</t>
    </r>
  </si>
  <si>
    <r>
      <rPr>
        <sz val="12"/>
        <color rgb="FF000000"/>
        <rFont val="標楷體"/>
        <family val="4"/>
        <charset val="136"/>
      </rPr>
      <t>王芽</t>
    </r>
  </si>
  <si>
    <r>
      <rPr>
        <sz val="12"/>
        <color rgb="FF000000"/>
        <rFont val="標楷體"/>
        <family val="4"/>
        <charset val="136"/>
      </rPr>
      <t>曾平居</t>
    </r>
  </si>
  <si>
    <r>
      <rPr>
        <sz val="12"/>
        <color rgb="FF000000"/>
        <rFont val="標楷體"/>
        <family val="4"/>
        <charset val="136"/>
      </rPr>
      <t>張朝琴</t>
    </r>
  </si>
  <si>
    <r>
      <rPr>
        <sz val="12"/>
        <color rgb="FF000000"/>
        <rFont val="標楷體"/>
        <family val="4"/>
        <charset val="136"/>
      </rPr>
      <t>張婉愉</t>
    </r>
  </si>
  <si>
    <r>
      <rPr>
        <sz val="12"/>
        <color rgb="FF000000"/>
        <rFont val="標楷體"/>
        <family val="4"/>
        <charset val="136"/>
      </rPr>
      <t>林美玲</t>
    </r>
  </si>
  <si>
    <r>
      <rPr>
        <sz val="12"/>
        <color rgb="FF000000"/>
        <rFont val="標楷體"/>
        <family val="4"/>
        <charset val="136"/>
      </rPr>
      <t>陳許珠貴</t>
    </r>
  </si>
  <si>
    <r>
      <rPr>
        <sz val="12"/>
        <color rgb="FF000000"/>
        <rFont val="標楷體"/>
        <family val="4"/>
        <charset val="136"/>
      </rPr>
      <t>陳麗眞</t>
    </r>
  </si>
  <si>
    <r>
      <rPr>
        <sz val="12"/>
        <color rgb="FF000000"/>
        <rFont val="標楷體"/>
        <family val="4"/>
        <charset val="136"/>
      </rPr>
      <t>黃昭文</t>
    </r>
  </si>
  <si>
    <r>
      <rPr>
        <sz val="12"/>
        <color rgb="FF000000"/>
        <rFont val="標楷體"/>
        <family val="4"/>
        <charset val="136"/>
      </rPr>
      <t>郭美玉</t>
    </r>
  </si>
  <si>
    <r>
      <rPr>
        <sz val="12"/>
        <color rgb="FF000000"/>
        <rFont val="標楷體"/>
        <family val="4"/>
        <charset val="136"/>
      </rPr>
      <t>簡秋豐</t>
    </r>
  </si>
  <si>
    <r>
      <rPr>
        <sz val="12"/>
        <color rgb="FF000000"/>
        <rFont val="標楷體"/>
        <family val="4"/>
        <charset val="136"/>
      </rPr>
      <t>王增藤</t>
    </r>
  </si>
  <si>
    <r>
      <rPr>
        <sz val="12"/>
        <color rgb="FF000000"/>
        <rFont val="標楷體"/>
        <family val="4"/>
        <charset val="136"/>
      </rPr>
      <t>陳土樹</t>
    </r>
  </si>
  <si>
    <r>
      <rPr>
        <sz val="12"/>
        <color rgb="FF000000"/>
        <rFont val="標楷體"/>
        <family val="4"/>
        <charset val="136"/>
      </rPr>
      <t>李黃玉品</t>
    </r>
  </si>
  <si>
    <r>
      <rPr>
        <sz val="12"/>
        <color rgb="FF000000"/>
        <rFont val="標楷體"/>
        <family val="4"/>
        <charset val="136"/>
      </rPr>
      <t>施三民</t>
    </r>
  </si>
  <si>
    <t>69005B 33074B</t>
  </si>
  <si>
    <t>Exploration vascular</t>
  </si>
  <si>
    <t>repair AVF</t>
  </si>
  <si>
    <t>Bil.</t>
  </si>
  <si>
    <t>69005B 66074B</t>
  </si>
  <si>
    <t>Central vein</t>
  </si>
  <si>
    <t>48001C 33074B</t>
  </si>
  <si>
    <t>v (DEB)</t>
  </si>
  <si>
    <t>AVF wound debridment</t>
  </si>
  <si>
    <t>69032C 69039B</t>
  </si>
  <si>
    <t>69005B 33115B</t>
  </si>
  <si>
    <t xml:space="preserve"> </t>
  </si>
  <si>
    <t>33115B 69004B 69023B</t>
  </si>
  <si>
    <t>69017B 19002B</t>
  </si>
  <si>
    <t>(ECHO)</t>
  </si>
  <si>
    <t>AVF aneurysm plication</t>
  </si>
  <si>
    <t>69016B1 19002B</t>
  </si>
  <si>
    <t>*1</t>
  </si>
  <si>
    <t>33074B 18020B 19002B</t>
  </si>
  <si>
    <t>69023B 69002B</t>
  </si>
  <si>
    <t>69039B 33097B</t>
  </si>
  <si>
    <t>69039B 19002B</t>
  </si>
  <si>
    <t>69001B 33115B</t>
  </si>
  <si>
    <t>*2 L't SFA &amp; PTA</t>
  </si>
  <si>
    <t>47080B 19002B</t>
  </si>
  <si>
    <t>47065B 19002B</t>
  </si>
  <si>
    <t>69039B 69032C</t>
  </si>
  <si>
    <t>AV graft ligation</t>
  </si>
  <si>
    <t>5760191 5760300 5761050</t>
  </si>
  <si>
    <t>RSCV</t>
  </si>
  <si>
    <t>5760190 5760300</t>
  </si>
  <si>
    <t>5760190 5760300 5760475 5761085</t>
  </si>
  <si>
    <t>(ECHO); Exploration vascular</t>
  </si>
  <si>
    <t>5760191 5760300</t>
  </si>
  <si>
    <t>5760230 5760300</t>
  </si>
  <si>
    <t>5760190 5760300 5761050</t>
  </si>
  <si>
    <t>LSCV</t>
  </si>
  <si>
    <t>5760190 5760300 5761085</t>
  </si>
  <si>
    <t>5760190 5760300 5761110</t>
  </si>
  <si>
    <t xml:space="preserve"> 5760191 5760300</t>
  </si>
  <si>
    <t xml:space="preserve"> 5760230 5760300</t>
  </si>
  <si>
    <t>5760190  5760300</t>
  </si>
  <si>
    <t>5760191 5760300 5760475</t>
  </si>
  <si>
    <t>5760190 5760200 5760300</t>
  </si>
  <si>
    <t>*2</t>
  </si>
  <si>
    <t>5760475 5761110</t>
  </si>
  <si>
    <t>5760230 5761110</t>
  </si>
  <si>
    <t>5760150 5760300 5760475</t>
  </si>
  <si>
    <t>5760190 5760300 5760475 5761110</t>
  </si>
  <si>
    <t xml:space="preserve">5760190 5760300 </t>
  </si>
  <si>
    <t>5760190 5761081</t>
  </si>
  <si>
    <t>5760230 5760300 5761110</t>
  </si>
  <si>
    <t>5760300 5761081</t>
  </si>
  <si>
    <t>5760190 5760230 5760300</t>
  </si>
  <si>
    <t>5760191 5760475</t>
  </si>
  <si>
    <t>5760475 5760480</t>
  </si>
  <si>
    <t>5760230 5760475 5760480</t>
  </si>
  <si>
    <t>5760230 5760350 5761110</t>
  </si>
  <si>
    <t>5760230 5760475 5761110</t>
  </si>
  <si>
    <t>33074B 69003B</t>
  </si>
  <si>
    <r>
      <rPr>
        <sz val="12"/>
        <color rgb="FF000000"/>
        <rFont val="Times New Roman"/>
        <family val="1"/>
      </rPr>
      <t xml:space="preserve"> </t>
    </r>
    <r>
      <rPr>
        <sz val="12"/>
        <color rgb="FF000000"/>
        <rFont val="標楷體"/>
        <family val="4"/>
        <charset val="136"/>
      </rPr>
      <t>凌偉國</t>
    </r>
  </si>
  <si>
    <t>33074B 48001C</t>
  </si>
  <si>
    <t>AVF wound debridement</t>
  </si>
  <si>
    <t>69032C 69005B</t>
  </si>
  <si>
    <t>69017B 69014B 19002B</t>
  </si>
  <si>
    <t>69032C 33074B</t>
  </si>
  <si>
    <t>69039B 47065B 19002B</t>
  </si>
  <si>
    <t>Tears of innominate vein s/p repair</t>
  </si>
  <si>
    <t>5760191 5760290 5760300</t>
  </si>
  <si>
    <t>*5 R't iliac
artery</t>
  </si>
  <si>
    <t>5760350 5760475 5761110</t>
  </si>
  <si>
    <t>v (DCB*1)</t>
  </si>
  <si>
    <t>SVC</t>
  </si>
  <si>
    <t>5760190 5763000</t>
  </si>
  <si>
    <t>*1 L't SFA</t>
  </si>
  <si>
    <t>*1 L't
brachio-cephalic vein (LD express)</t>
  </si>
  <si>
    <t>*1 R't brachio-cephalic vein (abre)</t>
  </si>
  <si>
    <t>5760191 5760290</t>
  </si>
  <si>
    <r>
      <rPr>
        <sz val="12"/>
        <color rgb="FF000000"/>
        <rFont val="Times New Roman"/>
        <family val="1"/>
      </rPr>
      <t>5760190 5760300</t>
    </r>
    <r>
      <rPr>
        <sz val="12"/>
        <color rgb="FFFF0000"/>
        <rFont val="Times New Roman"/>
        <family val="1"/>
      </rPr>
      <t xml:space="preserve"> </t>
    </r>
    <r>
      <rPr>
        <sz val="12"/>
        <color rgb="FF00FF00"/>
        <rFont val="Times New Roman"/>
        <family val="1"/>
      </rPr>
      <t>5760350</t>
    </r>
  </si>
  <si>
    <t>5760190 5761085</t>
  </si>
  <si>
    <t>5760150 5760300</t>
  </si>
  <si>
    <t>*3  popliteal artery</t>
  </si>
  <si>
    <t>5760190 5760300 5760475 5761050 5761110</t>
  </si>
  <si>
    <t>5760190 5760300 5760475 5760480</t>
  </si>
  <si>
    <t>*4</t>
  </si>
  <si>
    <t>5760191 5760300 5761050 5761110</t>
  </si>
  <si>
    <t>RIJV</t>
  </si>
  <si>
    <t>5760191 5760300 5760475 5761110</t>
  </si>
  <si>
    <t>Stripping</t>
    <phoneticPr fontId="9" type="noConversion"/>
  </si>
  <si>
    <t>Perm-Cath</t>
    <phoneticPr fontId="9" type="noConversion"/>
  </si>
  <si>
    <r>
      <rPr>
        <b/>
        <sz val="12"/>
        <rFont val="標楷體"/>
        <family val="4"/>
        <charset val="136"/>
      </rPr>
      <t>住院日期</t>
    </r>
    <phoneticPr fontId="9" type="noConversion"/>
  </si>
  <si>
    <r>
      <rPr>
        <b/>
        <sz val="12"/>
        <rFont val="標楷體"/>
        <family val="4"/>
        <charset val="136"/>
      </rPr>
      <t>出院日期</t>
    </r>
    <phoneticPr fontId="9" type="noConversion"/>
  </si>
  <si>
    <r>
      <rPr>
        <b/>
        <sz val="12"/>
        <rFont val="標楷體"/>
        <family val="4"/>
        <charset val="136"/>
      </rPr>
      <t>主治
醫師</t>
    </r>
    <phoneticPr fontId="9" type="noConversion"/>
  </si>
  <si>
    <r>
      <t xml:space="preserve">69039B </t>
    </r>
    <r>
      <rPr>
        <sz val="12"/>
        <color rgb="FF00FF00"/>
        <rFont val="Times New Roman"/>
        <family val="1"/>
      </rPr>
      <t>69032C</t>
    </r>
  </si>
  <si>
    <r>
      <rPr>
        <sz val="12"/>
        <color rgb="FF000000"/>
        <rFont val="標楷體"/>
        <family val="4"/>
        <charset val="136"/>
      </rPr>
      <t>李陳月裡</t>
    </r>
  </si>
  <si>
    <r>
      <t xml:space="preserve">5760190 5760191 </t>
    </r>
    <r>
      <rPr>
        <sz val="12"/>
        <color rgb="FF000000"/>
        <rFont val="Times New Roman"/>
        <family val="1"/>
      </rPr>
      <t>5760300 5761050</t>
    </r>
  </si>
  <si>
    <r>
      <rPr>
        <sz val="12"/>
        <color rgb="FF000000"/>
        <rFont val="標楷體"/>
        <family val="4"/>
        <charset val="136"/>
      </rPr>
      <t>連乃素娥</t>
    </r>
  </si>
  <si>
    <r>
      <rPr>
        <sz val="12"/>
        <color rgb="FF000000"/>
        <rFont val="標楷體"/>
        <family val="4"/>
        <charset val="136"/>
      </rPr>
      <t>林金永</t>
    </r>
  </si>
  <si>
    <r>
      <rPr>
        <sz val="12"/>
        <color rgb="FF000000"/>
        <rFont val="標楷體"/>
        <family val="4"/>
        <charset val="136"/>
      </rPr>
      <t>陳又菱</t>
    </r>
  </si>
  <si>
    <r>
      <rPr>
        <sz val="12"/>
        <color rgb="FF000000"/>
        <rFont val="標楷體"/>
        <family val="4"/>
        <charset val="136"/>
      </rPr>
      <t>林李英寶</t>
    </r>
  </si>
  <si>
    <r>
      <rPr>
        <sz val="12"/>
        <color rgb="FF000000"/>
        <rFont val="標楷體"/>
        <family val="4"/>
        <charset val="136"/>
      </rPr>
      <t>楊張阿罕</t>
    </r>
  </si>
  <si>
    <r>
      <rPr>
        <sz val="12"/>
        <color rgb="FF000000"/>
        <rFont val="標楷體"/>
        <family val="4"/>
        <charset val="136"/>
      </rPr>
      <t>謝秀婷</t>
    </r>
  </si>
  <si>
    <r>
      <rPr>
        <sz val="12"/>
        <color rgb="FF000000"/>
        <rFont val="標楷體"/>
        <family val="4"/>
        <charset val="136"/>
      </rPr>
      <t>陳瑞良</t>
    </r>
  </si>
  <si>
    <r>
      <t xml:space="preserve">5760191 5760191 </t>
    </r>
    <r>
      <rPr>
        <sz val="12"/>
        <color rgb="FF000000"/>
        <rFont val="Times New Roman"/>
        <family val="1"/>
      </rPr>
      <t>5760300 5760475</t>
    </r>
  </si>
  <si>
    <r>
      <rPr>
        <sz val="12"/>
        <color rgb="FF000000"/>
        <rFont val="標楷體"/>
        <family val="4"/>
        <charset val="136"/>
      </rPr>
      <t>楊鴻喜</t>
    </r>
  </si>
  <si>
    <r>
      <rPr>
        <sz val="12"/>
        <color rgb="FF000000"/>
        <rFont val="標楷體"/>
        <family val="4"/>
        <charset val="136"/>
      </rPr>
      <t>柯徐秋</t>
    </r>
  </si>
  <si>
    <r>
      <rPr>
        <sz val="12"/>
        <color rgb="FF000000"/>
        <rFont val="標楷體"/>
        <family val="4"/>
        <charset val="136"/>
      </rPr>
      <t>張慶隆</t>
    </r>
  </si>
  <si>
    <r>
      <rPr>
        <sz val="12"/>
        <color rgb="FF000000"/>
        <rFont val="標楷體"/>
        <family val="4"/>
        <charset val="136"/>
      </rPr>
      <t>鄭富</t>
    </r>
  </si>
  <si>
    <r>
      <rPr>
        <sz val="12"/>
        <color rgb="FF000000"/>
        <rFont val="標楷體"/>
        <family val="4"/>
        <charset val="136"/>
      </rPr>
      <t>張順人</t>
    </r>
  </si>
  <si>
    <r>
      <rPr>
        <sz val="12"/>
        <color rgb="FF000000"/>
        <rFont val="標楷體"/>
        <family val="4"/>
        <charset val="136"/>
      </rPr>
      <t>李黃阿惜</t>
    </r>
  </si>
  <si>
    <r>
      <rPr>
        <sz val="12"/>
        <color rgb="FF000000"/>
        <rFont val="標楷體"/>
        <family val="4"/>
        <charset val="136"/>
      </rPr>
      <t>陳古郁</t>
    </r>
  </si>
  <si>
    <r>
      <rPr>
        <sz val="12"/>
        <color rgb="FF000000"/>
        <rFont val="標楷體"/>
        <family val="4"/>
        <charset val="136"/>
      </rPr>
      <t>賴文菁</t>
    </r>
  </si>
  <si>
    <r>
      <rPr>
        <sz val="12"/>
        <color rgb="FF000000"/>
        <rFont val="標楷體"/>
        <family val="4"/>
        <charset val="136"/>
      </rPr>
      <t>林明珠</t>
    </r>
  </si>
  <si>
    <r>
      <rPr>
        <sz val="12"/>
        <color rgb="FF000000"/>
        <rFont val="標楷體"/>
        <family val="4"/>
        <charset val="136"/>
      </rPr>
      <t>劉尤媚</t>
    </r>
  </si>
  <si>
    <r>
      <rPr>
        <sz val="12"/>
        <color rgb="FF000000"/>
        <rFont val="標楷體"/>
        <family val="4"/>
        <charset val="136"/>
      </rPr>
      <t>黃駱華齡</t>
    </r>
  </si>
  <si>
    <r>
      <rPr>
        <sz val="12"/>
        <color rgb="FF000000"/>
        <rFont val="標楷體"/>
        <family val="4"/>
        <charset val="136"/>
      </rPr>
      <t>黎素年</t>
    </r>
  </si>
  <si>
    <r>
      <rPr>
        <sz val="12"/>
        <color rgb="FF000000"/>
        <rFont val="標楷體"/>
        <family val="4"/>
        <charset val="136"/>
      </rPr>
      <t>江洧任</t>
    </r>
  </si>
  <si>
    <r>
      <rPr>
        <sz val="12"/>
        <color rgb="FF000000"/>
        <rFont val="標楷體"/>
        <family val="4"/>
        <charset val="136"/>
      </rPr>
      <t>梁寶卿</t>
    </r>
  </si>
  <si>
    <r>
      <rPr>
        <sz val="12"/>
        <color rgb="FF000000"/>
        <rFont val="標楷體"/>
        <family val="4"/>
        <charset val="136"/>
      </rPr>
      <t>王月惠</t>
    </r>
  </si>
  <si>
    <r>
      <rPr>
        <sz val="12"/>
        <color rgb="FF000000"/>
        <rFont val="標楷體"/>
        <family val="4"/>
        <charset val="136"/>
      </rPr>
      <t>曾素蓮</t>
    </r>
  </si>
  <si>
    <r>
      <rPr>
        <sz val="12"/>
        <color rgb="FF000000"/>
        <rFont val="標楷體"/>
        <family val="4"/>
        <charset val="136"/>
      </rPr>
      <t>林青松</t>
    </r>
  </si>
  <si>
    <r>
      <rPr>
        <sz val="12"/>
        <color rgb="FF000000"/>
        <rFont val="標楷體"/>
        <family val="4"/>
        <charset val="136"/>
      </rPr>
      <t>位永樂</t>
    </r>
  </si>
  <si>
    <r>
      <rPr>
        <sz val="12"/>
        <color rgb="FF000000"/>
        <rFont val="標楷體"/>
        <family val="4"/>
        <charset val="136"/>
      </rPr>
      <t>陳志宏</t>
    </r>
  </si>
  <si>
    <r>
      <rPr>
        <sz val="12"/>
        <color rgb="FF000000"/>
        <rFont val="標楷體"/>
        <family val="4"/>
        <charset val="136"/>
      </rPr>
      <t>吳謝惠子</t>
    </r>
  </si>
  <si>
    <r>
      <rPr>
        <sz val="12"/>
        <color rgb="FF000000"/>
        <rFont val="標楷體"/>
        <family val="4"/>
        <charset val="136"/>
      </rPr>
      <t>何炯緯</t>
    </r>
  </si>
  <si>
    <r>
      <rPr>
        <sz val="12"/>
        <color rgb="FF000000"/>
        <rFont val="標楷體"/>
        <family val="4"/>
        <charset val="136"/>
      </rPr>
      <t>盧林阿采</t>
    </r>
  </si>
  <si>
    <r>
      <rPr>
        <sz val="12"/>
        <color rgb="FF000000"/>
        <rFont val="標楷體"/>
        <family val="4"/>
        <charset val="136"/>
      </rPr>
      <t>王昭洋</t>
    </r>
  </si>
  <si>
    <r>
      <rPr>
        <sz val="12"/>
        <color rgb="FF000000"/>
        <rFont val="標楷體"/>
        <family val="4"/>
        <charset val="136"/>
      </rPr>
      <t>盧億蓉</t>
    </r>
  </si>
  <si>
    <r>
      <rPr>
        <sz val="12"/>
        <color rgb="FF000000"/>
        <rFont val="標楷體"/>
        <family val="4"/>
        <charset val="136"/>
      </rPr>
      <t>許國生</t>
    </r>
  </si>
  <si>
    <r>
      <rPr>
        <sz val="12"/>
        <color rgb="FF000000"/>
        <rFont val="標楷體"/>
        <family val="4"/>
        <charset val="136"/>
      </rPr>
      <t>李素君</t>
    </r>
  </si>
  <si>
    <r>
      <rPr>
        <sz val="12"/>
        <color rgb="FF000000"/>
        <rFont val="標楷體"/>
        <family val="4"/>
        <charset val="136"/>
      </rPr>
      <t>黃螢蓁</t>
    </r>
  </si>
  <si>
    <r>
      <rPr>
        <sz val="12"/>
        <color rgb="FF000000"/>
        <rFont val="標楷體"/>
        <family val="4"/>
        <charset val="136"/>
      </rPr>
      <t>鄭日明</t>
    </r>
  </si>
  <si>
    <r>
      <rPr>
        <sz val="12"/>
        <color rgb="FF000000"/>
        <rFont val="標楷體"/>
        <family val="4"/>
        <charset val="136"/>
      </rPr>
      <t>郭黃春妹</t>
    </r>
  </si>
  <si>
    <r>
      <rPr>
        <sz val="12"/>
        <color rgb="FF000000"/>
        <rFont val="標楷體"/>
        <family val="4"/>
        <charset val="136"/>
      </rPr>
      <t>劉阿增</t>
    </r>
  </si>
  <si>
    <r>
      <rPr>
        <sz val="12"/>
        <color rgb="FF000000"/>
        <rFont val="標楷體"/>
        <family val="4"/>
        <charset val="136"/>
      </rPr>
      <t>殷葉梅妹</t>
    </r>
  </si>
  <si>
    <r>
      <rPr>
        <sz val="12"/>
        <color rgb="FF000000"/>
        <rFont val="標楷體"/>
        <family val="4"/>
        <charset val="136"/>
      </rPr>
      <t>黃瑞弘</t>
    </r>
  </si>
  <si>
    <r>
      <rPr>
        <sz val="12"/>
        <color rgb="FF000000"/>
        <rFont val="標楷體"/>
        <family val="4"/>
        <charset val="136"/>
      </rPr>
      <t>吳素真</t>
    </r>
  </si>
  <si>
    <r>
      <rPr>
        <sz val="12"/>
        <color rgb="FF000000"/>
        <rFont val="標楷體"/>
        <family val="4"/>
        <charset val="136"/>
      </rPr>
      <t>曾錦楠</t>
    </r>
  </si>
  <si>
    <r>
      <rPr>
        <sz val="12"/>
        <color rgb="FF000000"/>
        <rFont val="標楷體"/>
        <family val="4"/>
        <charset val="136"/>
      </rPr>
      <t>許簡來春</t>
    </r>
  </si>
  <si>
    <r>
      <rPr>
        <sz val="12"/>
        <color rgb="FF000000"/>
        <rFont val="標楷體"/>
        <family val="4"/>
        <charset val="136"/>
      </rPr>
      <t>林春華</t>
    </r>
  </si>
  <si>
    <r>
      <rPr>
        <sz val="12"/>
        <color rgb="FF000000"/>
        <rFont val="標楷體"/>
        <family val="4"/>
        <charset val="136"/>
      </rPr>
      <t>林李嬌</t>
    </r>
  </si>
  <si>
    <r>
      <rPr>
        <sz val="12"/>
        <color rgb="FF000000"/>
        <rFont val="標楷體"/>
        <family val="4"/>
        <charset val="136"/>
      </rPr>
      <t>林秀燕</t>
    </r>
  </si>
  <si>
    <r>
      <rPr>
        <sz val="12"/>
        <color rgb="FF000000"/>
        <rFont val="標楷體"/>
        <family val="4"/>
        <charset val="136"/>
      </rPr>
      <t>宋松明</t>
    </r>
  </si>
  <si>
    <r>
      <rPr>
        <sz val="12"/>
        <color rgb="FF000000"/>
        <rFont val="標楷體"/>
        <family val="4"/>
        <charset val="136"/>
      </rPr>
      <t>黃大剛</t>
    </r>
  </si>
  <si>
    <r>
      <rPr>
        <sz val="12"/>
        <color rgb="FF000000"/>
        <rFont val="標楷體"/>
        <family val="4"/>
        <charset val="136"/>
      </rPr>
      <t>張憲良</t>
    </r>
  </si>
  <si>
    <r>
      <rPr>
        <sz val="12"/>
        <color rgb="FF000000"/>
        <rFont val="標楷體"/>
        <family val="4"/>
        <charset val="136"/>
      </rPr>
      <t>李邱新妹</t>
    </r>
  </si>
  <si>
    <r>
      <rPr>
        <sz val="12"/>
        <color rgb="FF000000"/>
        <rFont val="標楷體"/>
        <family val="4"/>
        <charset val="136"/>
      </rPr>
      <t>李鳳珠</t>
    </r>
  </si>
  <si>
    <r>
      <rPr>
        <sz val="12"/>
        <color rgb="FF000000"/>
        <rFont val="標楷體"/>
        <family val="4"/>
        <charset val="136"/>
      </rPr>
      <t>張群英</t>
    </r>
  </si>
  <si>
    <r>
      <rPr>
        <sz val="12"/>
        <color rgb="FF000000"/>
        <rFont val="標楷體"/>
        <family val="4"/>
        <charset val="136"/>
      </rPr>
      <t>鄧麗華</t>
    </r>
  </si>
  <si>
    <r>
      <rPr>
        <sz val="12"/>
        <color rgb="FF000000"/>
        <rFont val="標楷體"/>
        <family val="4"/>
        <charset val="136"/>
      </rPr>
      <t>林秀雄</t>
    </r>
  </si>
  <si>
    <r>
      <rPr>
        <sz val="12"/>
        <color rgb="FF000000"/>
        <rFont val="標楷體"/>
        <family val="4"/>
        <charset val="136"/>
      </rPr>
      <t>方雯瑩</t>
    </r>
  </si>
  <si>
    <r>
      <rPr>
        <sz val="12"/>
        <color rgb="FF000000"/>
        <rFont val="標楷體"/>
        <family val="4"/>
        <charset val="136"/>
      </rPr>
      <t>陳志榮</t>
    </r>
  </si>
  <si>
    <r>
      <rPr>
        <sz val="12"/>
        <color rgb="FF000000"/>
        <rFont val="標楷體"/>
        <family val="4"/>
        <charset val="136"/>
      </rPr>
      <t>呂文貴</t>
    </r>
  </si>
  <si>
    <r>
      <rPr>
        <sz val="12"/>
        <color rgb="FF000000"/>
        <rFont val="標楷體"/>
        <family val="4"/>
        <charset val="136"/>
      </rPr>
      <t>陳芳子</t>
    </r>
  </si>
  <si>
    <r>
      <rPr>
        <sz val="12"/>
        <color rgb="FF000000"/>
        <rFont val="標楷體"/>
        <family val="4"/>
        <charset val="136"/>
      </rPr>
      <t>胡慶暲</t>
    </r>
  </si>
  <si>
    <r>
      <rPr>
        <sz val="12"/>
        <color rgb="FF000000"/>
        <rFont val="標楷體"/>
        <family val="4"/>
        <charset val="136"/>
      </rPr>
      <t>石秉華</t>
    </r>
  </si>
  <si>
    <r>
      <rPr>
        <sz val="12"/>
        <color rgb="FF000000"/>
        <rFont val="標楷體"/>
        <family val="4"/>
        <charset val="136"/>
      </rPr>
      <t>李京羲</t>
    </r>
  </si>
  <si>
    <r>
      <rPr>
        <sz val="12"/>
        <color rgb="FF000000"/>
        <rFont val="標楷體"/>
        <family val="4"/>
        <charset val="136"/>
      </rPr>
      <t>沈素美</t>
    </r>
  </si>
  <si>
    <r>
      <rPr>
        <sz val="12"/>
        <color rgb="FF000000"/>
        <rFont val="標楷體"/>
        <family val="4"/>
        <charset val="136"/>
      </rPr>
      <t>廖足</t>
    </r>
  </si>
  <si>
    <r>
      <rPr>
        <sz val="12"/>
        <color rgb="FF000000"/>
        <rFont val="標楷體"/>
        <family val="4"/>
        <charset val="136"/>
      </rPr>
      <t>吳淑珍</t>
    </r>
  </si>
  <si>
    <r>
      <rPr>
        <sz val="12"/>
        <color rgb="FF000000"/>
        <rFont val="標楷體"/>
        <family val="4"/>
        <charset val="136"/>
      </rPr>
      <t>李水發</t>
    </r>
  </si>
  <si>
    <r>
      <rPr>
        <sz val="12"/>
        <color rgb="FF000000"/>
        <rFont val="標楷體"/>
        <family val="4"/>
        <charset val="136"/>
      </rPr>
      <t>黃文雄</t>
    </r>
  </si>
  <si>
    <r>
      <rPr>
        <sz val="12"/>
        <color rgb="FF000000"/>
        <rFont val="標楷體"/>
        <family val="4"/>
        <charset val="136"/>
      </rPr>
      <t>謝宗宏</t>
    </r>
  </si>
  <si>
    <r>
      <rPr>
        <sz val="12"/>
        <color rgb="FF000000"/>
        <rFont val="標楷體"/>
        <family val="4"/>
        <charset val="136"/>
      </rPr>
      <t>陳水樹</t>
    </r>
  </si>
  <si>
    <r>
      <rPr>
        <sz val="12"/>
        <color rgb="FF000000"/>
        <rFont val="標楷體"/>
        <family val="4"/>
        <charset val="136"/>
      </rPr>
      <t>許林阿樣</t>
    </r>
  </si>
  <si>
    <r>
      <rPr>
        <sz val="12"/>
        <color rgb="FF000000"/>
        <rFont val="標楷體"/>
        <family val="4"/>
        <charset val="136"/>
      </rPr>
      <t>李明闊</t>
    </r>
  </si>
  <si>
    <r>
      <rPr>
        <sz val="12"/>
        <color rgb="FF000000"/>
        <rFont val="標楷體"/>
        <family val="4"/>
        <charset val="136"/>
      </rPr>
      <t>楊夢燕</t>
    </r>
  </si>
  <si>
    <r>
      <rPr>
        <sz val="12"/>
        <color rgb="FF000000"/>
        <rFont val="標楷體"/>
        <family val="4"/>
        <charset val="136"/>
      </rPr>
      <t>林泰山</t>
    </r>
  </si>
  <si>
    <r>
      <rPr>
        <sz val="12"/>
        <color rgb="FF000000"/>
        <rFont val="標楷體"/>
        <family val="4"/>
        <charset val="136"/>
      </rPr>
      <t>陳添富</t>
    </r>
  </si>
  <si>
    <r>
      <rPr>
        <sz val="12"/>
        <color rgb="FF000000"/>
        <rFont val="標楷體"/>
        <family val="4"/>
        <charset val="136"/>
      </rPr>
      <t>王武雄</t>
    </r>
  </si>
  <si>
    <r>
      <rPr>
        <sz val="12"/>
        <color rgb="FF000000"/>
        <rFont val="標楷體"/>
        <family val="4"/>
        <charset val="136"/>
      </rPr>
      <t>李清煌</t>
    </r>
  </si>
  <si>
    <r>
      <rPr>
        <sz val="12"/>
        <color rgb="FF000000"/>
        <rFont val="標楷體"/>
        <family val="4"/>
        <charset val="136"/>
      </rPr>
      <t>彭沂桂</t>
    </r>
  </si>
  <si>
    <r>
      <rPr>
        <sz val="12"/>
        <color rgb="FF000000"/>
        <rFont val="標楷體"/>
        <family val="4"/>
        <charset val="136"/>
      </rPr>
      <t>郭應茂</t>
    </r>
  </si>
  <si>
    <r>
      <rPr>
        <sz val="12"/>
        <color rgb="FF000000"/>
        <rFont val="標楷體"/>
        <family val="4"/>
        <charset val="136"/>
      </rPr>
      <t>陳玉燕</t>
    </r>
  </si>
  <si>
    <r>
      <rPr>
        <sz val="12"/>
        <color rgb="FF000000"/>
        <rFont val="標楷體"/>
        <family val="4"/>
        <charset val="136"/>
      </rPr>
      <t>張文津</t>
    </r>
  </si>
  <si>
    <r>
      <rPr>
        <sz val="12"/>
        <color rgb="FF000000"/>
        <rFont val="標楷體"/>
        <family val="4"/>
        <charset val="136"/>
      </rPr>
      <t>葉月桃</t>
    </r>
  </si>
  <si>
    <r>
      <rPr>
        <sz val="12"/>
        <color rgb="FF000000"/>
        <rFont val="標楷體"/>
        <family val="4"/>
        <charset val="136"/>
      </rPr>
      <t>張有村</t>
    </r>
  </si>
  <si>
    <r>
      <rPr>
        <sz val="12"/>
        <color rgb="FF000000"/>
        <rFont val="標楷體"/>
        <family val="4"/>
        <charset val="136"/>
      </rPr>
      <t>游文芳</t>
    </r>
  </si>
  <si>
    <r>
      <rPr>
        <sz val="12"/>
        <color rgb="FF000000"/>
        <rFont val="標楷體"/>
        <family val="4"/>
        <charset val="136"/>
      </rPr>
      <t>陳文魁</t>
    </r>
  </si>
  <si>
    <r>
      <rPr>
        <sz val="12"/>
        <color rgb="FF000000"/>
        <rFont val="標楷體"/>
        <family val="4"/>
        <charset val="136"/>
      </rPr>
      <t>林湯蕊</t>
    </r>
  </si>
  <si>
    <r>
      <rPr>
        <sz val="12"/>
        <color rgb="FF000000"/>
        <rFont val="標楷體"/>
        <family val="4"/>
        <charset val="136"/>
      </rPr>
      <t>張美蓮</t>
    </r>
  </si>
  <si>
    <r>
      <rPr>
        <sz val="12"/>
        <color rgb="FF000000"/>
        <rFont val="標楷體"/>
        <family val="4"/>
        <charset val="136"/>
      </rPr>
      <t>朱邱菊</t>
    </r>
  </si>
  <si>
    <r>
      <rPr>
        <sz val="12"/>
        <color rgb="FF000000"/>
        <rFont val="標楷體"/>
        <family val="4"/>
        <charset val="136"/>
      </rPr>
      <t>侯廖淑瑧</t>
    </r>
  </si>
  <si>
    <r>
      <rPr>
        <sz val="12"/>
        <color rgb="FF000000"/>
        <rFont val="標楷體"/>
        <family val="4"/>
        <charset val="136"/>
      </rPr>
      <t>張秀芳</t>
    </r>
  </si>
  <si>
    <r>
      <rPr>
        <sz val="12"/>
        <color rgb="FF000000"/>
        <rFont val="標楷體"/>
        <family val="4"/>
        <charset val="136"/>
      </rPr>
      <t>林唐平</t>
    </r>
  </si>
  <si>
    <r>
      <rPr>
        <sz val="12"/>
        <color rgb="FF000000"/>
        <rFont val="標楷體"/>
        <family val="4"/>
        <charset val="136"/>
      </rPr>
      <t>侯勝烱</t>
    </r>
  </si>
  <si>
    <r>
      <rPr>
        <sz val="12"/>
        <color rgb="FF000000"/>
        <rFont val="標楷體"/>
        <family val="4"/>
        <charset val="136"/>
      </rPr>
      <t>謝東良</t>
    </r>
  </si>
  <si>
    <r>
      <rPr>
        <sz val="12"/>
        <color rgb="FF000000"/>
        <rFont val="標楷體"/>
        <family val="4"/>
        <charset val="136"/>
      </rPr>
      <t>黃振瑋</t>
    </r>
  </si>
  <si>
    <r>
      <rPr>
        <sz val="12"/>
        <color rgb="FF000000"/>
        <rFont val="標楷體"/>
        <family val="4"/>
        <charset val="136"/>
      </rPr>
      <t>柯武松</t>
    </r>
  </si>
  <si>
    <r>
      <rPr>
        <sz val="12"/>
        <color rgb="FF000000"/>
        <rFont val="標楷體"/>
        <family val="4"/>
        <charset val="136"/>
      </rPr>
      <t>梁家羚</t>
    </r>
  </si>
  <si>
    <r>
      <rPr>
        <sz val="12"/>
        <color rgb="FF000000"/>
        <rFont val="標楷體"/>
        <family val="4"/>
        <charset val="136"/>
      </rPr>
      <t>謝淑玲</t>
    </r>
  </si>
  <si>
    <r>
      <rPr>
        <sz val="12"/>
        <color rgb="FF000000"/>
        <rFont val="標楷體"/>
        <family val="4"/>
        <charset val="136"/>
      </rPr>
      <t>陳淑娟</t>
    </r>
  </si>
  <si>
    <r>
      <rPr>
        <sz val="12"/>
        <color rgb="FF000000"/>
        <rFont val="標楷體"/>
        <family val="4"/>
        <charset val="136"/>
      </rPr>
      <t>蔡邱玉</t>
    </r>
  </si>
  <si>
    <r>
      <rPr>
        <sz val="12"/>
        <color rgb="FF000000"/>
        <rFont val="標楷體"/>
        <family val="4"/>
        <charset val="136"/>
      </rPr>
      <t>謝幸樺</t>
    </r>
  </si>
  <si>
    <r>
      <rPr>
        <sz val="12"/>
        <color rgb="FF000000"/>
        <rFont val="標楷體"/>
        <family val="4"/>
        <charset val="136"/>
      </rPr>
      <t>鄭林秀美</t>
    </r>
  </si>
  <si>
    <r>
      <rPr>
        <sz val="12"/>
        <color rgb="FF000000"/>
        <rFont val="標楷體"/>
        <family val="4"/>
        <charset val="136"/>
      </rPr>
      <t>洪名烱</t>
    </r>
  </si>
  <si>
    <r>
      <rPr>
        <sz val="12"/>
        <color rgb="FF000000"/>
        <rFont val="標楷體"/>
        <family val="4"/>
        <charset val="136"/>
      </rPr>
      <t>張黃文秀</t>
    </r>
  </si>
  <si>
    <r>
      <rPr>
        <sz val="12"/>
        <color rgb="FF000000"/>
        <rFont val="標楷體"/>
        <family val="4"/>
        <charset val="136"/>
      </rPr>
      <t>鄭正祥</t>
    </r>
  </si>
  <si>
    <r>
      <rPr>
        <sz val="12"/>
        <color rgb="FF000000"/>
        <rFont val="標楷體"/>
        <family val="4"/>
        <charset val="136"/>
      </rPr>
      <t>黃文隆</t>
    </r>
  </si>
  <si>
    <r>
      <rPr>
        <sz val="12"/>
        <color rgb="FF000000"/>
        <rFont val="標楷體"/>
        <family val="4"/>
        <charset val="136"/>
      </rPr>
      <t>陳進旺</t>
    </r>
  </si>
  <si>
    <r>
      <rPr>
        <sz val="12"/>
        <color rgb="FF000000"/>
        <rFont val="標楷體"/>
        <family val="4"/>
        <charset val="136"/>
      </rPr>
      <t>范廷英</t>
    </r>
  </si>
  <si>
    <r>
      <rPr>
        <sz val="12"/>
        <color rgb="FF000000"/>
        <rFont val="標楷體"/>
        <family val="4"/>
        <charset val="136"/>
      </rPr>
      <t>李月雲</t>
    </r>
  </si>
  <si>
    <r>
      <rPr>
        <sz val="12"/>
        <color rgb="FF000000"/>
        <rFont val="標楷體"/>
        <family val="4"/>
        <charset val="136"/>
      </rPr>
      <t>楊明隆</t>
    </r>
  </si>
  <si>
    <r>
      <rPr>
        <sz val="12"/>
        <color rgb="FF000000"/>
        <rFont val="標楷體"/>
        <family val="4"/>
        <charset val="136"/>
      </rPr>
      <t>林賴香蘭</t>
    </r>
  </si>
  <si>
    <r>
      <rPr>
        <sz val="12"/>
        <color rgb="FF000000"/>
        <rFont val="標楷體"/>
        <family val="4"/>
        <charset val="136"/>
      </rPr>
      <t>吳思樺</t>
    </r>
  </si>
  <si>
    <r>
      <rPr>
        <sz val="12"/>
        <color rgb="FF000000"/>
        <rFont val="標楷體"/>
        <family val="4"/>
        <charset val="136"/>
      </rPr>
      <t>彭寶璋</t>
    </r>
  </si>
  <si>
    <r>
      <rPr>
        <sz val="12"/>
        <color rgb="FF000000"/>
        <rFont val="標楷體"/>
        <family val="4"/>
        <charset val="136"/>
      </rPr>
      <t>張洪梅</t>
    </r>
  </si>
  <si>
    <r>
      <rPr>
        <sz val="12"/>
        <color rgb="FF000000"/>
        <rFont val="標楷體"/>
        <family val="4"/>
        <charset val="136"/>
      </rPr>
      <t>王凱智</t>
    </r>
  </si>
  <si>
    <r>
      <rPr>
        <sz val="12"/>
        <color rgb="FF000000"/>
        <rFont val="標楷體"/>
        <family val="4"/>
        <charset val="136"/>
      </rPr>
      <t>梁懷義</t>
    </r>
  </si>
  <si>
    <r>
      <rPr>
        <sz val="12"/>
        <color rgb="FF000000"/>
        <rFont val="標楷體"/>
        <family val="4"/>
        <charset val="136"/>
      </rPr>
      <t>王曉祥</t>
    </r>
  </si>
  <si>
    <r>
      <rPr>
        <sz val="12"/>
        <color rgb="FF000000"/>
        <rFont val="標楷體"/>
        <family val="4"/>
        <charset val="136"/>
      </rPr>
      <t>鐘桂桃</t>
    </r>
  </si>
  <si>
    <r>
      <rPr>
        <sz val="12"/>
        <color rgb="FF000000"/>
        <rFont val="標楷體"/>
        <family val="4"/>
        <charset val="136"/>
      </rPr>
      <t>林麗珠</t>
    </r>
  </si>
  <si>
    <r>
      <rPr>
        <sz val="12"/>
        <color rgb="FF000000"/>
        <rFont val="標楷體"/>
        <family val="4"/>
        <charset val="136"/>
      </rPr>
      <t>林英吉</t>
    </r>
  </si>
  <si>
    <r>
      <rPr>
        <sz val="12"/>
        <color rgb="FF000000"/>
        <rFont val="標楷體"/>
        <family val="4"/>
        <charset val="136"/>
      </rPr>
      <t>蔡李美佐</t>
    </r>
  </si>
  <si>
    <r>
      <rPr>
        <sz val="12"/>
        <color rgb="FF000000"/>
        <rFont val="標楷體"/>
        <family val="4"/>
        <charset val="136"/>
      </rPr>
      <t>汪鄭德美</t>
    </r>
  </si>
  <si>
    <r>
      <rPr>
        <sz val="12"/>
        <color rgb="FF000000"/>
        <rFont val="標楷體"/>
        <family val="4"/>
        <charset val="136"/>
      </rPr>
      <t>蔡秀枝</t>
    </r>
  </si>
  <si>
    <r>
      <rPr>
        <sz val="12"/>
        <color rgb="FF000000"/>
        <rFont val="標楷體"/>
        <family val="4"/>
        <charset val="136"/>
      </rPr>
      <t>王敏</t>
    </r>
  </si>
  <si>
    <r>
      <rPr>
        <sz val="12"/>
        <color rgb="FF000000"/>
        <rFont val="標楷體"/>
        <family val="4"/>
        <charset val="136"/>
      </rPr>
      <t>游秀英</t>
    </r>
  </si>
  <si>
    <r>
      <rPr>
        <sz val="12"/>
        <color rgb="FF000000"/>
        <rFont val="標楷體"/>
        <family val="4"/>
        <charset val="136"/>
      </rPr>
      <t>洪哲政</t>
    </r>
  </si>
  <si>
    <r>
      <rPr>
        <sz val="12"/>
        <color rgb="FF000000"/>
        <rFont val="標楷體"/>
        <family val="4"/>
        <charset val="136"/>
      </rPr>
      <t>洪健豪</t>
    </r>
  </si>
  <si>
    <r>
      <rPr>
        <sz val="12"/>
        <color rgb="FF000000"/>
        <rFont val="標楷體"/>
        <family val="4"/>
        <charset val="136"/>
      </rPr>
      <t>沈幸真</t>
    </r>
  </si>
  <si>
    <r>
      <rPr>
        <sz val="12"/>
        <color rgb="FF000000"/>
        <rFont val="標楷體"/>
        <family val="4"/>
        <charset val="136"/>
      </rPr>
      <t>陳洪在錦</t>
    </r>
  </si>
  <si>
    <r>
      <rPr>
        <sz val="12"/>
        <color rgb="FF000000"/>
        <rFont val="標楷體"/>
        <family val="4"/>
        <charset val="136"/>
      </rPr>
      <t>朱戴櫻琴</t>
    </r>
  </si>
  <si>
    <r>
      <rPr>
        <sz val="12"/>
        <color rgb="FF000000"/>
        <rFont val="標楷體"/>
        <family val="4"/>
        <charset val="136"/>
      </rPr>
      <t>葉淑華</t>
    </r>
  </si>
  <si>
    <r>
      <rPr>
        <sz val="12"/>
        <color rgb="FF000000"/>
        <rFont val="標楷體"/>
        <family val="4"/>
        <charset val="136"/>
      </rPr>
      <t>許吳串</t>
    </r>
  </si>
  <si>
    <r>
      <rPr>
        <sz val="12"/>
        <color rgb="FF000000"/>
        <rFont val="標楷體"/>
        <family val="4"/>
        <charset val="136"/>
      </rPr>
      <t>蔡麗芳</t>
    </r>
  </si>
  <si>
    <r>
      <rPr>
        <sz val="12"/>
        <color rgb="FF000000"/>
        <rFont val="標楷體"/>
        <family val="4"/>
        <charset val="136"/>
      </rPr>
      <t>李鄭儼</t>
    </r>
  </si>
  <si>
    <r>
      <rPr>
        <sz val="12"/>
        <color rgb="FF000000"/>
        <rFont val="標楷體"/>
        <family val="4"/>
        <charset val="136"/>
      </rPr>
      <t>程周生</t>
    </r>
  </si>
  <si>
    <r>
      <rPr>
        <sz val="12"/>
        <color rgb="FF000000"/>
        <rFont val="標楷體"/>
        <family val="4"/>
        <charset val="136"/>
      </rPr>
      <t>簡來春</t>
    </r>
  </si>
  <si>
    <r>
      <rPr>
        <sz val="12"/>
        <color rgb="FF000000"/>
        <rFont val="標楷體"/>
        <family val="4"/>
        <charset val="136"/>
      </rPr>
      <t>陳春松</t>
    </r>
  </si>
  <si>
    <r>
      <rPr>
        <sz val="12"/>
        <color rgb="FF000000"/>
        <rFont val="標楷體"/>
        <family val="4"/>
        <charset val="136"/>
      </rPr>
      <t>吳清順</t>
    </r>
  </si>
  <si>
    <r>
      <rPr>
        <sz val="12"/>
        <color rgb="FF000000"/>
        <rFont val="標楷體"/>
        <family val="4"/>
        <charset val="136"/>
      </rPr>
      <t>吳春旦</t>
    </r>
  </si>
  <si>
    <r>
      <rPr>
        <sz val="12"/>
        <color rgb="FF000000"/>
        <rFont val="標楷體"/>
        <family val="4"/>
        <charset val="136"/>
      </rPr>
      <t>高勝梁</t>
    </r>
  </si>
  <si>
    <r>
      <rPr>
        <sz val="12"/>
        <color rgb="FF000000"/>
        <rFont val="標楷體"/>
        <family val="4"/>
        <charset val="136"/>
      </rPr>
      <t>邱柏舒</t>
    </r>
  </si>
  <si>
    <r>
      <rPr>
        <sz val="12"/>
        <color rgb="FF000000"/>
        <rFont val="標楷體"/>
        <family val="4"/>
        <charset val="136"/>
      </rPr>
      <t>張周允</t>
    </r>
  </si>
  <si>
    <r>
      <rPr>
        <sz val="12"/>
        <color rgb="FF000000"/>
        <rFont val="標楷體"/>
        <family val="4"/>
        <charset val="136"/>
      </rPr>
      <t>陳添財</t>
    </r>
  </si>
  <si>
    <r>
      <rPr>
        <sz val="12"/>
        <color rgb="FF000000"/>
        <rFont val="標楷體"/>
        <family val="4"/>
        <charset val="136"/>
      </rPr>
      <t>蔡伯宣</t>
    </r>
  </si>
  <si>
    <r>
      <rPr>
        <sz val="12"/>
        <color rgb="FF000000"/>
        <rFont val="標楷體"/>
        <family val="4"/>
        <charset val="136"/>
      </rPr>
      <t>李金發</t>
    </r>
  </si>
  <si>
    <r>
      <rPr>
        <sz val="12"/>
        <color rgb="FF000000"/>
        <rFont val="標楷體"/>
        <family val="4"/>
        <charset val="136"/>
      </rPr>
      <t>楊玉琴</t>
    </r>
  </si>
  <si>
    <r>
      <rPr>
        <sz val="12"/>
        <color rgb="FF000000"/>
        <rFont val="標楷體"/>
        <family val="4"/>
        <charset val="136"/>
      </rPr>
      <t>何秀榮</t>
    </r>
  </si>
  <si>
    <r>
      <rPr>
        <sz val="12"/>
        <color rgb="FF000000"/>
        <rFont val="標楷體"/>
        <family val="4"/>
        <charset val="136"/>
      </rPr>
      <t>蘇調基</t>
    </r>
  </si>
  <si>
    <r>
      <rPr>
        <sz val="12"/>
        <color rgb="FF000000"/>
        <rFont val="標楷體"/>
        <family val="4"/>
        <charset val="136"/>
      </rPr>
      <t>楊柳彩綢</t>
    </r>
  </si>
  <si>
    <r>
      <rPr>
        <sz val="12"/>
        <color rgb="FF000000"/>
        <rFont val="標楷體"/>
        <family val="4"/>
        <charset val="136"/>
      </rPr>
      <t>廖宜東</t>
    </r>
  </si>
  <si>
    <r>
      <rPr>
        <sz val="12"/>
        <color rgb="FF000000"/>
        <rFont val="標楷體"/>
        <family val="4"/>
        <charset val="136"/>
      </rPr>
      <t>陳裕昌</t>
    </r>
  </si>
  <si>
    <r>
      <rPr>
        <sz val="12"/>
        <color rgb="FF000000"/>
        <rFont val="標楷體"/>
        <family val="4"/>
        <charset val="136"/>
      </rPr>
      <t>鄭秀梅</t>
    </r>
  </si>
  <si>
    <r>
      <rPr>
        <sz val="12"/>
        <color rgb="FF000000"/>
        <rFont val="標楷體"/>
        <family val="4"/>
        <charset val="136"/>
      </rPr>
      <t>黃友貞</t>
    </r>
  </si>
  <si>
    <r>
      <rPr>
        <sz val="12"/>
        <color rgb="FF000000"/>
        <rFont val="標楷體"/>
        <family val="4"/>
        <charset val="136"/>
      </rPr>
      <t>林子堂</t>
    </r>
  </si>
  <si>
    <r>
      <rPr>
        <sz val="12"/>
        <color rgb="FF000000"/>
        <rFont val="標楷體"/>
        <family val="4"/>
        <charset val="136"/>
      </rPr>
      <t>陳朝結</t>
    </r>
  </si>
  <si>
    <r>
      <t xml:space="preserve">5760475 </t>
    </r>
    <r>
      <rPr>
        <sz val="12"/>
        <color rgb="FF00FF00"/>
        <rFont val="Times New Roman"/>
        <family val="1"/>
      </rPr>
      <t>5761110</t>
    </r>
  </si>
  <si>
    <r>
      <rPr>
        <sz val="12"/>
        <color rgb="FF000000"/>
        <rFont val="標楷體"/>
        <family val="4"/>
        <charset val="136"/>
      </rPr>
      <t>曹庭誌</t>
    </r>
  </si>
  <si>
    <r>
      <rPr>
        <sz val="12"/>
        <color rgb="FF000000"/>
        <rFont val="標楷體"/>
        <family val="4"/>
        <charset val="136"/>
      </rPr>
      <t>王雪娥</t>
    </r>
  </si>
  <si>
    <r>
      <rPr>
        <sz val="12"/>
        <color rgb="FF000000"/>
        <rFont val="標楷體"/>
        <family val="4"/>
        <charset val="136"/>
      </rPr>
      <t>尤夏江</t>
    </r>
  </si>
  <si>
    <r>
      <rPr>
        <sz val="12"/>
        <color rgb="FF000000"/>
        <rFont val="標楷體"/>
        <family val="4"/>
        <charset val="136"/>
      </rPr>
      <t>許張絹絹</t>
    </r>
  </si>
  <si>
    <r>
      <rPr>
        <sz val="12"/>
        <color rgb="FF000000"/>
        <rFont val="標楷體"/>
        <family val="4"/>
        <charset val="136"/>
      </rPr>
      <t>張銘堂</t>
    </r>
  </si>
  <si>
    <r>
      <rPr>
        <sz val="12"/>
        <color rgb="FF000000"/>
        <rFont val="標楷體"/>
        <family val="4"/>
        <charset val="136"/>
      </rPr>
      <t>張美雲</t>
    </r>
  </si>
  <si>
    <r>
      <rPr>
        <sz val="12"/>
        <color rgb="FF000000"/>
        <rFont val="標楷體"/>
        <family val="4"/>
        <charset val="136"/>
      </rPr>
      <t>陳德明</t>
    </r>
  </si>
  <si>
    <r>
      <rPr>
        <sz val="12"/>
        <color rgb="FF000000"/>
        <rFont val="標楷體"/>
        <family val="4"/>
        <charset val="136"/>
      </rPr>
      <t>陳珠</t>
    </r>
  </si>
  <si>
    <r>
      <rPr>
        <sz val="12"/>
        <color rgb="FF000000"/>
        <rFont val="標楷體"/>
        <family val="4"/>
        <charset val="136"/>
      </rPr>
      <t>陳鳳嬌</t>
    </r>
  </si>
  <si>
    <r>
      <rPr>
        <sz val="12"/>
        <color rgb="FF000000"/>
        <rFont val="標楷體"/>
        <family val="4"/>
        <charset val="136"/>
      </rPr>
      <t>林芳妃</t>
    </r>
  </si>
  <si>
    <r>
      <rPr>
        <sz val="12"/>
        <color rgb="FF000000"/>
        <rFont val="標楷體"/>
        <family val="4"/>
        <charset val="136"/>
      </rPr>
      <t>李嘉豪</t>
    </r>
  </si>
  <si>
    <r>
      <rPr>
        <sz val="12"/>
        <color rgb="FF000000"/>
        <rFont val="標楷體"/>
        <family val="4"/>
        <charset val="136"/>
      </rPr>
      <t>蔡金鑾</t>
    </r>
  </si>
  <si>
    <r>
      <rPr>
        <sz val="12"/>
        <color rgb="FF000000"/>
        <rFont val="標楷體"/>
        <family val="4"/>
        <charset val="136"/>
      </rPr>
      <t>林採黎</t>
    </r>
  </si>
  <si>
    <r>
      <rPr>
        <sz val="12"/>
        <color rgb="FF000000"/>
        <rFont val="標楷體"/>
        <family val="4"/>
        <charset val="136"/>
      </rPr>
      <t>呂得田</t>
    </r>
  </si>
  <si>
    <r>
      <rPr>
        <sz val="12"/>
        <color rgb="FF000000"/>
        <rFont val="標楷體"/>
        <family val="4"/>
        <charset val="136"/>
      </rPr>
      <t>官李敏娥</t>
    </r>
  </si>
  <si>
    <r>
      <rPr>
        <sz val="12"/>
        <color rgb="FF000000"/>
        <rFont val="標楷體"/>
        <family val="4"/>
        <charset val="136"/>
      </rPr>
      <t>鄭羅佩芳</t>
    </r>
  </si>
  <si>
    <r>
      <rPr>
        <sz val="12"/>
        <color rgb="FF000000"/>
        <rFont val="標楷體"/>
        <family val="4"/>
        <charset val="136"/>
      </rPr>
      <t>楊春梅</t>
    </r>
  </si>
  <si>
    <r>
      <rPr>
        <sz val="12"/>
        <color rgb="FF000000"/>
        <rFont val="標楷體"/>
        <family val="4"/>
        <charset val="136"/>
      </rPr>
      <t>林梅英</t>
    </r>
  </si>
  <si>
    <r>
      <rPr>
        <sz val="12"/>
        <color rgb="FF000000"/>
        <rFont val="標楷體"/>
        <family val="4"/>
        <charset val="136"/>
      </rPr>
      <t>劉英</t>
    </r>
  </si>
  <si>
    <r>
      <rPr>
        <sz val="12"/>
        <color rgb="FF000000"/>
        <rFont val="標楷體"/>
        <family val="4"/>
        <charset val="136"/>
      </rPr>
      <t>蔣榮芳</t>
    </r>
  </si>
  <si>
    <r>
      <rPr>
        <sz val="12"/>
        <color rgb="FF000000"/>
        <rFont val="標楷體"/>
        <family val="4"/>
        <charset val="136"/>
      </rPr>
      <t>李陳仙花</t>
    </r>
  </si>
  <si>
    <r>
      <rPr>
        <sz val="12"/>
        <color rgb="FF000000"/>
        <rFont val="標楷體"/>
        <family val="4"/>
        <charset val="136"/>
      </rPr>
      <t>王秀燕</t>
    </r>
  </si>
  <si>
    <r>
      <rPr>
        <sz val="12"/>
        <color rgb="FF000000"/>
        <rFont val="標楷體"/>
        <family val="4"/>
        <charset val="136"/>
      </rPr>
      <t>陳俐璇</t>
    </r>
  </si>
  <si>
    <r>
      <rPr>
        <sz val="12"/>
        <color rgb="FF000000"/>
        <rFont val="標楷體"/>
        <family val="4"/>
        <charset val="136"/>
      </rPr>
      <t>林澄</t>
    </r>
  </si>
  <si>
    <r>
      <rPr>
        <sz val="12"/>
        <color rgb="FF000000"/>
        <rFont val="標楷體"/>
        <family val="4"/>
        <charset val="136"/>
      </rPr>
      <t>李邦文</t>
    </r>
  </si>
  <si>
    <r>
      <rPr>
        <sz val="12"/>
        <color rgb="FF000000"/>
        <rFont val="標楷體"/>
        <family val="4"/>
        <charset val="136"/>
      </rPr>
      <t>蘇振德</t>
    </r>
  </si>
  <si>
    <r>
      <rPr>
        <sz val="12"/>
        <color rgb="FF000000"/>
        <rFont val="標楷體"/>
        <family val="4"/>
        <charset val="136"/>
      </rPr>
      <t>李文雄</t>
    </r>
  </si>
  <si>
    <r>
      <rPr>
        <sz val="12"/>
        <color rgb="FF000000"/>
        <rFont val="標楷體"/>
        <family val="4"/>
        <charset val="136"/>
      </rPr>
      <t>黃銀漢</t>
    </r>
  </si>
  <si>
    <r>
      <rPr>
        <sz val="12"/>
        <color rgb="FF000000"/>
        <rFont val="標楷體"/>
        <family val="4"/>
        <charset val="136"/>
      </rPr>
      <t>游啟德</t>
    </r>
  </si>
  <si>
    <r>
      <rPr>
        <sz val="12"/>
        <rFont val="標楷體"/>
        <family val="4"/>
        <charset val="136"/>
      </rPr>
      <t>合計</t>
    </r>
    <r>
      <rPr>
        <sz val="12"/>
        <rFont val="Times New Roman"/>
        <family val="1"/>
      </rPr>
      <t>*2</t>
    </r>
    <phoneticPr fontId="9" type="noConversion"/>
  </si>
  <si>
    <r>
      <rPr>
        <sz val="12"/>
        <rFont val="標楷體"/>
        <family val="4"/>
        <charset val="136"/>
      </rPr>
      <t>列印一份完整包含姓名及病歷號碼的報表</t>
    </r>
    <r>
      <rPr>
        <sz val="12"/>
        <rFont val="Times New Roman"/>
        <family val="1"/>
      </rPr>
      <t>--</t>
    </r>
    <r>
      <rPr>
        <sz val="12"/>
        <rFont val="標楷體"/>
        <family val="4"/>
        <charset val="136"/>
      </rPr>
      <t>報告用</t>
    </r>
    <phoneticPr fontId="9" type="noConversion"/>
  </si>
  <si>
    <t>V</t>
    <phoneticPr fontId="9" type="noConversion"/>
  </si>
  <si>
    <t>V</t>
    <phoneticPr fontId="9" type="noConversion"/>
  </si>
  <si>
    <t>IVC injury during surgery with profuse bleeding s/p Hemostasis</t>
    <phoneticPr fontId="9" type="noConversion"/>
  </si>
  <si>
    <r>
      <rPr>
        <sz val="12"/>
        <rFont val="細明體"/>
        <family val="3"/>
        <charset val="136"/>
      </rPr>
      <t>有</t>
    </r>
    <r>
      <rPr>
        <sz val="12"/>
        <rFont val="Times New Roman"/>
        <family val="1"/>
      </rPr>
      <t>Bil</t>
    </r>
    <r>
      <rPr>
        <sz val="12"/>
        <rFont val="細明體"/>
        <family val="3"/>
        <charset val="136"/>
      </rPr>
      <t>合計要</t>
    </r>
    <r>
      <rPr>
        <sz val="12"/>
        <rFont val="Times New Roman"/>
        <family val="1"/>
      </rPr>
      <t>*2</t>
    </r>
    <phoneticPr fontId="9" type="noConversion"/>
  </si>
  <si>
    <r>
      <t xml:space="preserve">INACIO </t>
    </r>
    <r>
      <rPr>
        <sz val="10"/>
        <color rgb="FF000000"/>
        <rFont val="細明體"/>
        <family val="3"/>
        <charset val="136"/>
      </rPr>
      <t>＊</t>
    </r>
    <phoneticPr fontId="9" type="noConversion"/>
  </si>
  <si>
    <r>
      <t xml:space="preserve">SKILANG BEVERLY </t>
    </r>
    <r>
      <rPr>
        <sz val="10"/>
        <color rgb="FF000000"/>
        <rFont val="細明體"/>
        <family val="3"/>
        <charset val="136"/>
      </rPr>
      <t>＊</t>
    </r>
    <phoneticPr fontId="9" type="noConversion"/>
  </si>
  <si>
    <r>
      <t xml:space="preserve">SKILANG BEVERLY </t>
    </r>
    <r>
      <rPr>
        <sz val="10"/>
        <color rgb="FF000000"/>
        <rFont val="細明體"/>
        <family val="3"/>
        <charset val="136"/>
      </rPr>
      <t>＊</t>
    </r>
    <phoneticPr fontId="9" type="noConversion"/>
  </si>
  <si>
    <t>*1 (supera) L't SFA &amp; *2 L't EIA</t>
    <phoneticPr fontId="9" type="noConversion"/>
  </si>
  <si>
    <t>*2 
R't &amp; L't iliac vein</t>
    <phoneticPr fontId="9" type="noConversion"/>
  </si>
  <si>
    <t>5760290 5760290</t>
    <phoneticPr fontId="9" type="noConversion"/>
  </si>
  <si>
    <r>
      <t xml:space="preserve">INACIO </t>
    </r>
    <r>
      <rPr>
        <sz val="12"/>
        <color rgb="FF000000"/>
        <rFont val="細明體"/>
        <family val="3"/>
        <charset val="136"/>
      </rPr>
      <t>﹡</t>
    </r>
    <phoneticPr fontId="9" type="noConversion"/>
  </si>
  <si>
    <t>08785052</t>
  </si>
  <si>
    <t>2021/03/01</t>
  </si>
  <si>
    <t>17626645</t>
  </si>
  <si>
    <t>2021/02/28</t>
  </si>
  <si>
    <t>04150622</t>
  </si>
  <si>
    <t>2021/03/07</t>
  </si>
  <si>
    <t>2021/03/11</t>
  </si>
  <si>
    <t>2021/03/08</t>
  </si>
  <si>
    <t>00404356</t>
  </si>
  <si>
    <t>69016B2</t>
  </si>
  <si>
    <t>00541762</t>
  </si>
  <si>
    <t>19740617</t>
  </si>
  <si>
    <t>05653755</t>
  </si>
  <si>
    <t>2021/03/22</t>
  </si>
  <si>
    <t>2021/03/09</t>
  </si>
  <si>
    <t>21808132</t>
  </si>
  <si>
    <t>2021/03/10</t>
  </si>
  <si>
    <t>21709434</t>
  </si>
  <si>
    <t>21806327</t>
  </si>
  <si>
    <t>2021/03/12</t>
  </si>
  <si>
    <t>2021/03/14</t>
  </si>
  <si>
    <t>2021/03/15</t>
  </si>
  <si>
    <t>04557367</t>
  </si>
  <si>
    <t>21810885</t>
  </si>
  <si>
    <t>20563759</t>
  </si>
  <si>
    <t>09127496</t>
  </si>
  <si>
    <t>00258524</t>
  </si>
  <si>
    <t>2021/03/16</t>
  </si>
  <si>
    <t>2021/03/18</t>
  </si>
  <si>
    <t>2021/03/17</t>
  </si>
  <si>
    <t>2021/03/29</t>
  </si>
  <si>
    <t>20000668</t>
  </si>
  <si>
    <t>21808190</t>
  </si>
  <si>
    <t>05910187</t>
  </si>
  <si>
    <t>07174857</t>
  </si>
  <si>
    <t>21821310</t>
  </si>
  <si>
    <t>08084152</t>
  </si>
  <si>
    <t>16594331</t>
  </si>
  <si>
    <t>2021/03/24</t>
  </si>
  <si>
    <t>21823374</t>
  </si>
  <si>
    <t>13229694</t>
  </si>
  <si>
    <t>2021/03/30</t>
  </si>
  <si>
    <t>21823468</t>
  </si>
  <si>
    <t>2021/04/01</t>
  </si>
  <si>
    <t>2021/03/31</t>
  </si>
  <si>
    <t>2021/03/26</t>
  </si>
  <si>
    <t>2021/03/06</t>
  </si>
  <si>
    <t>19687294</t>
  </si>
  <si>
    <t>2021/03/04</t>
  </si>
  <si>
    <t>01011384</t>
  </si>
  <si>
    <t>17480706</t>
  </si>
  <si>
    <t>2021/03/05</t>
  </si>
  <si>
    <t>21795743</t>
  </si>
  <si>
    <t>04765847</t>
  </si>
  <si>
    <t>07273335</t>
  </si>
  <si>
    <t>10863654</t>
  </si>
  <si>
    <t>14604856</t>
  </si>
  <si>
    <t>04251261</t>
  </si>
  <si>
    <t>2021/03/25</t>
  </si>
  <si>
    <t>2021/03/20</t>
  </si>
  <si>
    <t>07238540</t>
  </si>
  <si>
    <t>69014B</t>
  </si>
  <si>
    <t>17395430</t>
  </si>
  <si>
    <t>2021/03/23</t>
  </si>
  <si>
    <t>62012C</t>
  </si>
  <si>
    <t>16610455</t>
  </si>
  <si>
    <t>TEBLAK ANITA</t>
  </si>
  <si>
    <t>21788618</t>
  </si>
  <si>
    <t>2021/03/19</t>
  </si>
  <si>
    <t>12379096</t>
  </si>
  <si>
    <t>09160900</t>
  </si>
  <si>
    <t>16416608</t>
  </si>
  <si>
    <t>20274348</t>
  </si>
  <si>
    <t>17536447</t>
  </si>
  <si>
    <t>19026212</t>
  </si>
  <si>
    <t>10537274</t>
  </si>
  <si>
    <t>15021773</t>
  </si>
  <si>
    <t>13484052</t>
  </si>
  <si>
    <t>02101441</t>
  </si>
  <si>
    <t>2021/03/27</t>
  </si>
  <si>
    <t>16397085</t>
  </si>
  <si>
    <t>00048514</t>
  </si>
  <si>
    <t>06149805</t>
  </si>
  <si>
    <t>14133962</t>
  </si>
  <si>
    <t>21424345</t>
  </si>
  <si>
    <t>21148711</t>
  </si>
  <si>
    <t>2021/03/13</t>
  </si>
  <si>
    <t>13258886</t>
  </si>
  <si>
    <t>20322218</t>
  </si>
  <si>
    <t>10263241</t>
  </si>
  <si>
    <t>62060B</t>
  </si>
  <si>
    <t>11549174</t>
  </si>
  <si>
    <t>01385469</t>
  </si>
  <si>
    <t>17065773</t>
  </si>
  <si>
    <t>48006C</t>
  </si>
  <si>
    <t>21816003</t>
  </si>
  <si>
    <t>05068675</t>
  </si>
  <si>
    <t>07756367</t>
  </si>
  <si>
    <t>08341911</t>
  </si>
  <si>
    <t>21803608</t>
  </si>
  <si>
    <t>10944488</t>
  </si>
  <si>
    <t>21785096</t>
  </si>
  <si>
    <t>21801754</t>
  </si>
  <si>
    <t>21803051</t>
  </si>
  <si>
    <t>20199981</t>
  </si>
  <si>
    <t>16666322</t>
  </si>
  <si>
    <t>10412747</t>
  </si>
  <si>
    <t>01395161</t>
  </si>
  <si>
    <t>00335246</t>
  </si>
  <si>
    <t>07843435</t>
  </si>
  <si>
    <t>THOMAS MARINO ORRENGES</t>
  </si>
  <si>
    <t>21788579</t>
  </si>
  <si>
    <t>10472981</t>
  </si>
  <si>
    <t>17952588</t>
  </si>
  <si>
    <t>16851268</t>
  </si>
  <si>
    <t>16682915</t>
  </si>
  <si>
    <t>06039083</t>
  </si>
  <si>
    <t>00408552</t>
  </si>
  <si>
    <t>10246692</t>
  </si>
  <si>
    <r>
      <rPr>
        <sz val="12"/>
        <color rgb="FF000000"/>
        <rFont val="標楷體"/>
        <family val="4"/>
        <charset val="136"/>
      </rPr>
      <t>蔡許秀月</t>
    </r>
  </si>
  <si>
    <r>
      <rPr>
        <sz val="12"/>
        <color rgb="FF000000"/>
        <rFont val="標楷體"/>
        <family val="4"/>
        <charset val="136"/>
      </rPr>
      <t>許程源</t>
    </r>
  </si>
  <si>
    <r>
      <rPr>
        <sz val="12"/>
        <color rgb="FF000000"/>
        <rFont val="標楷體"/>
        <family val="4"/>
        <charset val="136"/>
      </rPr>
      <t>陳郭素娥</t>
    </r>
  </si>
  <si>
    <r>
      <rPr>
        <sz val="12"/>
        <color rgb="FF000000"/>
        <rFont val="標楷體"/>
        <family val="4"/>
        <charset val="136"/>
      </rPr>
      <t>陳清林</t>
    </r>
  </si>
  <si>
    <r>
      <rPr>
        <sz val="12"/>
        <color rgb="FF000000"/>
        <rFont val="標楷體"/>
        <family val="4"/>
        <charset val="136"/>
      </rPr>
      <t>傅吳宥妹</t>
    </r>
  </si>
  <si>
    <r>
      <rPr>
        <sz val="12"/>
        <color rgb="FF000000"/>
        <rFont val="標楷體"/>
        <family val="4"/>
        <charset val="136"/>
      </rPr>
      <t>黃春生</t>
    </r>
  </si>
  <si>
    <r>
      <rPr>
        <sz val="12"/>
        <color rgb="FF000000"/>
        <rFont val="標楷體"/>
        <family val="4"/>
        <charset val="136"/>
      </rPr>
      <t>黃士軒</t>
    </r>
  </si>
  <si>
    <r>
      <rPr>
        <sz val="12"/>
        <color rgb="FF000000"/>
        <rFont val="標楷體"/>
        <family val="4"/>
        <charset val="136"/>
      </rPr>
      <t>陳素霞</t>
    </r>
  </si>
  <si>
    <r>
      <rPr>
        <sz val="12"/>
        <color rgb="FF000000"/>
        <rFont val="標楷體"/>
        <family val="4"/>
        <charset val="136"/>
      </rPr>
      <t>陳財發</t>
    </r>
  </si>
  <si>
    <r>
      <rPr>
        <sz val="12"/>
        <color rgb="FF000000"/>
        <rFont val="標楷體"/>
        <family val="4"/>
        <charset val="136"/>
      </rPr>
      <t>廖凡瑢</t>
    </r>
  </si>
  <si>
    <r>
      <rPr>
        <sz val="12"/>
        <color rgb="FF000000"/>
        <rFont val="標楷體"/>
        <family val="4"/>
        <charset val="136"/>
      </rPr>
      <t>林錦相</t>
    </r>
  </si>
  <si>
    <r>
      <rPr>
        <sz val="12"/>
        <color rgb="FF000000"/>
        <rFont val="標楷體"/>
        <family val="4"/>
        <charset val="136"/>
      </rPr>
      <t>王堅中</t>
    </r>
  </si>
  <si>
    <r>
      <rPr>
        <sz val="12"/>
        <color rgb="FF000000"/>
        <rFont val="標楷體"/>
        <family val="4"/>
        <charset val="136"/>
      </rPr>
      <t>游節子</t>
    </r>
  </si>
  <si>
    <r>
      <rPr>
        <sz val="12"/>
        <color rgb="FF000000"/>
        <rFont val="標楷體"/>
        <family val="4"/>
        <charset val="136"/>
      </rPr>
      <t>葉永成</t>
    </r>
  </si>
  <si>
    <r>
      <rPr>
        <sz val="12"/>
        <color rgb="FF000000"/>
        <rFont val="標楷體"/>
        <family val="4"/>
        <charset val="136"/>
      </rPr>
      <t>李維卿</t>
    </r>
  </si>
  <si>
    <r>
      <rPr>
        <sz val="12"/>
        <color rgb="FF000000"/>
        <rFont val="標楷體"/>
        <family val="4"/>
        <charset val="136"/>
      </rPr>
      <t>林安國</t>
    </r>
  </si>
  <si>
    <r>
      <rPr>
        <sz val="12"/>
        <color rgb="FF000000"/>
        <rFont val="標楷體"/>
        <family val="4"/>
        <charset val="136"/>
      </rPr>
      <t>黃如龍</t>
    </r>
  </si>
  <si>
    <r>
      <rPr>
        <sz val="12"/>
        <color rgb="FF000000"/>
        <rFont val="標楷體"/>
        <family val="4"/>
        <charset val="136"/>
      </rPr>
      <t>林寶盈</t>
    </r>
  </si>
  <si>
    <r>
      <rPr>
        <sz val="12"/>
        <color rgb="FF000000"/>
        <rFont val="標楷體"/>
        <family val="4"/>
        <charset val="136"/>
      </rPr>
      <t>盧阿葉</t>
    </r>
  </si>
  <si>
    <r>
      <rPr>
        <sz val="12"/>
        <color rgb="FF000000"/>
        <rFont val="標楷體"/>
        <family val="4"/>
        <charset val="136"/>
      </rPr>
      <t>陳木川</t>
    </r>
  </si>
  <si>
    <r>
      <rPr>
        <sz val="12"/>
        <color rgb="FF000000"/>
        <rFont val="標楷體"/>
        <family val="4"/>
        <charset val="136"/>
      </rPr>
      <t>黃日興</t>
    </r>
  </si>
  <si>
    <r>
      <rPr>
        <sz val="12"/>
        <color rgb="FF000000"/>
        <rFont val="標楷體"/>
        <family val="4"/>
        <charset val="136"/>
      </rPr>
      <t>陳志岳</t>
    </r>
  </si>
  <si>
    <r>
      <rPr>
        <sz val="12"/>
        <color rgb="FF000000"/>
        <rFont val="標楷體"/>
        <family val="4"/>
        <charset val="136"/>
      </rPr>
      <t>黃秀權</t>
    </r>
  </si>
  <si>
    <r>
      <rPr>
        <sz val="12"/>
        <color rgb="FF000000"/>
        <rFont val="標楷體"/>
        <family val="4"/>
        <charset val="136"/>
      </rPr>
      <t>林錦惠</t>
    </r>
  </si>
  <si>
    <r>
      <rPr>
        <sz val="12"/>
        <color rgb="FF000000"/>
        <rFont val="標楷體"/>
        <family val="4"/>
        <charset val="136"/>
      </rPr>
      <t>姚嫻蓉</t>
    </r>
  </si>
  <si>
    <r>
      <rPr>
        <sz val="12"/>
        <color rgb="FF000000"/>
        <rFont val="標楷體"/>
        <family val="4"/>
        <charset val="136"/>
      </rPr>
      <t>林政賢</t>
    </r>
  </si>
  <si>
    <r>
      <rPr>
        <sz val="12"/>
        <color rgb="FF000000"/>
        <rFont val="標楷體"/>
        <family val="4"/>
        <charset val="136"/>
      </rPr>
      <t>李天其</t>
    </r>
  </si>
  <si>
    <r>
      <rPr>
        <sz val="12"/>
        <color rgb="FF000000"/>
        <rFont val="標楷體"/>
        <family val="4"/>
        <charset val="136"/>
      </rPr>
      <t>張廖素卿</t>
    </r>
  </si>
  <si>
    <r>
      <rPr>
        <sz val="12"/>
        <color rgb="FF000000"/>
        <rFont val="標楷體"/>
        <family val="4"/>
        <charset val="136"/>
      </rPr>
      <t>陳美嬌</t>
    </r>
  </si>
  <si>
    <r>
      <rPr>
        <sz val="12"/>
        <color rgb="FF000000"/>
        <rFont val="標楷體"/>
        <family val="4"/>
        <charset val="136"/>
      </rPr>
      <t>葉阿棟</t>
    </r>
  </si>
  <si>
    <r>
      <rPr>
        <sz val="12"/>
        <color rgb="FF000000"/>
        <rFont val="標楷體"/>
        <family val="4"/>
        <charset val="136"/>
      </rPr>
      <t>謝榮三</t>
    </r>
  </si>
  <si>
    <r>
      <rPr>
        <sz val="12"/>
        <color rgb="FF000000"/>
        <rFont val="標楷體"/>
        <family val="4"/>
        <charset val="136"/>
      </rPr>
      <t>吳玉慧</t>
    </r>
  </si>
  <si>
    <r>
      <rPr>
        <sz val="12"/>
        <color rgb="FF000000"/>
        <rFont val="標楷體"/>
        <family val="4"/>
        <charset val="136"/>
      </rPr>
      <t>劉錦源</t>
    </r>
  </si>
  <si>
    <r>
      <rPr>
        <sz val="12"/>
        <color rgb="FF000000"/>
        <rFont val="標楷體"/>
        <family val="4"/>
        <charset val="136"/>
      </rPr>
      <t>李澄明</t>
    </r>
  </si>
  <si>
    <r>
      <rPr>
        <sz val="12"/>
        <color rgb="FF000000"/>
        <rFont val="標楷體"/>
        <family val="4"/>
        <charset val="136"/>
      </rPr>
      <t>陳舜珠</t>
    </r>
  </si>
  <si>
    <r>
      <rPr>
        <sz val="12"/>
        <color rgb="FF000000"/>
        <rFont val="標楷體"/>
        <family val="4"/>
        <charset val="136"/>
      </rPr>
      <t>徐阿味</t>
    </r>
  </si>
  <si>
    <r>
      <rPr>
        <sz val="12"/>
        <color rgb="FF000000"/>
        <rFont val="標楷體"/>
        <family val="4"/>
        <charset val="136"/>
      </rPr>
      <t>王淑觀</t>
    </r>
  </si>
  <si>
    <r>
      <rPr>
        <sz val="12"/>
        <color rgb="FF000000"/>
        <rFont val="標楷體"/>
        <family val="4"/>
        <charset val="136"/>
      </rPr>
      <t>李福壽</t>
    </r>
  </si>
  <si>
    <r>
      <rPr>
        <sz val="12"/>
        <color rgb="FF000000"/>
        <rFont val="標楷體"/>
        <family val="4"/>
        <charset val="136"/>
      </rPr>
      <t>柯德在</t>
    </r>
  </si>
  <si>
    <r>
      <rPr>
        <sz val="12"/>
        <color rgb="FF000000"/>
        <rFont val="標楷體"/>
        <family val="4"/>
        <charset val="136"/>
      </rPr>
      <t>朱文女</t>
    </r>
  </si>
  <si>
    <r>
      <rPr>
        <sz val="12"/>
        <color rgb="FF000000"/>
        <rFont val="標楷體"/>
        <family val="4"/>
        <charset val="136"/>
      </rPr>
      <t>陳啟東</t>
    </r>
  </si>
  <si>
    <r>
      <rPr>
        <sz val="12"/>
        <color rgb="FF000000"/>
        <rFont val="標楷體"/>
        <family val="4"/>
        <charset val="136"/>
      </rPr>
      <t>林雯雯</t>
    </r>
  </si>
  <si>
    <r>
      <rPr>
        <sz val="12"/>
        <color rgb="FF000000"/>
        <rFont val="標楷體"/>
        <family val="4"/>
        <charset val="136"/>
      </rPr>
      <t>陳金清</t>
    </r>
  </si>
  <si>
    <r>
      <rPr>
        <sz val="12"/>
        <color rgb="FF000000"/>
        <rFont val="標楷體"/>
        <family val="4"/>
        <charset val="136"/>
      </rPr>
      <t>侯欽揚</t>
    </r>
  </si>
  <si>
    <r>
      <rPr>
        <sz val="12"/>
        <color rgb="FF000000"/>
        <rFont val="標楷體"/>
        <family val="4"/>
        <charset val="136"/>
      </rPr>
      <t>林祖豐</t>
    </r>
  </si>
  <si>
    <r>
      <rPr>
        <sz val="12"/>
        <color rgb="FF000000"/>
        <rFont val="標楷體"/>
        <family val="4"/>
        <charset val="136"/>
      </rPr>
      <t>傅中</t>
    </r>
  </si>
  <si>
    <r>
      <rPr>
        <sz val="12"/>
        <color rgb="FF000000"/>
        <rFont val="標楷體"/>
        <family val="4"/>
        <charset val="136"/>
      </rPr>
      <t>黃寶治</t>
    </r>
  </si>
  <si>
    <r>
      <rPr>
        <sz val="12"/>
        <color rgb="FF000000"/>
        <rFont val="標楷體"/>
        <family val="4"/>
        <charset val="136"/>
      </rPr>
      <t>姚融融</t>
    </r>
  </si>
  <si>
    <r>
      <rPr>
        <sz val="12"/>
        <color rgb="FF000000"/>
        <rFont val="標楷體"/>
        <family val="4"/>
        <charset val="136"/>
      </rPr>
      <t>李素蘭</t>
    </r>
  </si>
  <si>
    <r>
      <rPr>
        <sz val="12"/>
        <color rgb="FF000000"/>
        <rFont val="標楷體"/>
        <family val="4"/>
        <charset val="136"/>
      </rPr>
      <t>林素珠</t>
    </r>
  </si>
  <si>
    <r>
      <rPr>
        <sz val="12"/>
        <color rgb="FF000000"/>
        <rFont val="標楷體"/>
        <family val="4"/>
        <charset val="136"/>
      </rPr>
      <t>林添德</t>
    </r>
  </si>
  <si>
    <r>
      <rPr>
        <sz val="12"/>
        <color rgb="FF000000"/>
        <rFont val="標楷體"/>
        <family val="4"/>
        <charset val="136"/>
      </rPr>
      <t>李中元</t>
    </r>
  </si>
  <si>
    <r>
      <rPr>
        <sz val="12"/>
        <color rgb="FF000000"/>
        <rFont val="標楷體"/>
        <family val="4"/>
        <charset val="136"/>
      </rPr>
      <t>溫麗琴</t>
    </r>
  </si>
  <si>
    <r>
      <rPr>
        <sz val="12"/>
        <color rgb="FF000000"/>
        <rFont val="標楷體"/>
        <family val="4"/>
        <charset val="136"/>
      </rPr>
      <t>侯凃雪</t>
    </r>
  </si>
  <si>
    <r>
      <rPr>
        <sz val="12"/>
        <color rgb="FF000000"/>
        <rFont val="標楷體"/>
        <family val="4"/>
        <charset val="136"/>
      </rPr>
      <t>潘金木</t>
    </r>
  </si>
  <si>
    <r>
      <rPr>
        <sz val="12"/>
        <color rgb="FF000000"/>
        <rFont val="標楷體"/>
        <family val="4"/>
        <charset val="136"/>
      </rPr>
      <t>黃月娥</t>
    </r>
  </si>
  <si>
    <r>
      <rPr>
        <sz val="12"/>
        <color rgb="FF000000"/>
        <rFont val="標楷體"/>
        <family val="4"/>
        <charset val="136"/>
      </rPr>
      <t>楊紹三</t>
    </r>
  </si>
  <si>
    <r>
      <rPr>
        <sz val="12"/>
        <color rgb="FF000000"/>
        <rFont val="標楷體"/>
        <family val="4"/>
        <charset val="136"/>
      </rPr>
      <t>吳余省</t>
    </r>
  </si>
  <si>
    <r>
      <rPr>
        <sz val="12"/>
        <color rgb="FF000000"/>
        <rFont val="標楷體"/>
        <family val="4"/>
        <charset val="136"/>
      </rPr>
      <t>葉江玉蘭</t>
    </r>
  </si>
  <si>
    <r>
      <rPr>
        <sz val="12"/>
        <color rgb="FF000000"/>
        <rFont val="標楷體"/>
        <family val="4"/>
        <charset val="136"/>
      </rPr>
      <t>倪玉麟</t>
    </r>
  </si>
  <si>
    <r>
      <rPr>
        <sz val="12"/>
        <color rgb="FF000000"/>
        <rFont val="標楷體"/>
        <family val="4"/>
        <charset val="136"/>
      </rPr>
      <t>連郭寶彩</t>
    </r>
  </si>
  <si>
    <r>
      <rPr>
        <sz val="12"/>
        <color rgb="FF000000"/>
        <rFont val="標楷體"/>
        <family val="4"/>
        <charset val="136"/>
      </rPr>
      <t>林嘉禎</t>
    </r>
  </si>
  <si>
    <r>
      <rPr>
        <sz val="12"/>
        <color rgb="FF000000"/>
        <rFont val="標楷體"/>
        <family val="4"/>
        <charset val="136"/>
      </rPr>
      <t>黃萬建</t>
    </r>
  </si>
  <si>
    <r>
      <rPr>
        <sz val="12"/>
        <color rgb="FF000000"/>
        <rFont val="標楷體"/>
        <family val="4"/>
        <charset val="136"/>
      </rPr>
      <t>吳國徽</t>
    </r>
  </si>
  <si>
    <r>
      <rPr>
        <sz val="12"/>
        <color rgb="FF000000"/>
        <rFont val="標楷體"/>
        <family val="4"/>
        <charset val="136"/>
      </rPr>
      <t>李寶菁</t>
    </r>
  </si>
  <si>
    <r>
      <rPr>
        <sz val="12"/>
        <color rgb="FF000000"/>
        <rFont val="標楷體"/>
        <family val="4"/>
        <charset val="136"/>
      </rPr>
      <t>洪瑋駿</t>
    </r>
  </si>
  <si>
    <r>
      <rPr>
        <sz val="12"/>
        <color rgb="FF000000"/>
        <rFont val="標楷體"/>
        <family val="4"/>
        <charset val="136"/>
      </rPr>
      <t>李玲靜</t>
    </r>
  </si>
  <si>
    <r>
      <rPr>
        <sz val="12"/>
        <color rgb="FF000000"/>
        <rFont val="標楷體"/>
        <family val="4"/>
        <charset val="136"/>
      </rPr>
      <t>林弘欣</t>
    </r>
  </si>
  <si>
    <r>
      <rPr>
        <sz val="12"/>
        <color rgb="FF000000"/>
        <rFont val="標楷體"/>
        <family val="4"/>
        <charset val="136"/>
      </rPr>
      <t>林張巧雲</t>
    </r>
  </si>
  <si>
    <r>
      <rPr>
        <sz val="12"/>
        <color rgb="FF000000"/>
        <rFont val="標楷體"/>
        <family val="4"/>
        <charset val="136"/>
      </rPr>
      <t>謝素卿</t>
    </r>
  </si>
  <si>
    <r>
      <rPr>
        <sz val="12"/>
        <color rgb="FF000000"/>
        <rFont val="標楷體"/>
        <family val="4"/>
        <charset val="136"/>
      </rPr>
      <t>蔡英世</t>
    </r>
  </si>
  <si>
    <r>
      <rPr>
        <sz val="12"/>
        <color rgb="FF000000"/>
        <rFont val="標楷體"/>
        <family val="4"/>
        <charset val="136"/>
      </rPr>
      <t>林怡芳</t>
    </r>
  </si>
  <si>
    <r>
      <rPr>
        <sz val="12"/>
        <color rgb="FF000000"/>
        <rFont val="標楷體"/>
        <family val="4"/>
        <charset val="136"/>
      </rPr>
      <t>林明輝</t>
    </r>
  </si>
  <si>
    <r>
      <rPr>
        <sz val="12"/>
        <color rgb="FF000000"/>
        <rFont val="標楷體"/>
        <family val="4"/>
        <charset val="136"/>
      </rPr>
      <t>張賜同</t>
    </r>
  </si>
  <si>
    <r>
      <rPr>
        <sz val="12"/>
        <color rgb="FF000000"/>
        <rFont val="標楷體"/>
        <family val="4"/>
        <charset val="136"/>
      </rPr>
      <t>葉學禮</t>
    </r>
  </si>
  <si>
    <r>
      <rPr>
        <sz val="12"/>
        <color rgb="FF000000"/>
        <rFont val="標楷體"/>
        <family val="4"/>
        <charset val="136"/>
      </rPr>
      <t>黃東隆</t>
    </r>
  </si>
  <si>
    <r>
      <rPr>
        <sz val="12"/>
        <color rgb="FF000000"/>
        <rFont val="標楷體"/>
        <family val="4"/>
        <charset val="136"/>
      </rPr>
      <t>王進益</t>
    </r>
  </si>
  <si>
    <r>
      <rPr>
        <sz val="12"/>
        <color rgb="FF000000"/>
        <rFont val="標楷體"/>
        <family val="4"/>
        <charset val="136"/>
      </rPr>
      <t>葉火堂</t>
    </r>
  </si>
  <si>
    <r>
      <rPr>
        <sz val="12"/>
        <color rgb="FF000000"/>
        <rFont val="標楷體"/>
        <family val="4"/>
        <charset val="136"/>
      </rPr>
      <t>周孟崇</t>
    </r>
  </si>
  <si>
    <r>
      <rPr>
        <sz val="12"/>
        <color rgb="FF000000"/>
        <rFont val="標楷體"/>
        <family val="4"/>
        <charset val="136"/>
      </rPr>
      <t>王蔡罔市</t>
    </r>
  </si>
  <si>
    <r>
      <rPr>
        <sz val="12"/>
        <color rgb="FF000000"/>
        <rFont val="標楷體"/>
        <family val="4"/>
        <charset val="136"/>
      </rPr>
      <t>林文福</t>
    </r>
  </si>
  <si>
    <r>
      <rPr>
        <sz val="12"/>
        <color rgb="FF000000"/>
        <rFont val="標楷體"/>
        <family val="4"/>
        <charset val="136"/>
      </rPr>
      <t>鐘詹芳淑</t>
    </r>
  </si>
  <si>
    <r>
      <rPr>
        <sz val="12"/>
        <color rgb="FF000000"/>
        <rFont val="標楷體"/>
        <family val="4"/>
        <charset val="136"/>
      </rPr>
      <t>吳郭月春</t>
    </r>
  </si>
  <si>
    <t>07888204</t>
  </si>
  <si>
    <t>18367587</t>
  </si>
  <si>
    <t>06229000</t>
  </si>
  <si>
    <t>06619351</t>
  </si>
  <si>
    <t>20210301</t>
  </si>
  <si>
    <t>20210304</t>
  </si>
  <si>
    <t>06866259</t>
  </si>
  <si>
    <t>12731315</t>
  </si>
  <si>
    <t>13615082</t>
  </si>
  <si>
    <t>19891251</t>
  </si>
  <si>
    <t>20552101</t>
  </si>
  <si>
    <t>21712842</t>
  </si>
  <si>
    <t>20485000</t>
  </si>
  <si>
    <t>00996794</t>
  </si>
  <si>
    <t>20210310</t>
  </si>
  <si>
    <t>20210305</t>
  </si>
  <si>
    <t>15187792</t>
  </si>
  <si>
    <t>00541225</t>
  </si>
  <si>
    <t>02849475</t>
  </si>
  <si>
    <t>03660525</t>
  </si>
  <si>
    <t>03910903</t>
  </si>
  <si>
    <t>15525929</t>
  </si>
  <si>
    <t>19146626</t>
  </si>
  <si>
    <t>19887764</t>
  </si>
  <si>
    <t>21465947</t>
  </si>
  <si>
    <t>21804868</t>
  </si>
  <si>
    <t>15701145</t>
  </si>
  <si>
    <t>20210306</t>
  </si>
  <si>
    <t>07980003</t>
  </si>
  <si>
    <t>20210309</t>
  </si>
  <si>
    <t>13914519</t>
  </si>
  <si>
    <t>14869816</t>
  </si>
  <si>
    <t>15236932</t>
  </si>
  <si>
    <t>20546825</t>
  </si>
  <si>
    <t>20569919</t>
  </si>
  <si>
    <t>21169061</t>
  </si>
  <si>
    <t>20210307</t>
  </si>
  <si>
    <t>20210311</t>
  </si>
  <si>
    <t>00358220</t>
  </si>
  <si>
    <t>20210312</t>
  </si>
  <si>
    <t>05639980</t>
  </si>
  <si>
    <t>07144780</t>
  </si>
  <si>
    <t>18476547</t>
  </si>
  <si>
    <t>11106251</t>
  </si>
  <si>
    <t>20210313</t>
  </si>
  <si>
    <t>20210315</t>
  </si>
  <si>
    <t>17686313</t>
  </si>
  <si>
    <t>03683208</t>
  </si>
  <si>
    <t>20210316</t>
  </si>
  <si>
    <t>04821743</t>
  </si>
  <si>
    <t>13371155</t>
  </si>
  <si>
    <t>13605555</t>
  </si>
  <si>
    <t>15178771</t>
  </si>
  <si>
    <t>16744673</t>
  </si>
  <si>
    <t>20320335</t>
  </si>
  <si>
    <t>21317815</t>
  </si>
  <si>
    <t>07559532</t>
  </si>
  <si>
    <t>20210319</t>
  </si>
  <si>
    <t>20210317</t>
  </si>
  <si>
    <t>20210320</t>
  </si>
  <si>
    <t>10487654</t>
  </si>
  <si>
    <t>20210326</t>
  </si>
  <si>
    <t>20210322</t>
  </si>
  <si>
    <t>00856708</t>
  </si>
  <si>
    <t>20210323</t>
  </si>
  <si>
    <t>07639601</t>
  </si>
  <si>
    <t>19778380</t>
  </si>
  <si>
    <t>20976974</t>
  </si>
  <si>
    <t>21306241</t>
  </si>
  <si>
    <t>21335161</t>
  </si>
  <si>
    <t>21383131</t>
  </si>
  <si>
    <t>02461903</t>
  </si>
  <si>
    <t>20210331</t>
  </si>
  <si>
    <t>21537006</t>
  </si>
  <si>
    <t>20210329</t>
  </si>
  <si>
    <t>20210324</t>
  </si>
  <si>
    <t>05419744</t>
  </si>
  <si>
    <t>08838388</t>
  </si>
  <si>
    <t>09396325</t>
  </si>
  <si>
    <t>14101116</t>
  </si>
  <si>
    <t>18799700</t>
  </si>
  <si>
    <t>11782064</t>
  </si>
  <si>
    <t>17923134</t>
  </si>
  <si>
    <t>06911727</t>
  </si>
  <si>
    <t>20210330</t>
  </si>
  <si>
    <t>12291567</t>
  </si>
  <si>
    <t>13639954</t>
  </si>
  <si>
    <t>20738055</t>
  </si>
  <si>
    <t>21313457</t>
  </si>
  <si>
    <t>21832175</t>
  </si>
  <si>
    <t>21836258</t>
  </si>
  <si>
    <t>17741949</t>
  </si>
  <si>
    <t>20210228</t>
  </si>
  <si>
    <t>15757326</t>
  </si>
  <si>
    <t>20904919</t>
  </si>
  <si>
    <t>20210308</t>
  </si>
  <si>
    <t>18377946</t>
  </si>
  <si>
    <t>15601711</t>
  </si>
  <si>
    <t>18925727</t>
  </si>
  <si>
    <t>19696299</t>
  </si>
  <si>
    <t>20210321</t>
  </si>
  <si>
    <t>07400350</t>
  </si>
  <si>
    <t>20210325</t>
  </si>
  <si>
    <t>02660161</t>
  </si>
  <si>
    <t>21709450</t>
  </si>
  <si>
    <t>02160946</t>
  </si>
  <si>
    <t>11838718</t>
  </si>
  <si>
    <t>20427574</t>
  </si>
  <si>
    <t>21545854</t>
  </si>
  <si>
    <t>06874748</t>
  </si>
  <si>
    <t>07009590</t>
  </si>
  <si>
    <t>07037250</t>
  </si>
  <si>
    <t>11891118</t>
  </si>
  <si>
    <t>12352230</t>
  </si>
  <si>
    <t>20464077</t>
  </si>
  <si>
    <t>21464758</t>
  </si>
  <si>
    <t>21691566</t>
  </si>
  <si>
    <t>21802354</t>
  </si>
  <si>
    <t>00302298</t>
  </si>
  <si>
    <t>03179033</t>
  </si>
  <si>
    <t>18461379</t>
  </si>
  <si>
    <t>21557031</t>
  </si>
  <si>
    <t>01405611</t>
  </si>
  <si>
    <t>10295233</t>
  </si>
  <si>
    <t>21545456</t>
  </si>
  <si>
    <t>21802228</t>
  </si>
  <si>
    <t>01819106</t>
  </si>
  <si>
    <t>04642808</t>
  </si>
  <si>
    <t>12917803</t>
  </si>
  <si>
    <t>18035361</t>
  </si>
  <si>
    <t>20703807</t>
  </si>
  <si>
    <t>21243925</t>
  </si>
  <si>
    <t>21547274</t>
  </si>
  <si>
    <t>21813216</t>
  </si>
  <si>
    <t>09202015</t>
  </si>
  <si>
    <t>10761101</t>
  </si>
  <si>
    <t>20316990</t>
  </si>
  <si>
    <t>20210318</t>
  </si>
  <si>
    <t>16508035</t>
  </si>
  <si>
    <t>11786257</t>
  </si>
  <si>
    <t>09481303</t>
  </si>
  <si>
    <t>19276729</t>
  </si>
  <si>
    <t>21739925</t>
  </si>
  <si>
    <t>06720883</t>
  </si>
  <si>
    <t>16807818</t>
  </si>
  <si>
    <t>18734249</t>
  </si>
  <si>
    <t>20085992</t>
  </si>
  <si>
    <t>21192035</t>
  </si>
  <si>
    <t>03699209</t>
  </si>
  <si>
    <t>04557008</t>
  </si>
  <si>
    <t>16485436</t>
  </si>
  <si>
    <t>03593217</t>
  </si>
  <si>
    <t>11890767</t>
  </si>
  <si>
    <t>21313224</t>
  </si>
  <si>
    <t>07346492</t>
  </si>
  <si>
    <t>09642031</t>
  </si>
  <si>
    <t>14291482</t>
  </si>
  <si>
    <t>21794237</t>
  </si>
  <si>
    <t>01952002</t>
  </si>
  <si>
    <t>02790112</t>
  </si>
  <si>
    <t>21377279</t>
  </si>
  <si>
    <t>21809101</t>
  </si>
  <si>
    <t>06915172</t>
  </si>
  <si>
    <t>02030490</t>
  </si>
  <si>
    <t>21228738</t>
  </si>
  <si>
    <t>00498193</t>
  </si>
  <si>
    <t>04787218</t>
  </si>
  <si>
    <t>21527333</t>
  </si>
  <si>
    <t>21802626</t>
  </si>
  <si>
    <t>14359504</t>
  </si>
  <si>
    <t>16157348</t>
  </si>
  <si>
    <t>08515044</t>
  </si>
  <si>
    <t>19309923</t>
  </si>
  <si>
    <t>21275920</t>
  </si>
  <si>
    <t>07681534</t>
  </si>
  <si>
    <t>15018048</t>
  </si>
  <si>
    <t>06825505</t>
  </si>
  <si>
    <t>04635210</t>
  </si>
  <si>
    <t>02009590</t>
  </si>
  <si>
    <t>19399085</t>
  </si>
  <si>
    <t>18709567</t>
  </si>
  <si>
    <t>10704835</t>
  </si>
  <si>
    <t>20210401</t>
  </si>
  <si>
    <t>14232204</t>
  </si>
  <si>
    <t>03706056</t>
  </si>
  <si>
    <t>06636515</t>
  </si>
  <si>
    <t>21375231</t>
  </si>
  <si>
    <t>14039510</t>
  </si>
  <si>
    <t>00707461</t>
  </si>
  <si>
    <t>05526164</t>
  </si>
  <si>
    <t>02408008</t>
  </si>
  <si>
    <t>06810340</t>
  </si>
  <si>
    <t>20210327</t>
  </si>
  <si>
    <t>16239109</t>
  </si>
  <si>
    <t>21411607</t>
  </si>
  <si>
    <t>11263621</t>
  </si>
  <si>
    <t>01361199</t>
  </si>
  <si>
    <t>07363339</t>
  </si>
  <si>
    <t>33074B 69001B</t>
  </si>
  <si>
    <t>33074B 69005B</t>
  </si>
  <si>
    <t>69023B 33074B</t>
  </si>
  <si>
    <t>AVF aneurysm resection</t>
  </si>
  <si>
    <t>repair of AVF</t>
  </si>
  <si>
    <t>sternotomy scar wound mass excision</t>
  </si>
  <si>
    <t>69032C 69039B 19002B</t>
  </si>
  <si>
    <t>AVF wound Debridment</t>
  </si>
  <si>
    <t>69034C 69001B</t>
  </si>
  <si>
    <t>5790190 5760300 5761050</t>
  </si>
  <si>
    <t>5760191 5760200 5760300 5761110</t>
  </si>
  <si>
    <t>R't SVC</t>
  </si>
  <si>
    <t>5760190 5760290 5760300</t>
  </si>
  <si>
    <t>*2 L't distal CFA to proximal CIA</t>
  </si>
  <si>
    <t>5760190 5760300 5760475</t>
  </si>
  <si>
    <t>5760190 5760300 5760350</t>
  </si>
  <si>
    <t xml:space="preserve">RSCV </t>
  </si>
  <si>
    <t>5760191 5760240 5760290 5760300 5760475 5761050</t>
  </si>
  <si>
    <t>*2 R't ILIAC vein</t>
  </si>
  <si>
    <t>5760230 5760300 5761085</t>
  </si>
  <si>
    <t>5760190 5760230 5760300 5761110</t>
  </si>
  <si>
    <t>5760191 5760300 5760475 5761081</t>
  </si>
  <si>
    <t>*2 distal SFA to proximal POPLITEAL ARTERY</t>
  </si>
  <si>
    <t>5760190 5760300 5761050 5761110</t>
  </si>
  <si>
    <t>5760230 5760300 5760350</t>
  </si>
  <si>
    <t>5760200 5760300 5761085</t>
  </si>
  <si>
    <t>5760230 5760300 5760475 5761110</t>
  </si>
  <si>
    <t>5760191 5760300 5761040</t>
  </si>
  <si>
    <t>5760191 5761050 5761090</t>
  </si>
  <si>
    <t>*6 L't SFA</t>
  </si>
  <si>
    <t>Arteriorrhaphy</t>
  </si>
  <si>
    <t>5760300 5761110</t>
  </si>
  <si>
    <t>5760070 5760350</t>
  </si>
  <si>
    <t>5760190 5760300 5760475 5761050</t>
  </si>
  <si>
    <r>
      <t xml:space="preserve">TEBLAK </t>
    </r>
    <r>
      <rPr>
        <sz val="12"/>
        <color rgb="FF000000"/>
        <rFont val="細明體"/>
        <family val="3"/>
        <charset val="136"/>
      </rPr>
      <t>＊</t>
    </r>
    <phoneticPr fontId="9" type="noConversion"/>
  </si>
  <si>
    <r>
      <t xml:space="preserve">THOMAS MARINO </t>
    </r>
    <r>
      <rPr>
        <sz val="12"/>
        <color rgb="FF000000"/>
        <rFont val="細明體"/>
        <family val="3"/>
        <charset val="136"/>
      </rPr>
      <t>＊</t>
    </r>
    <phoneticPr fontId="9" type="noConversion"/>
  </si>
  <si>
    <t>Stripping</t>
    <phoneticPr fontId="9" type="noConversion"/>
  </si>
  <si>
    <t>Perm-Cath</t>
    <phoneticPr fontId="9" type="noConversion"/>
  </si>
  <si>
    <r>
      <t>(ECHO)</t>
    </r>
    <r>
      <rPr>
        <sz val="12"/>
        <color theme="1"/>
        <rFont val="標楷體"/>
        <family val="4"/>
        <charset val="136"/>
      </rPr>
      <t>；</t>
    </r>
    <r>
      <rPr>
        <sz val="12"/>
        <color theme="1"/>
        <rFont val="Times New Roman"/>
        <family val="1"/>
      </rPr>
      <t>Exploration vascular</t>
    </r>
  </si>
  <si>
    <r>
      <rPr>
        <sz val="12"/>
        <rFont val="標楷體"/>
        <family val="4"/>
        <charset val="136"/>
      </rPr>
      <t>合計</t>
    </r>
    <r>
      <rPr>
        <sz val="12"/>
        <rFont val="Times New Roman"/>
        <family val="1"/>
      </rPr>
      <t>*2</t>
    </r>
    <phoneticPr fontId="9" type="noConversion"/>
  </si>
  <si>
    <r>
      <rPr>
        <sz val="12"/>
        <rFont val="標楷體"/>
        <family val="4"/>
        <charset val="136"/>
      </rPr>
      <t>有</t>
    </r>
    <r>
      <rPr>
        <sz val="12"/>
        <rFont val="Times New Roman"/>
        <family val="1"/>
      </rPr>
      <t>Bil</t>
    </r>
    <r>
      <rPr>
        <sz val="12"/>
        <rFont val="標楷體"/>
        <family val="4"/>
        <charset val="136"/>
      </rPr>
      <t>合計要</t>
    </r>
    <r>
      <rPr>
        <sz val="12"/>
        <rFont val="Times New Roman"/>
        <family val="1"/>
      </rPr>
      <t>*2</t>
    </r>
    <phoneticPr fontId="9" type="noConversion"/>
  </si>
  <si>
    <t>V</t>
    <phoneticPr fontId="9" type="noConversion"/>
  </si>
  <si>
    <t>V</t>
    <phoneticPr fontId="9" type="noConversion"/>
  </si>
  <si>
    <r>
      <rPr>
        <b/>
        <sz val="12"/>
        <rFont val="標楷體"/>
        <family val="4"/>
        <charset val="136"/>
      </rPr>
      <t>病歷號碼</t>
    </r>
    <phoneticPr fontId="9" type="noConversion"/>
  </si>
  <si>
    <r>
      <rPr>
        <sz val="12"/>
        <color rgb="FF000000"/>
        <rFont val="標楷體"/>
        <family val="4"/>
        <charset val="136"/>
      </rPr>
      <t>陳清水</t>
    </r>
  </si>
  <si>
    <r>
      <rPr>
        <sz val="12"/>
        <color rgb="FF000000"/>
        <rFont val="標楷體"/>
        <family val="4"/>
        <charset val="136"/>
      </rPr>
      <t>張素琴</t>
    </r>
  </si>
  <si>
    <r>
      <rPr>
        <sz val="12"/>
        <color rgb="FF000000"/>
        <rFont val="標楷體"/>
        <family val="4"/>
        <charset val="136"/>
      </rPr>
      <t>李信義</t>
    </r>
  </si>
  <si>
    <r>
      <rPr>
        <sz val="12"/>
        <color rgb="FF000000"/>
        <rFont val="標楷體"/>
        <family val="4"/>
        <charset val="136"/>
      </rPr>
      <t>陳秀枝</t>
    </r>
  </si>
  <si>
    <r>
      <rPr>
        <sz val="12"/>
        <color rgb="FF000000"/>
        <rFont val="標楷體"/>
        <family val="4"/>
        <charset val="136"/>
      </rPr>
      <t>陳益修</t>
    </r>
  </si>
  <si>
    <r>
      <rPr>
        <sz val="12"/>
        <color rgb="FF000000"/>
        <rFont val="標楷體"/>
        <family val="4"/>
        <charset val="136"/>
      </rPr>
      <t>郭玲玲</t>
    </r>
  </si>
  <si>
    <r>
      <rPr>
        <sz val="12"/>
        <color rgb="FF000000"/>
        <rFont val="標楷體"/>
        <family val="4"/>
        <charset val="136"/>
      </rPr>
      <t>陳大鈞</t>
    </r>
  </si>
  <si>
    <r>
      <rPr>
        <sz val="12"/>
        <color rgb="FF000000"/>
        <rFont val="標楷體"/>
        <family val="4"/>
        <charset val="136"/>
      </rPr>
      <t>塗正源</t>
    </r>
  </si>
  <si>
    <r>
      <rPr>
        <sz val="12"/>
        <color rgb="FF000000"/>
        <rFont val="標楷體"/>
        <family val="4"/>
        <charset val="136"/>
      </rPr>
      <t>楊曜嘉</t>
    </r>
  </si>
  <si>
    <r>
      <rPr>
        <sz val="12"/>
        <color rgb="FF000000"/>
        <rFont val="標楷體"/>
        <family val="4"/>
        <charset val="136"/>
      </rPr>
      <t>林錦華</t>
    </r>
  </si>
  <si>
    <r>
      <rPr>
        <sz val="12"/>
        <color rgb="FF000000"/>
        <rFont val="標楷體"/>
        <family val="4"/>
        <charset val="136"/>
      </rPr>
      <t>林絨</t>
    </r>
  </si>
  <si>
    <r>
      <rPr>
        <sz val="12"/>
        <color rgb="FF000000"/>
        <rFont val="標楷體"/>
        <family val="4"/>
        <charset val="136"/>
      </rPr>
      <t>郭仲銘</t>
    </r>
  </si>
  <si>
    <r>
      <rPr>
        <sz val="12"/>
        <color rgb="FF000000"/>
        <rFont val="標楷體"/>
        <family val="4"/>
        <charset val="136"/>
      </rPr>
      <t>林天順</t>
    </r>
  </si>
  <si>
    <r>
      <rPr>
        <sz val="12"/>
        <color rgb="FF000000"/>
        <rFont val="標楷體"/>
        <family val="4"/>
        <charset val="136"/>
      </rPr>
      <t>許黃阿照</t>
    </r>
  </si>
  <si>
    <r>
      <rPr>
        <sz val="12"/>
        <color rgb="FF000000"/>
        <rFont val="標楷體"/>
        <family val="4"/>
        <charset val="136"/>
      </rPr>
      <t>陳鵬輝</t>
    </r>
  </si>
  <si>
    <r>
      <rPr>
        <sz val="12"/>
        <color rgb="FF000000"/>
        <rFont val="標楷體"/>
        <family val="4"/>
        <charset val="136"/>
      </rPr>
      <t>黃慶忠</t>
    </r>
  </si>
  <si>
    <r>
      <rPr>
        <sz val="12"/>
        <color rgb="FF000000"/>
        <rFont val="標楷體"/>
        <family val="4"/>
        <charset val="136"/>
      </rPr>
      <t>邱葉</t>
    </r>
  </si>
  <si>
    <r>
      <rPr>
        <sz val="12"/>
        <color rgb="FF000000"/>
        <rFont val="標楷體"/>
        <family val="4"/>
        <charset val="136"/>
      </rPr>
      <t>李淑貞</t>
    </r>
  </si>
  <si>
    <r>
      <rPr>
        <sz val="12"/>
        <color rgb="FF000000"/>
        <rFont val="標楷體"/>
        <family val="4"/>
        <charset val="136"/>
      </rPr>
      <t>王忠元</t>
    </r>
  </si>
  <si>
    <r>
      <rPr>
        <sz val="12"/>
        <color rgb="FF000000"/>
        <rFont val="標楷體"/>
        <family val="4"/>
        <charset val="136"/>
      </rPr>
      <t>林千和</t>
    </r>
  </si>
  <si>
    <r>
      <rPr>
        <sz val="12"/>
        <color rgb="FF000000"/>
        <rFont val="標楷體"/>
        <family val="4"/>
        <charset val="136"/>
      </rPr>
      <t>蔡彩蓮</t>
    </r>
  </si>
  <si>
    <r>
      <rPr>
        <sz val="12"/>
        <color rgb="FF000000"/>
        <rFont val="標楷體"/>
        <family val="4"/>
        <charset val="136"/>
      </rPr>
      <t>毛吳玉葉</t>
    </r>
  </si>
  <si>
    <r>
      <rPr>
        <sz val="12"/>
        <color rgb="FF000000"/>
        <rFont val="標楷體"/>
        <family val="4"/>
        <charset val="136"/>
      </rPr>
      <t>葉儀真</t>
    </r>
  </si>
  <si>
    <r>
      <rPr>
        <sz val="12"/>
        <color rgb="FF000000"/>
        <rFont val="標楷體"/>
        <family val="4"/>
        <charset val="136"/>
      </rPr>
      <t>黃秀鳳</t>
    </r>
  </si>
  <si>
    <r>
      <rPr>
        <sz val="12"/>
        <color rgb="FF000000"/>
        <rFont val="標楷體"/>
        <family val="4"/>
        <charset val="136"/>
      </rPr>
      <t>李素玉</t>
    </r>
  </si>
  <si>
    <r>
      <rPr>
        <sz val="12"/>
        <color rgb="FF000000"/>
        <rFont val="標楷體"/>
        <family val="4"/>
        <charset val="136"/>
      </rPr>
      <t>呂美麗</t>
    </r>
  </si>
  <si>
    <r>
      <rPr>
        <sz val="12"/>
        <color rgb="FF000000"/>
        <rFont val="標楷體"/>
        <family val="4"/>
        <charset val="136"/>
      </rPr>
      <t>楊繼泉</t>
    </r>
  </si>
  <si>
    <r>
      <rPr>
        <sz val="12"/>
        <color rgb="FF000000"/>
        <rFont val="標楷體"/>
        <family val="4"/>
        <charset val="136"/>
      </rPr>
      <t>吳丁酉</t>
    </r>
  </si>
  <si>
    <r>
      <rPr>
        <sz val="12"/>
        <color rgb="FF000000"/>
        <rFont val="標楷體"/>
        <family val="4"/>
        <charset val="136"/>
      </rPr>
      <t>林瑋香</t>
    </r>
  </si>
  <si>
    <r>
      <rPr>
        <sz val="12"/>
        <color rgb="FF000000"/>
        <rFont val="標楷體"/>
        <family val="4"/>
        <charset val="136"/>
      </rPr>
      <t>江添富</t>
    </r>
  </si>
  <si>
    <r>
      <rPr>
        <sz val="12"/>
        <color rgb="FF000000"/>
        <rFont val="標楷體"/>
        <family val="4"/>
        <charset val="136"/>
      </rPr>
      <t>蔡淑枝</t>
    </r>
  </si>
  <si>
    <r>
      <rPr>
        <sz val="12"/>
        <color rgb="FF000000"/>
        <rFont val="標楷體"/>
        <family val="4"/>
        <charset val="136"/>
      </rPr>
      <t>謝秉儒</t>
    </r>
  </si>
  <si>
    <r>
      <rPr>
        <sz val="12"/>
        <color rgb="FF000000"/>
        <rFont val="標楷體"/>
        <family val="4"/>
        <charset val="136"/>
      </rPr>
      <t>林澤賓</t>
    </r>
  </si>
  <si>
    <r>
      <rPr>
        <sz val="12"/>
        <color rgb="FF000000"/>
        <rFont val="標楷體"/>
        <family val="4"/>
        <charset val="136"/>
      </rPr>
      <t>劉秀玉</t>
    </r>
  </si>
  <si>
    <r>
      <rPr>
        <sz val="12"/>
        <color rgb="FF000000"/>
        <rFont val="標楷體"/>
        <family val="4"/>
        <charset val="136"/>
      </rPr>
      <t>張定綸</t>
    </r>
  </si>
  <si>
    <r>
      <rPr>
        <sz val="12"/>
        <color rgb="FF000000"/>
        <rFont val="標楷體"/>
        <family val="4"/>
        <charset val="136"/>
      </rPr>
      <t>何文恭</t>
    </r>
  </si>
  <si>
    <r>
      <rPr>
        <sz val="12"/>
        <color rgb="FF000000"/>
        <rFont val="標楷體"/>
        <family val="4"/>
        <charset val="136"/>
      </rPr>
      <t>蔡明郎</t>
    </r>
  </si>
  <si>
    <r>
      <rPr>
        <sz val="12"/>
        <color rgb="FF000000"/>
        <rFont val="標楷體"/>
        <family val="4"/>
        <charset val="136"/>
      </rPr>
      <t>曾溪順</t>
    </r>
  </si>
  <si>
    <r>
      <rPr>
        <sz val="12"/>
        <color rgb="FF000000"/>
        <rFont val="標楷體"/>
        <family val="4"/>
        <charset val="136"/>
      </rPr>
      <t>陳文木</t>
    </r>
  </si>
  <si>
    <r>
      <rPr>
        <sz val="12"/>
        <color rgb="FF000000"/>
        <rFont val="標楷體"/>
        <family val="4"/>
        <charset val="136"/>
      </rPr>
      <t>李明賢</t>
    </r>
  </si>
  <si>
    <r>
      <rPr>
        <sz val="12"/>
        <color rgb="FF000000"/>
        <rFont val="標楷體"/>
        <family val="4"/>
        <charset val="136"/>
      </rPr>
      <t>林梁素貞</t>
    </r>
  </si>
  <si>
    <r>
      <rPr>
        <sz val="12"/>
        <color rgb="FF000000"/>
        <rFont val="標楷體"/>
        <family val="4"/>
        <charset val="136"/>
      </rPr>
      <t>李麗梅</t>
    </r>
  </si>
  <si>
    <r>
      <rPr>
        <sz val="12"/>
        <color rgb="FF000000"/>
        <rFont val="標楷體"/>
        <family val="4"/>
        <charset val="136"/>
      </rPr>
      <t>呂美慧</t>
    </r>
  </si>
  <si>
    <r>
      <rPr>
        <sz val="12"/>
        <color rgb="FF000000"/>
        <rFont val="標楷體"/>
        <family val="4"/>
        <charset val="136"/>
      </rPr>
      <t>洪明成</t>
    </r>
  </si>
  <si>
    <r>
      <rPr>
        <sz val="12"/>
        <color rgb="FF000000"/>
        <rFont val="標楷體"/>
        <family val="4"/>
        <charset val="136"/>
      </rPr>
      <t>呂清凱</t>
    </r>
  </si>
  <si>
    <r>
      <rPr>
        <sz val="12"/>
        <color rgb="FF000000"/>
        <rFont val="標楷體"/>
        <family val="4"/>
        <charset val="136"/>
      </rPr>
      <t>謝桂花</t>
    </r>
  </si>
  <si>
    <r>
      <rPr>
        <sz val="12"/>
        <color rgb="FF000000"/>
        <rFont val="標楷體"/>
        <family val="4"/>
        <charset val="136"/>
      </rPr>
      <t>高美樺</t>
    </r>
  </si>
  <si>
    <r>
      <rPr>
        <sz val="12"/>
        <color rgb="FF000000"/>
        <rFont val="標楷體"/>
        <family val="4"/>
        <charset val="136"/>
      </rPr>
      <t>施怡伶</t>
    </r>
  </si>
  <si>
    <r>
      <rPr>
        <sz val="12"/>
        <color rgb="FF000000"/>
        <rFont val="標楷體"/>
        <family val="4"/>
        <charset val="136"/>
      </rPr>
      <t>王榮魏</t>
    </r>
  </si>
  <si>
    <r>
      <rPr>
        <sz val="12"/>
        <color rgb="FF000000"/>
        <rFont val="標楷體"/>
        <family val="4"/>
        <charset val="136"/>
      </rPr>
      <t>楊財福</t>
    </r>
  </si>
  <si>
    <r>
      <rPr>
        <sz val="12"/>
        <color rgb="FF000000"/>
        <rFont val="標楷體"/>
        <family val="4"/>
        <charset val="136"/>
      </rPr>
      <t>黃清源</t>
    </r>
  </si>
  <si>
    <r>
      <rPr>
        <sz val="12"/>
        <color rgb="FF000000"/>
        <rFont val="標楷體"/>
        <family val="4"/>
        <charset val="136"/>
      </rPr>
      <t>詹蕊</t>
    </r>
  </si>
  <si>
    <r>
      <rPr>
        <sz val="12"/>
        <color rgb="FF000000"/>
        <rFont val="標楷體"/>
        <family val="4"/>
        <charset val="136"/>
      </rPr>
      <t>張聰富</t>
    </r>
  </si>
  <si>
    <r>
      <rPr>
        <sz val="12"/>
        <color rgb="FF000000"/>
        <rFont val="標楷體"/>
        <family val="4"/>
        <charset val="136"/>
      </rPr>
      <t>張陳寶鳳</t>
    </r>
  </si>
  <si>
    <r>
      <rPr>
        <sz val="12"/>
        <color rgb="FF000000"/>
        <rFont val="標楷體"/>
        <family val="4"/>
        <charset val="136"/>
      </rPr>
      <t>許泉</t>
    </r>
  </si>
  <si>
    <r>
      <rPr>
        <sz val="12"/>
        <color rgb="FF000000"/>
        <rFont val="標楷體"/>
        <family val="4"/>
        <charset val="136"/>
      </rPr>
      <t>陳啟明</t>
    </r>
  </si>
  <si>
    <r>
      <rPr>
        <sz val="12"/>
        <color rgb="FF000000"/>
        <rFont val="標楷體"/>
        <family val="4"/>
        <charset val="136"/>
      </rPr>
      <t>莊靜娟</t>
    </r>
  </si>
  <si>
    <r>
      <rPr>
        <sz val="12"/>
        <color rgb="FF000000"/>
        <rFont val="標楷體"/>
        <family val="4"/>
        <charset val="136"/>
      </rPr>
      <t>林王善</t>
    </r>
  </si>
  <si>
    <r>
      <rPr>
        <sz val="12"/>
        <color rgb="FF000000"/>
        <rFont val="標楷體"/>
        <family val="4"/>
        <charset val="136"/>
      </rPr>
      <t>歐丁誌</t>
    </r>
  </si>
  <si>
    <r>
      <rPr>
        <sz val="12"/>
        <color rgb="FF000000"/>
        <rFont val="標楷體"/>
        <family val="4"/>
        <charset val="136"/>
      </rPr>
      <t>冉廖麗花</t>
    </r>
  </si>
  <si>
    <r>
      <rPr>
        <sz val="12"/>
        <color rgb="FF000000"/>
        <rFont val="標楷體"/>
        <family val="4"/>
        <charset val="136"/>
      </rPr>
      <t>張秋金</t>
    </r>
  </si>
  <si>
    <r>
      <rPr>
        <sz val="12"/>
        <color rgb="FF000000"/>
        <rFont val="標楷體"/>
        <family val="4"/>
        <charset val="136"/>
      </rPr>
      <t>謝王秋雪</t>
    </r>
  </si>
  <si>
    <r>
      <rPr>
        <sz val="12"/>
        <color rgb="FF000000"/>
        <rFont val="標楷體"/>
        <family val="4"/>
        <charset val="136"/>
      </rPr>
      <t>王蔡茶</t>
    </r>
  </si>
  <si>
    <r>
      <rPr>
        <sz val="12"/>
        <color rgb="FF000000"/>
        <rFont val="標楷體"/>
        <family val="4"/>
        <charset val="136"/>
      </rPr>
      <t>陳美莉</t>
    </r>
  </si>
  <si>
    <r>
      <rPr>
        <sz val="12"/>
        <color rgb="FF000000"/>
        <rFont val="標楷體"/>
        <family val="4"/>
        <charset val="136"/>
      </rPr>
      <t>鄒美良</t>
    </r>
  </si>
  <si>
    <r>
      <rPr>
        <sz val="12"/>
        <color rgb="FF000000"/>
        <rFont val="標楷體"/>
        <family val="4"/>
        <charset val="136"/>
      </rPr>
      <t>張金福</t>
    </r>
  </si>
  <si>
    <r>
      <rPr>
        <sz val="12"/>
        <color rgb="FF000000"/>
        <rFont val="標楷體"/>
        <family val="4"/>
        <charset val="136"/>
      </rPr>
      <t>鄭陳金英</t>
    </r>
  </si>
  <si>
    <r>
      <rPr>
        <sz val="12"/>
        <color rgb="FF000000"/>
        <rFont val="標楷體"/>
        <family val="4"/>
        <charset val="136"/>
      </rPr>
      <t>汪翠娟</t>
    </r>
  </si>
  <si>
    <r>
      <rPr>
        <sz val="12"/>
        <color rgb="FF000000"/>
        <rFont val="標楷體"/>
        <family val="4"/>
        <charset val="136"/>
      </rPr>
      <t>莊德村</t>
    </r>
  </si>
  <si>
    <r>
      <rPr>
        <sz val="12"/>
        <color rgb="FF000000"/>
        <rFont val="標楷體"/>
        <family val="4"/>
        <charset val="136"/>
      </rPr>
      <t>陳劉百合</t>
    </r>
  </si>
  <si>
    <r>
      <rPr>
        <sz val="12"/>
        <color rgb="FF000000"/>
        <rFont val="標楷體"/>
        <family val="4"/>
        <charset val="136"/>
      </rPr>
      <t>翁桂蘭</t>
    </r>
  </si>
  <si>
    <r>
      <rPr>
        <sz val="12"/>
        <color rgb="FF000000"/>
        <rFont val="標楷體"/>
        <family val="4"/>
        <charset val="136"/>
      </rPr>
      <t>李忠平</t>
    </r>
  </si>
  <si>
    <r>
      <rPr>
        <sz val="12"/>
        <color rgb="FF000000"/>
        <rFont val="標楷體"/>
        <family val="4"/>
        <charset val="136"/>
      </rPr>
      <t>宋玉霞</t>
    </r>
  </si>
  <si>
    <r>
      <rPr>
        <sz val="12"/>
        <color rgb="FF000000"/>
        <rFont val="標楷體"/>
        <family val="4"/>
        <charset val="136"/>
      </rPr>
      <t>郭文忠</t>
    </r>
  </si>
  <si>
    <r>
      <rPr>
        <sz val="12"/>
        <color rgb="FF000000"/>
        <rFont val="標楷體"/>
        <family val="4"/>
        <charset val="136"/>
      </rPr>
      <t>謝添丁</t>
    </r>
  </si>
  <si>
    <r>
      <rPr>
        <sz val="12"/>
        <color rgb="FF000000"/>
        <rFont val="標楷體"/>
        <family val="4"/>
        <charset val="136"/>
      </rPr>
      <t>李劉美里</t>
    </r>
  </si>
  <si>
    <r>
      <rPr>
        <sz val="12"/>
        <color rgb="FF000000"/>
        <rFont val="標楷體"/>
        <family val="4"/>
        <charset val="136"/>
      </rPr>
      <t>林妏珊</t>
    </r>
  </si>
  <si>
    <r>
      <rPr>
        <sz val="12"/>
        <color rgb="FF000000"/>
        <rFont val="標楷體"/>
        <family val="4"/>
        <charset val="136"/>
      </rPr>
      <t>邱芸珍</t>
    </r>
  </si>
  <si>
    <r>
      <rPr>
        <sz val="12"/>
        <color rgb="FF000000"/>
        <rFont val="標楷體"/>
        <family val="4"/>
        <charset val="136"/>
      </rPr>
      <t>楊鴻書</t>
    </r>
  </si>
  <si>
    <r>
      <rPr>
        <sz val="12"/>
        <color rgb="FF000000"/>
        <rFont val="標楷體"/>
        <family val="4"/>
        <charset val="136"/>
      </rPr>
      <t>黃瑞智</t>
    </r>
  </si>
  <si>
    <r>
      <rPr>
        <sz val="12"/>
        <color rgb="FF000000"/>
        <rFont val="標楷體"/>
        <family val="4"/>
        <charset val="136"/>
      </rPr>
      <t>龔慶輝</t>
    </r>
  </si>
  <si>
    <r>
      <rPr>
        <sz val="12"/>
        <color rgb="FF000000"/>
        <rFont val="標楷體"/>
        <family val="4"/>
        <charset val="136"/>
      </rPr>
      <t>陳菜</t>
    </r>
  </si>
  <si>
    <r>
      <rPr>
        <sz val="12"/>
        <color rgb="FF000000"/>
        <rFont val="標楷體"/>
        <family val="4"/>
        <charset val="136"/>
      </rPr>
      <t>曾俊傑</t>
    </r>
  </si>
  <si>
    <r>
      <rPr>
        <sz val="12"/>
        <color rgb="FF000000"/>
        <rFont val="標楷體"/>
        <family val="4"/>
        <charset val="136"/>
      </rPr>
      <t>黃秀珠</t>
    </r>
  </si>
  <si>
    <r>
      <rPr>
        <sz val="12"/>
        <color rgb="FF000000"/>
        <rFont val="標楷體"/>
        <family val="4"/>
        <charset val="136"/>
      </rPr>
      <t>林榮欽</t>
    </r>
  </si>
  <si>
    <r>
      <rPr>
        <sz val="12"/>
        <color rgb="FF000000"/>
        <rFont val="標楷體"/>
        <family val="4"/>
        <charset val="136"/>
      </rPr>
      <t>林藍數蓮</t>
    </r>
  </si>
  <si>
    <r>
      <rPr>
        <sz val="12"/>
        <color rgb="FF000000"/>
        <rFont val="標楷體"/>
        <family val="4"/>
        <charset val="136"/>
      </rPr>
      <t>吳李愛珠</t>
    </r>
  </si>
  <si>
    <r>
      <rPr>
        <sz val="12"/>
        <color rgb="FF000000"/>
        <rFont val="標楷體"/>
        <family val="4"/>
        <charset val="136"/>
      </rPr>
      <t>許羅銀柳</t>
    </r>
  </si>
  <si>
    <r>
      <rPr>
        <sz val="12"/>
        <color rgb="FF000000"/>
        <rFont val="標楷體"/>
        <family val="4"/>
        <charset val="136"/>
      </rPr>
      <t>陳志禮</t>
    </r>
  </si>
  <si>
    <r>
      <rPr>
        <sz val="12"/>
        <color rgb="FF000000"/>
        <rFont val="標楷體"/>
        <family val="4"/>
        <charset val="136"/>
      </rPr>
      <t>李仁敏</t>
    </r>
  </si>
  <si>
    <r>
      <rPr>
        <sz val="12"/>
        <color rgb="FF000000"/>
        <rFont val="標楷體"/>
        <family val="4"/>
        <charset val="136"/>
      </rPr>
      <t>林美鳳</t>
    </r>
  </si>
  <si>
    <r>
      <rPr>
        <sz val="12"/>
        <color rgb="FF000000"/>
        <rFont val="標楷體"/>
        <family val="4"/>
        <charset val="136"/>
      </rPr>
      <t>楊明發</t>
    </r>
  </si>
  <si>
    <r>
      <rPr>
        <sz val="12"/>
        <color rgb="FF000000"/>
        <rFont val="標楷體"/>
        <family val="4"/>
        <charset val="136"/>
      </rPr>
      <t>康張阿雪</t>
    </r>
  </si>
  <si>
    <r>
      <rPr>
        <sz val="12"/>
        <color rgb="FF000000"/>
        <rFont val="標楷體"/>
        <family val="4"/>
        <charset val="136"/>
      </rPr>
      <t>呂陳桂鑾</t>
    </r>
  </si>
  <si>
    <r>
      <rPr>
        <sz val="12"/>
        <color rgb="FF000000"/>
        <rFont val="標楷體"/>
        <family val="4"/>
        <charset val="136"/>
      </rPr>
      <t>林國華</t>
    </r>
  </si>
  <si>
    <r>
      <rPr>
        <sz val="12"/>
        <color rgb="FF000000"/>
        <rFont val="標楷體"/>
        <family val="4"/>
        <charset val="136"/>
      </rPr>
      <t>馬林春愛</t>
    </r>
  </si>
  <si>
    <r>
      <rPr>
        <sz val="12"/>
        <color rgb="FF000000"/>
        <rFont val="標楷體"/>
        <family val="4"/>
        <charset val="136"/>
      </rPr>
      <t>張文昌</t>
    </r>
  </si>
  <si>
    <r>
      <rPr>
        <sz val="12"/>
        <color rgb="FF000000"/>
        <rFont val="標楷體"/>
        <family val="4"/>
        <charset val="136"/>
      </rPr>
      <t>吳清池</t>
    </r>
  </si>
  <si>
    <r>
      <rPr>
        <sz val="12"/>
        <color rgb="FF000000"/>
        <rFont val="標楷體"/>
        <family val="4"/>
        <charset val="136"/>
      </rPr>
      <t>王進良</t>
    </r>
  </si>
  <si>
    <r>
      <rPr>
        <sz val="12"/>
        <color rgb="FF000000"/>
        <rFont val="標楷體"/>
        <family val="4"/>
        <charset val="136"/>
      </rPr>
      <t>吳子豪</t>
    </r>
  </si>
  <si>
    <r>
      <rPr>
        <sz val="12"/>
        <color rgb="FF000000"/>
        <rFont val="標楷體"/>
        <family val="4"/>
        <charset val="136"/>
      </rPr>
      <t>林蔡秀鳳</t>
    </r>
  </si>
  <si>
    <r>
      <rPr>
        <sz val="12"/>
        <color rgb="FF000000"/>
        <rFont val="標楷體"/>
        <family val="4"/>
        <charset val="136"/>
      </rPr>
      <t>鄭林美玉</t>
    </r>
  </si>
  <si>
    <r>
      <rPr>
        <sz val="12"/>
        <color rgb="FF000000"/>
        <rFont val="標楷體"/>
        <family val="4"/>
        <charset val="136"/>
      </rPr>
      <t>王淑惠</t>
    </r>
  </si>
  <si>
    <r>
      <rPr>
        <sz val="12"/>
        <color rgb="FF000000"/>
        <rFont val="標楷體"/>
        <family val="4"/>
        <charset val="136"/>
      </rPr>
      <t>蔡正文</t>
    </r>
  </si>
  <si>
    <r>
      <rPr>
        <sz val="12"/>
        <color rgb="FF000000"/>
        <rFont val="標楷體"/>
        <family val="4"/>
        <charset val="136"/>
      </rPr>
      <t>張慧華</t>
    </r>
  </si>
  <si>
    <r>
      <rPr>
        <sz val="12"/>
        <color rgb="FF000000"/>
        <rFont val="標楷體"/>
        <family val="4"/>
        <charset val="136"/>
      </rPr>
      <t>許清圓</t>
    </r>
  </si>
  <si>
    <r>
      <rPr>
        <sz val="12"/>
        <color rgb="FF000000"/>
        <rFont val="標楷體"/>
        <family val="4"/>
        <charset val="136"/>
      </rPr>
      <t>陳耀隆</t>
    </r>
  </si>
  <si>
    <r>
      <rPr>
        <sz val="12"/>
        <color rgb="FF000000"/>
        <rFont val="標楷體"/>
        <family val="4"/>
        <charset val="136"/>
      </rPr>
      <t>許瑋</t>
    </r>
  </si>
  <si>
    <r>
      <rPr>
        <sz val="12"/>
        <color rgb="FF000000"/>
        <rFont val="標楷體"/>
        <family val="4"/>
        <charset val="136"/>
      </rPr>
      <t>張敏子</t>
    </r>
  </si>
  <si>
    <r>
      <rPr>
        <sz val="12"/>
        <color rgb="FF000000"/>
        <rFont val="標楷體"/>
        <family val="4"/>
        <charset val="136"/>
      </rPr>
      <t>林碧惠</t>
    </r>
  </si>
  <si>
    <r>
      <rPr>
        <sz val="12"/>
        <color rgb="FF000000"/>
        <rFont val="標楷體"/>
        <family val="4"/>
        <charset val="136"/>
      </rPr>
      <t>鄭玉枝</t>
    </r>
  </si>
  <si>
    <r>
      <rPr>
        <sz val="12"/>
        <color rgb="FF000000"/>
        <rFont val="標楷體"/>
        <family val="4"/>
        <charset val="136"/>
      </rPr>
      <t>梁錦緞</t>
    </r>
  </si>
  <si>
    <r>
      <rPr>
        <sz val="12"/>
        <color rgb="FF000000"/>
        <rFont val="標楷體"/>
        <family val="4"/>
        <charset val="136"/>
      </rPr>
      <t>梁魏金秦</t>
    </r>
  </si>
  <si>
    <r>
      <rPr>
        <sz val="12"/>
        <color rgb="FF000000"/>
        <rFont val="標楷體"/>
        <family val="4"/>
        <charset val="136"/>
      </rPr>
      <t>許皓斌</t>
    </r>
  </si>
  <si>
    <r>
      <rPr>
        <sz val="12"/>
        <color rgb="FF000000"/>
        <rFont val="標楷體"/>
        <family val="4"/>
        <charset val="136"/>
      </rPr>
      <t>張德</t>
    </r>
  </si>
  <si>
    <r>
      <rPr>
        <sz val="12"/>
        <color rgb="FF000000"/>
        <rFont val="標楷體"/>
        <family val="4"/>
        <charset val="136"/>
      </rPr>
      <t>羅范姜瑜</t>
    </r>
  </si>
  <si>
    <r>
      <rPr>
        <sz val="12"/>
        <color rgb="FF000000"/>
        <rFont val="標楷體"/>
        <family val="4"/>
        <charset val="136"/>
      </rPr>
      <t>吳瑞棉</t>
    </r>
  </si>
  <si>
    <r>
      <rPr>
        <sz val="12"/>
        <color rgb="FF000000"/>
        <rFont val="標楷體"/>
        <family val="4"/>
        <charset val="136"/>
      </rPr>
      <t>葉錫彬</t>
    </r>
  </si>
  <si>
    <r>
      <rPr>
        <sz val="12"/>
        <color rgb="FF000000"/>
        <rFont val="標楷體"/>
        <family val="4"/>
        <charset val="136"/>
      </rPr>
      <t>林陳春圓</t>
    </r>
  </si>
  <si>
    <r>
      <rPr>
        <sz val="12"/>
        <color rgb="FF000000"/>
        <rFont val="標楷體"/>
        <family val="4"/>
        <charset val="136"/>
      </rPr>
      <t>李月娥</t>
    </r>
  </si>
  <si>
    <r>
      <rPr>
        <sz val="12"/>
        <color rgb="FF000000"/>
        <rFont val="標楷體"/>
        <family val="4"/>
        <charset val="136"/>
      </rPr>
      <t>李俊毅</t>
    </r>
  </si>
  <si>
    <r>
      <rPr>
        <sz val="12"/>
        <color rgb="FF000000"/>
        <rFont val="標楷體"/>
        <family val="4"/>
        <charset val="136"/>
      </rPr>
      <t>楊朝雲</t>
    </r>
  </si>
  <si>
    <r>
      <rPr>
        <sz val="12"/>
        <color rgb="FF000000"/>
        <rFont val="標楷體"/>
        <family val="4"/>
        <charset val="136"/>
      </rPr>
      <t>楊憲宗</t>
    </r>
  </si>
  <si>
    <r>
      <rPr>
        <sz val="12"/>
        <color rgb="FF000000"/>
        <rFont val="標楷體"/>
        <family val="4"/>
        <charset val="136"/>
      </rPr>
      <t>黃仁裕</t>
    </r>
  </si>
  <si>
    <r>
      <rPr>
        <sz val="12"/>
        <color rgb="FF000000"/>
        <rFont val="標楷體"/>
        <family val="4"/>
        <charset val="136"/>
      </rPr>
      <t>劉邱梅英</t>
    </r>
  </si>
  <si>
    <r>
      <rPr>
        <sz val="12"/>
        <color rgb="FF000000"/>
        <rFont val="標楷體"/>
        <family val="4"/>
        <charset val="136"/>
      </rPr>
      <t>謝玉貞</t>
    </r>
  </si>
  <si>
    <r>
      <rPr>
        <sz val="12"/>
        <color rgb="FF000000"/>
        <rFont val="標楷體"/>
        <family val="4"/>
        <charset val="136"/>
      </rPr>
      <t>陳世彬</t>
    </r>
  </si>
  <si>
    <r>
      <rPr>
        <sz val="12"/>
        <color rgb="FF000000"/>
        <rFont val="標楷體"/>
        <family val="4"/>
        <charset val="136"/>
      </rPr>
      <t>李陳銀妹</t>
    </r>
  </si>
  <si>
    <r>
      <rPr>
        <sz val="12"/>
        <color rgb="FF000000"/>
        <rFont val="標楷體"/>
        <family val="4"/>
        <charset val="136"/>
      </rPr>
      <t>鄭蓮珠</t>
    </r>
  </si>
  <si>
    <r>
      <rPr>
        <sz val="12"/>
        <color rgb="FF000000"/>
        <rFont val="標楷體"/>
        <family val="4"/>
        <charset val="136"/>
      </rPr>
      <t>周百沂</t>
    </r>
  </si>
  <si>
    <r>
      <rPr>
        <sz val="12"/>
        <color rgb="FF000000"/>
        <rFont val="標楷體"/>
        <family val="4"/>
        <charset val="136"/>
      </rPr>
      <t>周慶瑞</t>
    </r>
  </si>
  <si>
    <r>
      <rPr>
        <sz val="12"/>
        <color rgb="FF000000"/>
        <rFont val="標楷體"/>
        <family val="4"/>
        <charset val="136"/>
      </rPr>
      <t>林黃明蝦</t>
    </r>
  </si>
  <si>
    <r>
      <rPr>
        <sz val="12"/>
        <color rgb="FF000000"/>
        <rFont val="標楷體"/>
        <family val="4"/>
        <charset val="136"/>
      </rPr>
      <t>陳王秀蘭</t>
    </r>
  </si>
  <si>
    <r>
      <rPr>
        <sz val="12"/>
        <color rgb="FF000000"/>
        <rFont val="標楷體"/>
        <family val="4"/>
        <charset val="136"/>
      </rPr>
      <t>張景霖</t>
    </r>
  </si>
  <si>
    <r>
      <rPr>
        <sz val="12"/>
        <color rgb="FF000000"/>
        <rFont val="標楷體"/>
        <family val="4"/>
        <charset val="136"/>
      </rPr>
      <t>盧文雄</t>
    </r>
  </si>
  <si>
    <r>
      <rPr>
        <sz val="12"/>
        <color rgb="FF000000"/>
        <rFont val="標楷體"/>
        <family val="4"/>
        <charset val="136"/>
      </rPr>
      <t>童龎育子</t>
    </r>
  </si>
  <si>
    <r>
      <rPr>
        <sz val="12"/>
        <color rgb="FF000000"/>
        <rFont val="標楷體"/>
        <family val="4"/>
        <charset val="136"/>
      </rPr>
      <t>張和興</t>
    </r>
  </si>
  <si>
    <r>
      <rPr>
        <sz val="12"/>
        <color rgb="FF000000"/>
        <rFont val="標楷體"/>
        <family val="4"/>
        <charset val="136"/>
      </rPr>
      <t>邱何秀英</t>
    </r>
  </si>
  <si>
    <r>
      <rPr>
        <sz val="12"/>
        <color rgb="FF000000"/>
        <rFont val="標楷體"/>
        <family val="4"/>
        <charset val="136"/>
      </rPr>
      <t>高慶宗</t>
    </r>
  </si>
  <si>
    <r>
      <rPr>
        <sz val="12"/>
        <color rgb="FF000000"/>
        <rFont val="標楷體"/>
        <family val="4"/>
        <charset val="136"/>
      </rPr>
      <t>鄭謙志</t>
    </r>
  </si>
  <si>
    <r>
      <rPr>
        <sz val="12"/>
        <color rgb="FF000000"/>
        <rFont val="標楷體"/>
        <family val="4"/>
        <charset val="136"/>
      </rPr>
      <t>傅恒志</t>
    </r>
  </si>
  <si>
    <r>
      <rPr>
        <sz val="12"/>
        <color rgb="FF000000"/>
        <rFont val="標楷體"/>
        <family val="4"/>
        <charset val="136"/>
      </rPr>
      <t>卜沈翠</t>
    </r>
  </si>
  <si>
    <r>
      <rPr>
        <sz val="12"/>
        <color rgb="FF000000"/>
        <rFont val="標楷體"/>
        <family val="4"/>
        <charset val="136"/>
      </rPr>
      <t>林陳順</t>
    </r>
  </si>
  <si>
    <r>
      <rPr>
        <sz val="12"/>
        <color rgb="FF000000"/>
        <rFont val="標楷體"/>
        <family val="4"/>
        <charset val="136"/>
      </rPr>
      <t>王進來</t>
    </r>
  </si>
  <si>
    <r>
      <rPr>
        <sz val="12"/>
        <color rgb="FF000000"/>
        <rFont val="標楷體"/>
        <family val="4"/>
        <charset val="136"/>
      </rPr>
      <t>吳清灌</t>
    </r>
  </si>
  <si>
    <r>
      <rPr>
        <sz val="12"/>
        <color rgb="FF000000"/>
        <rFont val="標楷體"/>
        <family val="4"/>
        <charset val="136"/>
      </rPr>
      <t>錢林阿質</t>
    </r>
  </si>
  <si>
    <r>
      <rPr>
        <sz val="12"/>
        <color rgb="FF000000"/>
        <rFont val="標楷體"/>
        <family val="4"/>
        <charset val="136"/>
      </rPr>
      <t>張桂榮</t>
    </r>
  </si>
  <si>
    <r>
      <rPr>
        <sz val="12"/>
        <color rgb="FF000000"/>
        <rFont val="標楷體"/>
        <family val="4"/>
        <charset val="136"/>
      </rPr>
      <t>黃明雄</t>
    </r>
  </si>
  <si>
    <r>
      <rPr>
        <sz val="12"/>
        <color rgb="FF000000"/>
        <rFont val="標楷體"/>
        <family val="4"/>
        <charset val="136"/>
      </rPr>
      <t>何玉真</t>
    </r>
  </si>
  <si>
    <r>
      <rPr>
        <sz val="12"/>
        <color rgb="FF000000"/>
        <rFont val="標楷體"/>
        <family val="4"/>
        <charset val="136"/>
      </rPr>
      <t>林政源</t>
    </r>
  </si>
  <si>
    <r>
      <rPr>
        <sz val="12"/>
        <color rgb="FF000000"/>
        <rFont val="標楷體"/>
        <family val="4"/>
        <charset val="136"/>
      </rPr>
      <t>崔鄭梅妹</t>
    </r>
  </si>
  <si>
    <r>
      <rPr>
        <sz val="12"/>
        <color rgb="FF000000"/>
        <rFont val="標楷體"/>
        <family val="4"/>
        <charset val="136"/>
      </rPr>
      <t>趙洪映</t>
    </r>
  </si>
  <si>
    <r>
      <rPr>
        <sz val="12"/>
        <color rgb="FF000000"/>
        <rFont val="標楷體"/>
        <family val="4"/>
        <charset val="136"/>
      </rPr>
      <t>許振元</t>
    </r>
  </si>
  <si>
    <r>
      <rPr>
        <sz val="12"/>
        <color rgb="FF000000"/>
        <rFont val="標楷體"/>
        <family val="4"/>
        <charset val="136"/>
      </rPr>
      <t>林錫憲</t>
    </r>
  </si>
  <si>
    <r>
      <rPr>
        <sz val="12"/>
        <color rgb="FF000000"/>
        <rFont val="標楷體"/>
        <family val="4"/>
        <charset val="136"/>
      </rPr>
      <t>陳奕安</t>
    </r>
  </si>
  <si>
    <r>
      <rPr>
        <sz val="12"/>
        <color rgb="FF000000"/>
        <rFont val="標楷體"/>
        <family val="4"/>
        <charset val="136"/>
      </rPr>
      <t>邱素美</t>
    </r>
  </si>
  <si>
    <r>
      <rPr>
        <sz val="12"/>
        <color rgb="FF000000"/>
        <rFont val="標楷體"/>
        <family val="4"/>
        <charset val="136"/>
      </rPr>
      <t>陳豐源</t>
    </r>
  </si>
  <si>
    <r>
      <rPr>
        <sz val="12"/>
        <color rgb="FF000000"/>
        <rFont val="標楷體"/>
        <family val="4"/>
        <charset val="136"/>
      </rPr>
      <t>毛精華</t>
    </r>
  </si>
  <si>
    <r>
      <rPr>
        <sz val="12"/>
        <color rgb="FF000000"/>
        <rFont val="標楷體"/>
        <family val="4"/>
        <charset val="136"/>
      </rPr>
      <t>朱明達</t>
    </r>
  </si>
  <si>
    <r>
      <rPr>
        <sz val="12"/>
        <color rgb="FF000000"/>
        <rFont val="標楷體"/>
        <family val="4"/>
        <charset val="136"/>
      </rPr>
      <t>李姿瑩</t>
    </r>
  </si>
  <si>
    <r>
      <rPr>
        <sz val="12"/>
        <color rgb="FF000000"/>
        <rFont val="標楷體"/>
        <family val="4"/>
        <charset val="136"/>
      </rPr>
      <t>許林愛玉</t>
    </r>
  </si>
  <si>
    <r>
      <rPr>
        <sz val="12"/>
        <color rgb="FF000000"/>
        <rFont val="標楷體"/>
        <family val="4"/>
        <charset val="136"/>
      </rPr>
      <t>李明棍</t>
    </r>
  </si>
  <si>
    <r>
      <rPr>
        <sz val="12"/>
        <color rgb="FF000000"/>
        <rFont val="標楷體"/>
        <family val="4"/>
        <charset val="136"/>
      </rPr>
      <t>葉信志</t>
    </r>
  </si>
  <si>
    <r>
      <rPr>
        <sz val="12"/>
        <color rgb="FF000000"/>
        <rFont val="標楷體"/>
        <family val="4"/>
        <charset val="136"/>
      </rPr>
      <t>羅翠瑾</t>
    </r>
  </si>
  <si>
    <r>
      <rPr>
        <sz val="12"/>
        <color rgb="FF000000"/>
        <rFont val="標楷體"/>
        <family val="4"/>
        <charset val="136"/>
      </rPr>
      <t>梁謙安</t>
    </r>
  </si>
  <si>
    <r>
      <rPr>
        <sz val="12"/>
        <color rgb="FF000000"/>
        <rFont val="標楷體"/>
        <family val="4"/>
        <charset val="136"/>
      </rPr>
      <t>陳俊志</t>
    </r>
  </si>
  <si>
    <r>
      <rPr>
        <sz val="12"/>
        <color rgb="FF000000"/>
        <rFont val="標楷體"/>
        <family val="4"/>
        <charset val="136"/>
      </rPr>
      <t>許萬全</t>
    </r>
  </si>
  <si>
    <r>
      <rPr>
        <sz val="12"/>
        <color rgb="FF000000"/>
        <rFont val="標楷體"/>
        <family val="4"/>
        <charset val="136"/>
      </rPr>
      <t>姜劉秋伭</t>
    </r>
  </si>
  <si>
    <r>
      <rPr>
        <sz val="12"/>
        <color rgb="FFFF0000"/>
        <rFont val="Times New Roman"/>
        <family val="1"/>
      </rPr>
      <t>5761110</t>
    </r>
    <r>
      <rPr>
        <sz val="12"/>
        <color rgb="FF000000"/>
        <rFont val="Times New Roman"/>
        <family val="1"/>
      </rPr>
      <t xml:space="preserve"> 5760475</t>
    </r>
  </si>
  <si>
    <r>
      <rPr>
        <b/>
        <sz val="12"/>
        <rFont val="標楷體"/>
        <family val="4"/>
        <charset val="136"/>
      </rPr>
      <t>手術
日期</t>
    </r>
    <phoneticPr fontId="9" type="noConversion"/>
  </si>
  <si>
    <r>
      <rPr>
        <b/>
        <sz val="12"/>
        <rFont val="標楷體"/>
        <family val="4"/>
        <charset val="136"/>
      </rPr>
      <t>手術
代號</t>
    </r>
    <phoneticPr fontId="9" type="noConversion"/>
  </si>
  <si>
    <r>
      <rPr>
        <b/>
        <sz val="12"/>
        <rFont val="標楷體"/>
        <family val="4"/>
        <charset val="136"/>
      </rPr>
      <t>主治
醫師</t>
    </r>
    <phoneticPr fontId="9" type="noConversion"/>
  </si>
  <si>
    <t>14348422</t>
  </si>
  <si>
    <t>04280673</t>
  </si>
  <si>
    <t>02059650</t>
  </si>
  <si>
    <t>01155453</t>
  </si>
  <si>
    <t>21818504</t>
  </si>
  <si>
    <t>2021/04/08</t>
  </si>
  <si>
    <t>13179045</t>
  </si>
  <si>
    <t>19403702</t>
  </si>
  <si>
    <t>18952065</t>
  </si>
  <si>
    <t>2021/04/15</t>
  </si>
  <si>
    <t>21807150</t>
  </si>
  <si>
    <t>18868438</t>
  </si>
  <si>
    <t>69001B</t>
  </si>
  <si>
    <t>07564823</t>
  </si>
  <si>
    <t>2021/04/21</t>
  </si>
  <si>
    <t>2021/04/23</t>
  </si>
  <si>
    <t>2021/04/22</t>
  </si>
  <si>
    <t>18997164</t>
  </si>
  <si>
    <t>07334587</t>
  </si>
  <si>
    <t>2021/04/29</t>
  </si>
  <si>
    <t>17482692</t>
  </si>
  <si>
    <t>18383594</t>
  </si>
  <si>
    <t>18747987</t>
  </si>
  <si>
    <t>14144471</t>
  </si>
  <si>
    <t>12699459</t>
  </si>
  <si>
    <t>2021/04/06</t>
  </si>
  <si>
    <t>19137029</t>
  </si>
  <si>
    <t>01464268</t>
  </si>
  <si>
    <t>2021/04/05</t>
  </si>
  <si>
    <t>2021/04/18</t>
  </si>
  <si>
    <t>2021/04/12</t>
  </si>
  <si>
    <t>2021/04/19</t>
  </si>
  <si>
    <t>2021/04/13</t>
  </si>
  <si>
    <t>02944061</t>
  </si>
  <si>
    <t>2021/04/11</t>
  </si>
  <si>
    <t>2021/04/20</t>
  </si>
  <si>
    <t>21820655</t>
  </si>
  <si>
    <t>2021/04/30</t>
  </si>
  <si>
    <t>19866906</t>
  </si>
  <si>
    <t>21856416</t>
  </si>
  <si>
    <t>21850667</t>
  </si>
  <si>
    <t>2021/04/27</t>
  </si>
  <si>
    <t>20069930</t>
  </si>
  <si>
    <t>2021/04/26</t>
  </si>
  <si>
    <t>2021/05/03</t>
  </si>
  <si>
    <t>2021/04/16</t>
  </si>
  <si>
    <t>2021/04/07</t>
  </si>
  <si>
    <t>2021/04/24</t>
  </si>
  <si>
    <t>2021/04/09</t>
  </si>
  <si>
    <t>2021/04/14</t>
  </si>
  <si>
    <t>2021/04/28</t>
  </si>
  <si>
    <t>2021/04/25</t>
  </si>
  <si>
    <t>10579900</t>
  </si>
  <si>
    <t>21826491</t>
  </si>
  <si>
    <t>07854889</t>
  </si>
  <si>
    <t>21036278</t>
  </si>
  <si>
    <t>21700380</t>
  </si>
  <si>
    <t>69021C</t>
  </si>
  <si>
    <t>2021/04/04</t>
  </si>
  <si>
    <t>48001C</t>
  </si>
  <si>
    <t>04997503</t>
  </si>
  <si>
    <t>16975111</t>
  </si>
  <si>
    <t>19199683</t>
  </si>
  <si>
    <t>21849404</t>
  </si>
  <si>
    <t>21843312</t>
  </si>
  <si>
    <t>NGELUK KATSUE EBERDONG</t>
  </si>
  <si>
    <t>21827619</t>
  </si>
  <si>
    <t>2021/03/28</t>
  </si>
  <si>
    <t>17071570</t>
  </si>
  <si>
    <t>12860517</t>
  </si>
  <si>
    <t>21665488</t>
  </si>
  <si>
    <t>19389765</t>
  </si>
  <si>
    <t>21849459</t>
  </si>
  <si>
    <t>20428190</t>
  </si>
  <si>
    <t>21857184</t>
  </si>
  <si>
    <t>15237671</t>
  </si>
  <si>
    <t>11359869</t>
  </si>
  <si>
    <t>07282819</t>
  </si>
  <si>
    <t>01842316</t>
  </si>
  <si>
    <t>13600115</t>
  </si>
  <si>
    <t>00787782</t>
  </si>
  <si>
    <t>21157253</t>
  </si>
  <si>
    <t>19426249</t>
  </si>
  <si>
    <t>14919863</t>
  </si>
  <si>
    <t>21819476</t>
  </si>
  <si>
    <t>06323151</t>
  </si>
  <si>
    <t>20593965</t>
  </si>
  <si>
    <t>21804143</t>
  </si>
  <si>
    <t>16811800</t>
  </si>
  <si>
    <t>2021/04/10</t>
  </si>
  <si>
    <t>00181067</t>
  </si>
  <si>
    <t>21812988</t>
  </si>
  <si>
    <t>21314361</t>
  </si>
  <si>
    <t>11082926</t>
  </si>
  <si>
    <t>06020923</t>
  </si>
  <si>
    <t>08054580</t>
  </si>
  <si>
    <t>06446420</t>
  </si>
  <si>
    <t>21861671</t>
  </si>
  <si>
    <t>11928990</t>
  </si>
  <si>
    <t>21113408</t>
  </si>
  <si>
    <t>13751076</t>
  </si>
  <si>
    <t>00929315</t>
  </si>
  <si>
    <t>17081214</t>
  </si>
  <si>
    <t>21278063</t>
  </si>
  <si>
    <t>21834731</t>
  </si>
  <si>
    <t>21722285</t>
  </si>
  <si>
    <t>19596108</t>
  </si>
  <si>
    <t>01580188</t>
  </si>
  <si>
    <t>10687577</t>
  </si>
  <si>
    <t>21857647</t>
  </si>
  <si>
    <t>21723979</t>
  </si>
  <si>
    <t>20466099</t>
  </si>
  <si>
    <t>21804127</t>
  </si>
  <si>
    <t>15057880</t>
  </si>
  <si>
    <t>19457754</t>
  </si>
  <si>
    <t>12948884</t>
  </si>
  <si>
    <t>16405607</t>
  </si>
  <si>
    <t>02948092</t>
  </si>
  <si>
    <t>15153319</t>
  </si>
  <si>
    <t>21846277</t>
  </si>
  <si>
    <t>11864294</t>
  </si>
  <si>
    <t>00041437</t>
  </si>
  <si>
    <t>10468766</t>
  </si>
  <si>
    <t>00959819</t>
  </si>
  <si>
    <t>21799965</t>
  </si>
  <si>
    <t>2021/04/17</t>
  </si>
  <si>
    <t>02061390</t>
  </si>
  <si>
    <t>15042492</t>
  </si>
  <si>
    <t>20210405</t>
  </si>
  <si>
    <t>20210406</t>
  </si>
  <si>
    <t>06472896</t>
  </si>
  <si>
    <t>08280756</t>
  </si>
  <si>
    <t>14877839</t>
  </si>
  <si>
    <t>16345291</t>
  </si>
  <si>
    <t>20210408</t>
  </si>
  <si>
    <t>16844447</t>
  </si>
  <si>
    <t>20210407</t>
  </si>
  <si>
    <t>20165155</t>
  </si>
  <si>
    <t>21201503</t>
  </si>
  <si>
    <t>21843998</t>
  </si>
  <si>
    <t>05340663</t>
  </si>
  <si>
    <t>20210409</t>
  </si>
  <si>
    <t>20210412</t>
  </si>
  <si>
    <t>20210413</t>
  </si>
  <si>
    <t>05945759</t>
  </si>
  <si>
    <t>07371145</t>
  </si>
  <si>
    <t>09078913</t>
  </si>
  <si>
    <t>09227532</t>
  </si>
  <si>
    <t>11604412</t>
  </si>
  <si>
    <t>21075175</t>
  </si>
  <si>
    <t>21516222</t>
  </si>
  <si>
    <t>20210411</t>
  </si>
  <si>
    <t>20210424</t>
  </si>
  <si>
    <t>00258812</t>
  </si>
  <si>
    <t>20210414</t>
  </si>
  <si>
    <t>03261088</t>
  </si>
  <si>
    <t>20210415</t>
  </si>
  <si>
    <t>04012179</t>
  </si>
  <si>
    <t>20210416</t>
  </si>
  <si>
    <t>20598428</t>
  </si>
  <si>
    <t>00979938</t>
  </si>
  <si>
    <t>20210420</t>
  </si>
  <si>
    <t>03143489</t>
  </si>
  <si>
    <t>11785330</t>
  </si>
  <si>
    <t>11794623</t>
  </si>
  <si>
    <t>13249519</t>
  </si>
  <si>
    <t>17205177</t>
  </si>
  <si>
    <t>17796229</t>
  </si>
  <si>
    <t>18009128</t>
  </si>
  <si>
    <t>18276624</t>
  </si>
  <si>
    <t>20210421</t>
  </si>
  <si>
    <t>21865660</t>
  </si>
  <si>
    <t>20210501</t>
  </si>
  <si>
    <t>20210423</t>
  </si>
  <si>
    <t>04476436</t>
  </si>
  <si>
    <t>20939552</t>
  </si>
  <si>
    <t>21085042</t>
  </si>
  <si>
    <t>13284566</t>
  </si>
  <si>
    <t>20210427</t>
  </si>
  <si>
    <t>19037624</t>
  </si>
  <si>
    <t>20210504</t>
  </si>
  <si>
    <t>01074137</t>
  </si>
  <si>
    <t>02245374</t>
  </si>
  <si>
    <t>20639771</t>
  </si>
  <si>
    <t>20761650</t>
  </si>
  <si>
    <t>21045396</t>
  </si>
  <si>
    <t>21676104</t>
  </si>
  <si>
    <t>21862996</t>
  </si>
  <si>
    <t>01681468</t>
  </si>
  <si>
    <t>20210430</t>
  </si>
  <si>
    <t>21076487</t>
  </si>
  <si>
    <t>21878816</t>
  </si>
  <si>
    <t>13826469</t>
  </si>
  <si>
    <t>20210402</t>
  </si>
  <si>
    <t>13924680</t>
  </si>
  <si>
    <t>20210419</t>
  </si>
  <si>
    <t>07943872</t>
  </si>
  <si>
    <t>20210422</t>
  </si>
  <si>
    <t>07769717</t>
  </si>
  <si>
    <t>05158886</t>
  </si>
  <si>
    <t>20210425</t>
  </si>
  <si>
    <t>20210426</t>
  </si>
  <si>
    <t>05543027</t>
  </si>
  <si>
    <t>05738617</t>
  </si>
  <si>
    <t>07731251</t>
  </si>
  <si>
    <t>21602729</t>
  </si>
  <si>
    <t>21647831</t>
  </si>
  <si>
    <t>20999521</t>
  </si>
  <si>
    <t>17142042</t>
  </si>
  <si>
    <t>19638653</t>
  </si>
  <si>
    <t>21843804</t>
  </si>
  <si>
    <t>20210418</t>
  </si>
  <si>
    <t>02685387</t>
  </si>
  <si>
    <t>09546078</t>
  </si>
  <si>
    <t>12161176</t>
  </si>
  <si>
    <t>17475211</t>
  </si>
  <si>
    <t>20894029</t>
  </si>
  <si>
    <t>00927005</t>
  </si>
  <si>
    <t>03503401</t>
  </si>
  <si>
    <t>20005396</t>
  </si>
  <si>
    <t>09040583</t>
  </si>
  <si>
    <t>21850395</t>
  </si>
  <si>
    <t>03426695</t>
  </si>
  <si>
    <t>03902029</t>
  </si>
  <si>
    <t>20219748</t>
  </si>
  <si>
    <t>20940809</t>
  </si>
  <si>
    <t>21366155</t>
  </si>
  <si>
    <t>20946108</t>
  </si>
  <si>
    <t>21429219</t>
  </si>
  <si>
    <t>21856539</t>
  </si>
  <si>
    <t>20651320</t>
  </si>
  <si>
    <t>20840349</t>
  </si>
  <si>
    <t>20210428</t>
  </si>
  <si>
    <t>05505283</t>
  </si>
  <si>
    <t>20210429</t>
  </si>
  <si>
    <t>12420054</t>
  </si>
  <si>
    <t>17285993</t>
  </si>
  <si>
    <t>20502258</t>
  </si>
  <si>
    <t>21877216</t>
  </si>
  <si>
    <t>03006811</t>
  </si>
  <si>
    <t>18909778</t>
  </si>
  <si>
    <t>19678561</t>
  </si>
  <si>
    <t>10291354</t>
  </si>
  <si>
    <t>21400347</t>
  </si>
  <si>
    <t>06761265</t>
  </si>
  <si>
    <t>21849899</t>
  </si>
  <si>
    <t>01504416</t>
  </si>
  <si>
    <t>21537734</t>
  </si>
  <si>
    <t>02689075</t>
  </si>
  <si>
    <t>20827776</t>
  </si>
  <si>
    <t>20210404</t>
  </si>
  <si>
    <t>04218906</t>
  </si>
  <si>
    <t>20210403</t>
  </si>
  <si>
    <t>21840402</t>
  </si>
  <si>
    <t>06425183</t>
  </si>
  <si>
    <t>20210410</t>
  </si>
  <si>
    <t>03217641</t>
  </si>
  <si>
    <t>14836897</t>
  </si>
  <si>
    <t>16987592</t>
  </si>
  <si>
    <t>17026452</t>
  </si>
  <si>
    <t>21842217</t>
  </si>
  <si>
    <t>01175488</t>
  </si>
  <si>
    <t>05355064</t>
  </si>
  <si>
    <t>01025949</t>
  </si>
  <si>
    <t>06207642</t>
  </si>
  <si>
    <t>18793980</t>
  </si>
  <si>
    <t>21565698</t>
  </si>
  <si>
    <t>21850421</t>
  </si>
  <si>
    <t>18407560</t>
  </si>
  <si>
    <t>21831782</t>
  </si>
  <si>
    <t>02027105</t>
  </si>
  <si>
    <t>20210417</t>
  </si>
  <si>
    <t>17116715</t>
  </si>
  <si>
    <t>05503300</t>
  </si>
  <si>
    <t>15140163</t>
  </si>
  <si>
    <t>21867116</t>
  </si>
  <si>
    <t>16248544</t>
  </si>
  <si>
    <t>21869976</t>
  </si>
  <si>
    <t>00245132</t>
  </si>
  <si>
    <t>15629818</t>
  </si>
  <si>
    <t>03862538</t>
  </si>
  <si>
    <t>20824688</t>
  </si>
  <si>
    <t>01624150</t>
  </si>
  <si>
    <t>00596631</t>
  </si>
  <si>
    <t>20397439</t>
  </si>
  <si>
    <t>21826459</t>
  </si>
  <si>
    <t>07516442</t>
  </si>
  <si>
    <t>02600383</t>
  </si>
  <si>
    <t>21292676</t>
  </si>
  <si>
    <t>主動脈支架</t>
    <phoneticPr fontId="9" type="noConversion"/>
  </si>
  <si>
    <t>手術
代號
1</t>
    <phoneticPr fontId="40" type="noConversion"/>
  </si>
  <si>
    <t>手術
代號
2</t>
    <phoneticPr fontId="40" type="noConversion"/>
  </si>
  <si>
    <t>手術
代號
3</t>
    <phoneticPr fontId="40" type="noConversion"/>
  </si>
  <si>
    <t>69032C</t>
    <phoneticPr fontId="9" type="noConversion"/>
  </si>
  <si>
    <t>47080B</t>
    <phoneticPr fontId="9" type="noConversion"/>
  </si>
  <si>
    <t>33074B</t>
    <phoneticPr fontId="9" type="noConversion"/>
  </si>
  <si>
    <t>69005B</t>
    <phoneticPr fontId="9" type="noConversion"/>
  </si>
  <si>
    <t xml:space="preserve">69005B </t>
    <phoneticPr fontId="9" type="noConversion"/>
  </si>
  <si>
    <t>66074B</t>
    <phoneticPr fontId="9" type="noConversion"/>
  </si>
  <si>
    <t>48001C</t>
    <phoneticPr fontId="9" type="noConversion"/>
  </si>
  <si>
    <t>69039B</t>
    <phoneticPr fontId="9" type="noConversion"/>
  </si>
  <si>
    <t>33115B</t>
    <phoneticPr fontId="9" type="noConversion"/>
  </si>
  <si>
    <t>69004B</t>
    <phoneticPr fontId="9" type="noConversion"/>
  </si>
  <si>
    <t>69023B</t>
    <phoneticPr fontId="9" type="noConversion"/>
  </si>
  <si>
    <t>69017B</t>
    <phoneticPr fontId="9" type="noConversion"/>
  </si>
  <si>
    <t>19002B</t>
    <phoneticPr fontId="9" type="noConversion"/>
  </si>
  <si>
    <t>69016B1</t>
    <phoneticPr fontId="9" type="noConversion"/>
  </si>
  <si>
    <t>48005C</t>
    <phoneticPr fontId="9" type="noConversion"/>
  </si>
  <si>
    <t>18020B</t>
    <phoneticPr fontId="9" type="noConversion"/>
  </si>
  <si>
    <t>69002B</t>
    <phoneticPr fontId="9" type="noConversion"/>
  </si>
  <si>
    <t>33097B</t>
    <phoneticPr fontId="9" type="noConversion"/>
  </si>
  <si>
    <t>69001B</t>
    <phoneticPr fontId="9" type="noConversion"/>
  </si>
  <si>
    <t>47065B</t>
    <phoneticPr fontId="9" type="noConversion"/>
  </si>
  <si>
    <t>手術
代號
4</t>
  </si>
  <si>
    <t>33074B</t>
    <phoneticPr fontId="9" type="noConversion"/>
  </si>
  <si>
    <t>48001C</t>
    <phoneticPr fontId="9" type="noConversion"/>
  </si>
  <si>
    <t>69003B</t>
    <phoneticPr fontId="9" type="noConversion"/>
  </si>
  <si>
    <t>47065B</t>
    <phoneticPr fontId="9" type="noConversion"/>
  </si>
  <si>
    <t>47080B</t>
    <phoneticPr fontId="9" type="noConversion"/>
  </si>
  <si>
    <t>19002B</t>
    <phoneticPr fontId="9" type="noConversion"/>
  </si>
  <si>
    <t>69005B</t>
    <phoneticPr fontId="9" type="noConversion"/>
  </si>
  <si>
    <t>69005B</t>
    <phoneticPr fontId="9" type="noConversion"/>
  </si>
  <si>
    <t>69017B</t>
    <phoneticPr fontId="9" type="noConversion"/>
  </si>
  <si>
    <t>69014B</t>
    <phoneticPr fontId="9" type="noConversion"/>
  </si>
  <si>
    <t>69017B2</t>
    <phoneticPr fontId="9" type="noConversion"/>
  </si>
  <si>
    <t>69017B1</t>
    <phoneticPr fontId="9" type="noConversion"/>
  </si>
  <si>
    <t>69023B</t>
    <phoneticPr fontId="9" type="noConversion"/>
  </si>
  <si>
    <t>69032C</t>
    <phoneticPr fontId="9" type="noConversion"/>
  </si>
  <si>
    <t>69034C</t>
    <phoneticPr fontId="9" type="noConversion"/>
  </si>
  <si>
    <t>69039B</t>
    <phoneticPr fontId="9" type="noConversion"/>
  </si>
  <si>
    <t>手術
代號
5</t>
  </si>
  <si>
    <t>576019*0</t>
    <phoneticPr fontId="9" type="noConversion"/>
  </si>
  <si>
    <t>33074B</t>
    <phoneticPr fontId="9" type="noConversion"/>
  </si>
  <si>
    <t>69001B</t>
    <phoneticPr fontId="9" type="noConversion"/>
  </si>
  <si>
    <t>33115B</t>
    <phoneticPr fontId="9" type="noConversion"/>
  </si>
  <si>
    <t>48006C</t>
    <phoneticPr fontId="9" type="noConversion"/>
  </si>
  <si>
    <t>62012C</t>
    <phoneticPr fontId="9" type="noConversion"/>
  </si>
  <si>
    <t>62060B</t>
    <phoneticPr fontId="9" type="noConversion"/>
  </si>
  <si>
    <t>69001B</t>
    <phoneticPr fontId="9" type="noConversion"/>
  </si>
  <si>
    <t>69014B</t>
    <phoneticPr fontId="9" type="noConversion"/>
  </si>
  <si>
    <t>69016B</t>
    <phoneticPr fontId="9" type="noConversion"/>
  </si>
  <si>
    <t>69016B1</t>
    <phoneticPr fontId="9" type="noConversion"/>
  </si>
  <si>
    <t>69016B2</t>
    <phoneticPr fontId="9" type="noConversion"/>
  </si>
  <si>
    <t>19002B</t>
    <phoneticPr fontId="9" type="noConversion"/>
  </si>
  <si>
    <t>33097B</t>
    <phoneticPr fontId="9" type="noConversion"/>
  </si>
  <si>
    <t>手術
代號
6</t>
  </si>
  <si>
    <t>未出院</t>
    <phoneticPr fontId="9" type="noConversion"/>
  </si>
  <si>
    <t>03364445</t>
  </si>
  <si>
    <t>2021/05/06</t>
  </si>
  <si>
    <t>00319116</t>
  </si>
  <si>
    <t>21882507</t>
  </si>
  <si>
    <t>2021/05/05</t>
  </si>
  <si>
    <t>2021/05/07</t>
  </si>
  <si>
    <t>17959021</t>
  </si>
  <si>
    <t>2021/05/13</t>
  </si>
  <si>
    <t>10650608</t>
  </si>
  <si>
    <t>2021/05/04</t>
  </si>
  <si>
    <t>2021/05/10</t>
  </si>
  <si>
    <t>2021/05/11</t>
  </si>
  <si>
    <t>21775695</t>
  </si>
  <si>
    <t>00143980</t>
  </si>
  <si>
    <t>2021/05/14</t>
  </si>
  <si>
    <t>18377195</t>
  </si>
  <si>
    <t>2021/05/17</t>
  </si>
  <si>
    <t>2021/05/19</t>
  </si>
  <si>
    <t>2021/05/31</t>
  </si>
  <si>
    <t>2021/05/12</t>
  </si>
  <si>
    <t>2021/05/15</t>
  </si>
  <si>
    <t>21879830</t>
  </si>
  <si>
    <t>20988782</t>
  </si>
  <si>
    <t>09795998</t>
  </si>
  <si>
    <t>16443904</t>
  </si>
  <si>
    <t>15022603</t>
  </si>
  <si>
    <t>2021/05/08</t>
  </si>
  <si>
    <t>20794035</t>
  </si>
  <si>
    <t>10049427</t>
  </si>
  <si>
    <t>2021/05/18</t>
  </si>
  <si>
    <t>11640027</t>
  </si>
  <si>
    <t>04525142</t>
  </si>
  <si>
    <t>00489745</t>
  </si>
  <si>
    <t>21865495</t>
  </si>
  <si>
    <t>09155198</t>
  </si>
  <si>
    <t>10510052</t>
  </si>
  <si>
    <t>05327485</t>
  </si>
  <si>
    <t>04983935</t>
  </si>
  <si>
    <t>14985626</t>
  </si>
  <si>
    <t>12851567</t>
  </si>
  <si>
    <t>01969085</t>
  </si>
  <si>
    <t>01542153</t>
  </si>
  <si>
    <t>21878078</t>
  </si>
  <si>
    <t>21464376</t>
  </si>
  <si>
    <t>10036815</t>
  </si>
  <si>
    <t>09617715</t>
  </si>
  <si>
    <t>11080687</t>
  </si>
  <si>
    <t>AKITAYA REGIS</t>
  </si>
  <si>
    <t>20179192</t>
  </si>
  <si>
    <t>2021/05/25</t>
  </si>
  <si>
    <t>10999108</t>
  </si>
  <si>
    <t>2021/05/20</t>
  </si>
  <si>
    <t>02578022</t>
  </si>
  <si>
    <t>2021/05/28</t>
  </si>
  <si>
    <t>08444006</t>
  </si>
  <si>
    <t>13744954</t>
  </si>
  <si>
    <t>03135013</t>
  </si>
  <si>
    <t>03707517</t>
  </si>
  <si>
    <t>06782670</t>
  </si>
  <si>
    <t>13504327</t>
  </si>
  <si>
    <t>20210503</t>
  </si>
  <si>
    <t>11177357</t>
  </si>
  <si>
    <t>11914319</t>
  </si>
  <si>
    <t>20210505</t>
  </si>
  <si>
    <t>20495003</t>
  </si>
  <si>
    <t>21883097</t>
  </si>
  <si>
    <t>20210508</t>
  </si>
  <si>
    <t>21881826</t>
  </si>
  <si>
    <t>20210518</t>
  </si>
  <si>
    <t>20474818</t>
  </si>
  <si>
    <t>20210507</t>
  </si>
  <si>
    <t>20858663</t>
  </si>
  <si>
    <t>01712187</t>
  </si>
  <si>
    <t>20210511</t>
  </si>
  <si>
    <t>20210506</t>
  </si>
  <si>
    <t>20210512</t>
  </si>
  <si>
    <t>01383463</t>
  </si>
  <si>
    <t>20210509</t>
  </si>
  <si>
    <t>20210513</t>
  </si>
  <si>
    <t>21893045</t>
  </si>
  <si>
    <t>19906060</t>
  </si>
  <si>
    <t>20210510</t>
  </si>
  <si>
    <t>20210524</t>
  </si>
  <si>
    <t>03881125</t>
  </si>
  <si>
    <t>20210514</t>
  </si>
  <si>
    <t>06136691</t>
  </si>
  <si>
    <t>21897490</t>
  </si>
  <si>
    <t>01626703</t>
  </si>
  <si>
    <t>20210502</t>
  </si>
  <si>
    <t>14105244</t>
  </si>
  <si>
    <t>21881208</t>
  </si>
  <si>
    <t>08091041</t>
  </si>
  <si>
    <t>10214341</t>
  </si>
  <si>
    <t>21571945</t>
  </si>
  <si>
    <t>12668203</t>
  </si>
  <si>
    <t>16792795</t>
  </si>
  <si>
    <t>21880695</t>
  </si>
  <si>
    <t>18642388</t>
  </si>
  <si>
    <t>20210515</t>
  </si>
  <si>
    <t>21885491</t>
  </si>
  <si>
    <t>00386524</t>
  </si>
  <si>
    <t>17958997</t>
  </si>
  <si>
    <t>01150068</t>
  </si>
  <si>
    <t>04764580</t>
  </si>
  <si>
    <t>19009045</t>
  </si>
  <si>
    <t>07963166</t>
  </si>
  <si>
    <t>20210519</t>
  </si>
  <si>
    <t>00981047</t>
  </si>
  <si>
    <t>07913750</t>
  </si>
  <si>
    <t>12633657</t>
  </si>
  <si>
    <t>09139631</t>
  </si>
  <si>
    <t>05897106</t>
  </si>
  <si>
    <t>12826005</t>
  </si>
  <si>
    <t>21898265</t>
  </si>
  <si>
    <t>16654213</t>
  </si>
  <si>
    <t>20210523</t>
  </si>
  <si>
    <t>15254741</t>
  </si>
  <si>
    <t>21899438</t>
  </si>
  <si>
    <t>21583407</t>
  </si>
  <si>
    <t>17145509</t>
  </si>
  <si>
    <t>00803398</t>
  </si>
  <si>
    <t>03263893</t>
  </si>
  <si>
    <t>04265402</t>
  </si>
  <si>
    <t>2021/06/07</t>
  </si>
  <si>
    <t>15632336</t>
  </si>
  <si>
    <t>21894920</t>
  </si>
  <si>
    <t>2021/06/15</t>
  </si>
  <si>
    <t>47059B</t>
  </si>
  <si>
    <t>12220678</t>
  </si>
  <si>
    <t>2021/06/18</t>
  </si>
  <si>
    <t>04338080</t>
  </si>
  <si>
    <t>14514687</t>
  </si>
  <si>
    <t>2021/06/21</t>
  </si>
  <si>
    <t>2021/06/01</t>
  </si>
  <si>
    <t>21918459</t>
  </si>
  <si>
    <t>04828901</t>
  </si>
  <si>
    <t>18637411</t>
  </si>
  <si>
    <t>13804564</t>
  </si>
  <si>
    <t>2021/06/11</t>
  </si>
  <si>
    <t>01968427</t>
  </si>
  <si>
    <t>00200363</t>
  </si>
  <si>
    <t>2021/06/22</t>
  </si>
  <si>
    <t>2021/06/24</t>
  </si>
  <si>
    <t>2021/06/29</t>
  </si>
  <si>
    <t>2021/06/17</t>
  </si>
  <si>
    <t>2021/06/04</t>
  </si>
  <si>
    <t>2021/06/02</t>
  </si>
  <si>
    <t>2021/06/23</t>
  </si>
  <si>
    <t>10865375</t>
  </si>
  <si>
    <t>2021/05/26</t>
  </si>
  <si>
    <t>10602405</t>
  </si>
  <si>
    <t>01207781</t>
  </si>
  <si>
    <t>2021/06/10</t>
  </si>
  <si>
    <t>2021/06/20</t>
  </si>
  <si>
    <t>18970803</t>
  </si>
  <si>
    <t>21925649</t>
  </si>
  <si>
    <t>21956950</t>
  </si>
  <si>
    <t>2021/06/30</t>
  </si>
  <si>
    <t>07352079</t>
  </si>
  <si>
    <t>2021/06/28</t>
  </si>
  <si>
    <t>07393448</t>
  </si>
  <si>
    <t>2021/05/27</t>
  </si>
  <si>
    <t>62009C</t>
  </si>
  <si>
    <t>21804774</t>
  </si>
  <si>
    <t>12379164</t>
  </si>
  <si>
    <t>01392620</t>
  </si>
  <si>
    <t>18905394</t>
  </si>
  <si>
    <t>08846945</t>
  </si>
  <si>
    <t>2021/06/13</t>
  </si>
  <si>
    <t>14770904</t>
  </si>
  <si>
    <t>2021/06/19</t>
  </si>
  <si>
    <t>21857838</t>
  </si>
  <si>
    <t>2021/06/26</t>
  </si>
  <si>
    <t>2021/06/25</t>
  </si>
  <si>
    <t>09140331</t>
  </si>
  <si>
    <t>21973253</t>
  </si>
  <si>
    <t>09877157</t>
  </si>
  <si>
    <t>21729359</t>
  </si>
  <si>
    <t>17679246</t>
  </si>
  <si>
    <t>2021/05/21</t>
  </si>
  <si>
    <t>17720987</t>
  </si>
  <si>
    <t>2021/06/05</t>
  </si>
  <si>
    <t>07679399</t>
  </si>
  <si>
    <t>08346924</t>
  </si>
  <si>
    <t>10888579</t>
  </si>
  <si>
    <t>16261997</t>
  </si>
  <si>
    <t>02839100</t>
  </si>
  <si>
    <t>2021/06/16</t>
  </si>
  <si>
    <t>19600126</t>
  </si>
  <si>
    <t>08438775</t>
  </si>
  <si>
    <t>21769429</t>
  </si>
  <si>
    <t>05853348</t>
  </si>
  <si>
    <t>2021/06/12</t>
  </si>
  <si>
    <t>20627688</t>
  </si>
  <si>
    <t>17068939</t>
  </si>
  <si>
    <t>20210607</t>
  </si>
  <si>
    <t>20210610</t>
  </si>
  <si>
    <t>20210608</t>
  </si>
  <si>
    <t>20210611</t>
  </si>
  <si>
    <t>20210615</t>
  </si>
  <si>
    <t>01945896</t>
  </si>
  <si>
    <t>06553484</t>
  </si>
  <si>
    <t>19095312</t>
  </si>
  <si>
    <t>19942439</t>
  </si>
  <si>
    <t>21100579</t>
  </si>
  <si>
    <t>20646013</t>
  </si>
  <si>
    <t>20210618</t>
  </si>
  <si>
    <t>20210621</t>
  </si>
  <si>
    <t>07512505</t>
  </si>
  <si>
    <t>20210622</t>
  </si>
  <si>
    <t>09618412</t>
  </si>
  <si>
    <t>20380346</t>
  </si>
  <si>
    <t>20210623</t>
  </si>
  <si>
    <t>20210626</t>
  </si>
  <si>
    <t>06576031</t>
  </si>
  <si>
    <t>20210625</t>
  </si>
  <si>
    <t>20546919</t>
  </si>
  <si>
    <t>21972792</t>
  </si>
  <si>
    <t>20210629</t>
  </si>
  <si>
    <t>04040936</t>
  </si>
  <si>
    <t>20210628</t>
  </si>
  <si>
    <t>20210701</t>
  </si>
  <si>
    <t>20210630</t>
  </si>
  <si>
    <t>16664300</t>
  </si>
  <si>
    <t>20210609</t>
  </si>
  <si>
    <t>06584986</t>
  </si>
  <si>
    <t>20210616</t>
  </si>
  <si>
    <t>20210617</t>
  </si>
  <si>
    <t>15630754</t>
  </si>
  <si>
    <t>01293964</t>
  </si>
  <si>
    <t>20210624</t>
  </si>
  <si>
    <t>03163980</t>
  </si>
  <si>
    <t>15470231</t>
  </si>
  <si>
    <t>21675630</t>
  </si>
  <si>
    <t>20210614</t>
  </si>
  <si>
    <t>16629528</t>
  </si>
  <si>
    <t>20923153</t>
  </si>
  <si>
    <t>20210605</t>
  </si>
  <si>
    <t>02373594</t>
  </si>
  <si>
    <t>21927975</t>
  </si>
  <si>
    <t>19126701</t>
  </si>
  <si>
    <t>20210603</t>
  </si>
  <si>
    <t>11959557</t>
  </si>
  <si>
    <t>20473328</t>
  </si>
  <si>
    <t>21587108</t>
  </si>
  <si>
    <t>12138704</t>
  </si>
  <si>
    <t>20851599</t>
  </si>
  <si>
    <t>21322889</t>
  </si>
  <si>
    <t>21930846</t>
  </si>
  <si>
    <t>00342627</t>
  </si>
  <si>
    <t>21400512</t>
  </si>
  <si>
    <t>21977268</t>
  </si>
  <si>
    <t>04706753</t>
  </si>
  <si>
    <t>20056904</t>
  </si>
  <si>
    <t>21756037</t>
  </si>
  <si>
    <t>20210606</t>
  </si>
  <si>
    <t>21937279</t>
  </si>
  <si>
    <t>20210620</t>
  </si>
  <si>
    <t>04978602</t>
  </si>
  <si>
    <t>20210619</t>
  </si>
  <si>
    <t>09262314</t>
  </si>
  <si>
    <t>14561471</t>
  </si>
  <si>
    <t>08807077</t>
  </si>
  <si>
    <t>16014743</t>
  </si>
  <si>
    <t>15570225</t>
  </si>
  <si>
    <t>21971969</t>
  </si>
  <si>
    <t>v</t>
  </si>
  <si>
    <t>69017B2 69021C</t>
  </si>
  <si>
    <t>69016B 69014B 19002B</t>
  </si>
  <si>
    <t>69016B 19002B</t>
  </si>
  <si>
    <t>69023B 69023B</t>
  </si>
  <si>
    <t>69002B 33074B 19002B</t>
  </si>
  <si>
    <t>33115B 69002B 19002B</t>
  </si>
  <si>
    <t>AVF wound debridement with primary closure</t>
  </si>
  <si>
    <t>69034C 33097B</t>
  </si>
  <si>
    <t>69001B 62060B</t>
  </si>
  <si>
    <t>removal of ECMO with RFA thrombectomy and repair; s/p groin wound closure with locally advancing flap</t>
  </si>
  <si>
    <t>47080B 33135B</t>
  </si>
  <si>
    <t>5760190 5760300 5761050 5761085</t>
  </si>
  <si>
    <t>L't EIA *1 (Express LD)</t>
  </si>
  <si>
    <t>5760191 5760290 5760300 5760475</t>
  </si>
  <si>
    <t>1058</t>
  </si>
  <si>
    <t>R't Central vein *2 (ABRE)</t>
  </si>
  <si>
    <t>5760191 5760300 5760475 5761040</t>
  </si>
  <si>
    <t>LSCA *1 (visipro)</t>
  </si>
  <si>
    <t>5760290 5760300 5760475</t>
  </si>
  <si>
    <t>5760191 5760300 5760475 5761040 5761081</t>
  </si>
  <si>
    <t>R't Popliteal A. *1</t>
  </si>
  <si>
    <t xml:space="preserve"> 5760191 5760300 5761050</t>
  </si>
  <si>
    <t>5760191 5760200 5760300 5761081</t>
  </si>
  <si>
    <t>5790190 5760300</t>
  </si>
  <si>
    <t xml:space="preserve">5760190 5760300 5761050 </t>
  </si>
  <si>
    <t xml:space="preserve">5760475 5761110 </t>
  </si>
  <si>
    <t>5760230 5760300 5760475 5760480</t>
  </si>
  <si>
    <t>5760191 5760300 5760475 5761050 5761110</t>
  </si>
  <si>
    <t>5760190 5760200</t>
  </si>
  <si>
    <t>5760230 5761085 5761110</t>
  </si>
  <si>
    <r>
      <rPr>
        <b/>
        <sz val="12"/>
        <rFont val="新細明體"/>
        <family val="1"/>
        <charset val="136"/>
      </rPr>
      <t>姓名</t>
    </r>
  </si>
  <si>
    <r>
      <rPr>
        <b/>
        <sz val="12"/>
        <rFont val="新細明體"/>
        <family val="1"/>
        <charset val="136"/>
      </rPr>
      <t>病歷號碼</t>
    </r>
    <phoneticPr fontId="9" type="noConversion"/>
  </si>
  <si>
    <r>
      <rPr>
        <b/>
        <sz val="12"/>
        <rFont val="新細明體"/>
        <family val="1"/>
        <charset val="136"/>
      </rPr>
      <t>性別</t>
    </r>
  </si>
  <si>
    <r>
      <rPr>
        <b/>
        <sz val="12"/>
        <rFont val="新細明體"/>
        <family val="1"/>
        <charset val="136"/>
      </rPr>
      <t>年齡</t>
    </r>
  </si>
  <si>
    <r>
      <rPr>
        <b/>
        <sz val="12"/>
        <rFont val="新細明體"/>
        <family val="1"/>
        <charset val="136"/>
      </rPr>
      <t>住院日期</t>
    </r>
    <phoneticPr fontId="9" type="noConversion"/>
  </si>
  <si>
    <r>
      <rPr>
        <b/>
        <sz val="12"/>
        <rFont val="新細明體"/>
        <family val="1"/>
        <charset val="136"/>
      </rPr>
      <t>出院日期</t>
    </r>
    <phoneticPr fontId="9" type="noConversion"/>
  </si>
  <si>
    <r>
      <rPr>
        <b/>
        <sz val="12"/>
        <rFont val="新細明體"/>
        <family val="1"/>
        <charset val="136"/>
      </rPr>
      <t>病歷號碼</t>
    </r>
    <phoneticPr fontId="9" type="noConversion"/>
  </si>
  <si>
    <r>
      <rPr>
        <b/>
        <sz val="12"/>
        <rFont val="新細明體"/>
        <family val="1"/>
        <charset val="136"/>
      </rPr>
      <t>手術
日期</t>
    </r>
    <phoneticPr fontId="9" type="noConversion"/>
  </si>
  <si>
    <r>
      <rPr>
        <b/>
        <sz val="12"/>
        <rFont val="新細明體"/>
        <family val="1"/>
        <charset val="136"/>
      </rPr>
      <t>手術
代號</t>
    </r>
    <phoneticPr fontId="9" type="noConversion"/>
  </si>
  <si>
    <r>
      <rPr>
        <b/>
        <sz val="12"/>
        <rFont val="新細明體"/>
        <family val="1"/>
        <charset val="136"/>
      </rPr>
      <t>主治
醫師</t>
    </r>
    <phoneticPr fontId="9" type="noConversion"/>
  </si>
  <si>
    <r>
      <rPr>
        <sz val="12"/>
        <color rgb="FF000000"/>
        <rFont val="新細明體"/>
        <family val="1"/>
        <charset val="136"/>
      </rPr>
      <t>何泰佣</t>
    </r>
  </si>
  <si>
    <r>
      <rPr>
        <sz val="12"/>
        <color rgb="FF000000"/>
        <rFont val="新細明體"/>
        <family val="1"/>
        <charset val="136"/>
      </rPr>
      <t>男</t>
    </r>
  </si>
  <si>
    <r>
      <rPr>
        <sz val="12"/>
        <color rgb="FF000000"/>
        <rFont val="新細明體"/>
        <family val="1"/>
        <charset val="136"/>
      </rPr>
      <t>林甘茶</t>
    </r>
  </si>
  <si>
    <r>
      <rPr>
        <sz val="12"/>
        <color rgb="FF000000"/>
        <rFont val="新細明體"/>
        <family val="1"/>
        <charset val="136"/>
      </rPr>
      <t>女</t>
    </r>
  </si>
  <si>
    <r>
      <rPr>
        <sz val="12"/>
        <color rgb="FF000000"/>
        <rFont val="新細明體"/>
        <family val="1"/>
        <charset val="136"/>
      </rPr>
      <t>王芽</t>
    </r>
  </si>
  <si>
    <r>
      <rPr>
        <sz val="12"/>
        <color rgb="FF000000"/>
        <rFont val="新細明體"/>
        <family val="1"/>
        <charset val="136"/>
      </rPr>
      <t>張秋菊</t>
    </r>
  </si>
  <si>
    <r>
      <rPr>
        <sz val="12"/>
        <color rgb="FF000000"/>
        <rFont val="新細明體"/>
        <family val="1"/>
        <charset val="136"/>
      </rPr>
      <t>陳憶雯</t>
    </r>
  </si>
  <si>
    <r>
      <rPr>
        <sz val="12"/>
        <color rgb="FF000000"/>
        <rFont val="新細明體"/>
        <family val="1"/>
        <charset val="136"/>
      </rPr>
      <t>黃淑娥</t>
    </r>
  </si>
  <si>
    <r>
      <rPr>
        <sz val="12"/>
        <color rgb="FF000000"/>
        <rFont val="新細明體"/>
        <family val="1"/>
        <charset val="136"/>
      </rPr>
      <t>劉錦源</t>
    </r>
  </si>
  <si>
    <r>
      <rPr>
        <sz val="12"/>
        <color rgb="FF000000"/>
        <rFont val="新細明體"/>
        <family val="1"/>
        <charset val="136"/>
      </rPr>
      <t>黃石松</t>
    </r>
  </si>
  <si>
    <r>
      <rPr>
        <sz val="12"/>
        <color rgb="FF000000"/>
        <rFont val="新細明體"/>
        <family val="1"/>
        <charset val="136"/>
      </rPr>
      <t>洪惠芬</t>
    </r>
  </si>
  <si>
    <r>
      <rPr>
        <sz val="12"/>
        <color rgb="FF000000"/>
        <rFont val="新細明體"/>
        <family val="1"/>
        <charset val="136"/>
      </rPr>
      <t>蘇美華</t>
    </r>
  </si>
  <si>
    <r>
      <rPr>
        <sz val="12"/>
        <color rgb="FF000000"/>
        <rFont val="新細明體"/>
        <family val="1"/>
        <charset val="136"/>
      </rPr>
      <t>倪淑貞</t>
    </r>
  </si>
  <si>
    <r>
      <rPr>
        <sz val="12"/>
        <color rgb="FF000000"/>
        <rFont val="新細明體"/>
        <family val="1"/>
        <charset val="136"/>
      </rPr>
      <t>張碧娟</t>
    </r>
  </si>
  <si>
    <r>
      <rPr>
        <sz val="12"/>
        <color rgb="FF000000"/>
        <rFont val="新細明體"/>
        <family val="1"/>
        <charset val="136"/>
      </rPr>
      <t>林書賢</t>
    </r>
  </si>
  <si>
    <r>
      <rPr>
        <sz val="12"/>
        <color rgb="FF000000"/>
        <rFont val="新細明體"/>
        <family val="1"/>
        <charset val="136"/>
      </rPr>
      <t>陳怡蒨</t>
    </r>
  </si>
  <si>
    <r>
      <rPr>
        <sz val="12"/>
        <color rgb="FF000000"/>
        <rFont val="新細明體"/>
        <family val="1"/>
        <charset val="136"/>
      </rPr>
      <t>黃盈欽</t>
    </r>
  </si>
  <si>
    <r>
      <rPr>
        <sz val="12"/>
        <color rgb="FF000000"/>
        <rFont val="新細明體"/>
        <family val="1"/>
        <charset val="136"/>
      </rPr>
      <t>周泰平</t>
    </r>
  </si>
  <si>
    <r>
      <rPr>
        <sz val="12"/>
        <color rgb="FF000000"/>
        <rFont val="新細明體"/>
        <family val="1"/>
        <charset val="136"/>
      </rPr>
      <t>吳錦芳</t>
    </r>
  </si>
  <si>
    <r>
      <rPr>
        <sz val="12"/>
        <color rgb="FF000000"/>
        <rFont val="新細明體"/>
        <family val="1"/>
        <charset val="136"/>
      </rPr>
      <t>鄧文川</t>
    </r>
  </si>
  <si>
    <r>
      <rPr>
        <sz val="12"/>
        <color rgb="FF000000"/>
        <rFont val="新細明體"/>
        <family val="1"/>
        <charset val="136"/>
      </rPr>
      <t>沈長明</t>
    </r>
  </si>
  <si>
    <r>
      <rPr>
        <sz val="12"/>
        <color rgb="FF000000"/>
        <rFont val="新細明體"/>
        <family val="1"/>
        <charset val="136"/>
      </rPr>
      <t>郭阿美</t>
    </r>
  </si>
  <si>
    <r>
      <rPr>
        <sz val="12"/>
        <color rgb="FF000000"/>
        <rFont val="新細明體"/>
        <family val="1"/>
        <charset val="136"/>
      </rPr>
      <t>王麗雲</t>
    </r>
  </si>
  <si>
    <r>
      <rPr>
        <sz val="12"/>
        <color rgb="FF000000"/>
        <rFont val="新細明體"/>
        <family val="1"/>
        <charset val="136"/>
      </rPr>
      <t>黃昭和</t>
    </r>
  </si>
  <si>
    <r>
      <rPr>
        <sz val="12"/>
        <color rgb="FF000000"/>
        <rFont val="新細明體"/>
        <family val="1"/>
        <charset val="136"/>
      </rPr>
      <t>林天鳳</t>
    </r>
  </si>
  <si>
    <r>
      <rPr>
        <sz val="12"/>
        <color rgb="FF000000"/>
        <rFont val="新細明體"/>
        <family val="1"/>
        <charset val="136"/>
      </rPr>
      <t>黃葉阿美</t>
    </r>
  </si>
  <si>
    <r>
      <rPr>
        <sz val="12"/>
        <color rgb="FF000000"/>
        <rFont val="新細明體"/>
        <family val="1"/>
        <charset val="136"/>
      </rPr>
      <t>張陳梅子</t>
    </r>
  </si>
  <si>
    <r>
      <rPr>
        <sz val="12"/>
        <color rgb="FF000000"/>
        <rFont val="新細明體"/>
        <family val="1"/>
        <charset val="136"/>
      </rPr>
      <t>許林阿樣</t>
    </r>
  </si>
  <si>
    <r>
      <rPr>
        <sz val="12"/>
        <color rgb="FF000000"/>
        <rFont val="新細明體"/>
        <family val="1"/>
        <charset val="136"/>
      </rPr>
      <t>羅春田</t>
    </r>
  </si>
  <si>
    <r>
      <rPr>
        <sz val="12"/>
        <color rgb="FF000000"/>
        <rFont val="新細明體"/>
        <family val="1"/>
        <charset val="136"/>
      </rPr>
      <t>林玉花</t>
    </r>
  </si>
  <si>
    <r>
      <rPr>
        <sz val="12"/>
        <color rgb="FF000000"/>
        <rFont val="新細明體"/>
        <family val="1"/>
        <charset val="136"/>
      </rPr>
      <t>李重光</t>
    </r>
  </si>
  <si>
    <r>
      <rPr>
        <sz val="12"/>
        <color rgb="FF000000"/>
        <rFont val="新細明體"/>
        <family val="1"/>
        <charset val="136"/>
      </rPr>
      <t>林文樑</t>
    </r>
  </si>
  <si>
    <r>
      <rPr>
        <sz val="12"/>
        <color rgb="FF000000"/>
        <rFont val="新細明體"/>
        <family val="1"/>
        <charset val="136"/>
      </rPr>
      <t>王秀玉</t>
    </r>
  </si>
  <si>
    <r>
      <rPr>
        <sz val="12"/>
        <color rgb="FF000000"/>
        <rFont val="新細明體"/>
        <family val="1"/>
        <charset val="136"/>
      </rPr>
      <t>陳金枋</t>
    </r>
  </si>
  <si>
    <r>
      <rPr>
        <sz val="12"/>
        <color rgb="FF000000"/>
        <rFont val="新細明體"/>
        <family val="1"/>
        <charset val="136"/>
      </rPr>
      <t>陳彩婕</t>
    </r>
  </si>
  <si>
    <r>
      <rPr>
        <sz val="12"/>
        <color rgb="FF000000"/>
        <rFont val="新細明體"/>
        <family val="1"/>
        <charset val="136"/>
      </rPr>
      <t>鄭來有</t>
    </r>
  </si>
  <si>
    <r>
      <rPr>
        <sz val="12"/>
        <color rgb="FF000000"/>
        <rFont val="新細明體"/>
        <family val="1"/>
        <charset val="136"/>
      </rPr>
      <t>黃睿頎</t>
    </r>
  </si>
  <si>
    <r>
      <rPr>
        <sz val="12"/>
        <color rgb="FF000000"/>
        <rFont val="新細明體"/>
        <family val="1"/>
        <charset val="136"/>
      </rPr>
      <t>雷敬邦</t>
    </r>
  </si>
  <si>
    <r>
      <rPr>
        <sz val="12"/>
        <color rgb="FF000000"/>
        <rFont val="新細明體"/>
        <family val="1"/>
        <charset val="136"/>
      </rPr>
      <t>李素女</t>
    </r>
  </si>
  <si>
    <r>
      <rPr>
        <sz val="12"/>
        <color rgb="FF000000"/>
        <rFont val="新細明體"/>
        <family val="1"/>
        <charset val="136"/>
      </rPr>
      <t>陳華明</t>
    </r>
  </si>
  <si>
    <r>
      <rPr>
        <sz val="12"/>
        <color rgb="FF000000"/>
        <rFont val="新細明體"/>
        <family val="1"/>
        <charset val="136"/>
      </rPr>
      <t>江清鎮</t>
    </r>
  </si>
  <si>
    <r>
      <rPr>
        <sz val="12"/>
        <color rgb="FF000000"/>
        <rFont val="新細明體"/>
        <family val="1"/>
        <charset val="136"/>
      </rPr>
      <t>黃淑慎</t>
    </r>
  </si>
  <si>
    <r>
      <rPr>
        <sz val="12"/>
        <color rgb="FF000000"/>
        <rFont val="新細明體"/>
        <family val="1"/>
        <charset val="136"/>
      </rPr>
      <t>林湯蕊</t>
    </r>
  </si>
  <si>
    <r>
      <rPr>
        <sz val="12"/>
        <color rgb="FF000000"/>
        <rFont val="新細明體"/>
        <family val="1"/>
        <charset val="136"/>
      </rPr>
      <t>陳美嬌</t>
    </r>
  </si>
  <si>
    <r>
      <rPr>
        <sz val="12"/>
        <color rgb="FF000000"/>
        <rFont val="新細明體"/>
        <family val="1"/>
        <charset val="136"/>
      </rPr>
      <t>何秉駿</t>
    </r>
  </si>
  <si>
    <r>
      <rPr>
        <sz val="12"/>
        <color rgb="FF000000"/>
        <rFont val="新細明體"/>
        <family val="1"/>
        <charset val="136"/>
      </rPr>
      <t>趙立慧</t>
    </r>
  </si>
  <si>
    <r>
      <rPr>
        <sz val="12"/>
        <color rgb="FF000000"/>
        <rFont val="新細明體"/>
        <family val="1"/>
        <charset val="136"/>
      </rPr>
      <t>張舜隆</t>
    </r>
  </si>
  <si>
    <r>
      <rPr>
        <sz val="12"/>
        <color rgb="FF000000"/>
        <rFont val="新細明體"/>
        <family val="1"/>
        <charset val="136"/>
      </rPr>
      <t>張再發</t>
    </r>
  </si>
  <si>
    <r>
      <rPr>
        <sz val="12"/>
        <color rgb="FF000000"/>
        <rFont val="新細明體"/>
        <family val="1"/>
        <charset val="136"/>
      </rPr>
      <t>陳嘉仁</t>
    </r>
  </si>
  <si>
    <r>
      <rPr>
        <sz val="12"/>
        <color rgb="FF000000"/>
        <rFont val="新細明體"/>
        <family val="1"/>
        <charset val="136"/>
      </rPr>
      <t>廖雅慧</t>
    </r>
  </si>
  <si>
    <r>
      <rPr>
        <sz val="12"/>
        <color rgb="FF000000"/>
        <rFont val="新細明體"/>
        <family val="1"/>
        <charset val="136"/>
      </rPr>
      <t>邱晃敦</t>
    </r>
  </si>
  <si>
    <r>
      <rPr>
        <sz val="12"/>
        <color rgb="FF000000"/>
        <rFont val="新細明體"/>
        <family val="1"/>
        <charset val="136"/>
      </rPr>
      <t>杜清俊</t>
    </r>
  </si>
  <si>
    <r>
      <rPr>
        <sz val="12"/>
        <color rgb="FF000000"/>
        <rFont val="新細明體"/>
        <family val="1"/>
        <charset val="136"/>
      </rPr>
      <t>王次郎</t>
    </r>
  </si>
  <si>
    <r>
      <rPr>
        <sz val="12"/>
        <color rgb="FF000000"/>
        <rFont val="新細明體"/>
        <family val="1"/>
        <charset val="136"/>
      </rPr>
      <t>蔡秀月</t>
    </r>
  </si>
  <si>
    <r>
      <rPr>
        <sz val="12"/>
        <color rgb="FF000000"/>
        <rFont val="新細明體"/>
        <family val="1"/>
        <charset val="136"/>
      </rPr>
      <t>簡來鳳</t>
    </r>
  </si>
  <si>
    <r>
      <rPr>
        <sz val="12"/>
        <color rgb="FF000000"/>
        <rFont val="新細明體"/>
        <family val="1"/>
        <charset val="136"/>
      </rPr>
      <t>張勇雄</t>
    </r>
  </si>
  <si>
    <r>
      <rPr>
        <sz val="12"/>
        <color rgb="FF000000"/>
        <rFont val="新細明體"/>
        <family val="1"/>
        <charset val="136"/>
      </rPr>
      <t>梁魏金秦</t>
    </r>
  </si>
  <si>
    <r>
      <rPr>
        <sz val="12"/>
        <color rgb="FF000000"/>
        <rFont val="新細明體"/>
        <family val="1"/>
        <charset val="136"/>
      </rPr>
      <t>歐陽惠芳</t>
    </r>
  </si>
  <si>
    <r>
      <rPr>
        <sz val="12"/>
        <color rgb="FF000000"/>
        <rFont val="新細明體"/>
        <family val="1"/>
        <charset val="136"/>
      </rPr>
      <t>許銘峰</t>
    </r>
  </si>
  <si>
    <r>
      <rPr>
        <sz val="12"/>
        <color rgb="FF000000"/>
        <rFont val="新細明體"/>
        <family val="1"/>
        <charset val="136"/>
      </rPr>
      <t>林建騰</t>
    </r>
  </si>
  <si>
    <r>
      <rPr>
        <sz val="12"/>
        <color rgb="FF000000"/>
        <rFont val="新細明體"/>
        <family val="1"/>
        <charset val="136"/>
      </rPr>
      <t>王簡素藝</t>
    </r>
  </si>
  <si>
    <r>
      <rPr>
        <sz val="12"/>
        <color rgb="FF000000"/>
        <rFont val="新細明體"/>
        <family val="1"/>
        <charset val="136"/>
      </rPr>
      <t>張國福</t>
    </r>
  </si>
  <si>
    <r>
      <rPr>
        <sz val="12"/>
        <color rgb="FF000000"/>
        <rFont val="新細明體"/>
        <family val="1"/>
        <charset val="136"/>
      </rPr>
      <t>陳春松</t>
    </r>
  </si>
  <si>
    <r>
      <rPr>
        <sz val="12"/>
        <color rgb="FF000000"/>
        <rFont val="新細明體"/>
        <family val="1"/>
        <charset val="136"/>
      </rPr>
      <t>吳錫聰</t>
    </r>
  </si>
  <si>
    <r>
      <rPr>
        <sz val="12"/>
        <color rgb="FF000000"/>
        <rFont val="新細明體"/>
        <family val="1"/>
        <charset val="136"/>
      </rPr>
      <t>周陳敏行</t>
    </r>
  </si>
  <si>
    <r>
      <rPr>
        <sz val="12"/>
        <color rgb="FF000000"/>
        <rFont val="新細明體"/>
        <family val="1"/>
        <charset val="136"/>
      </rPr>
      <t>林淑華</t>
    </r>
  </si>
  <si>
    <r>
      <rPr>
        <sz val="12"/>
        <color rgb="FF000000"/>
        <rFont val="新細明體"/>
        <family val="1"/>
        <charset val="136"/>
      </rPr>
      <t>張簡雅惠</t>
    </r>
  </si>
  <si>
    <r>
      <rPr>
        <sz val="12"/>
        <color rgb="FF000000"/>
        <rFont val="新細明體"/>
        <family val="1"/>
        <charset val="136"/>
      </rPr>
      <t>洪添練</t>
    </r>
  </si>
  <si>
    <r>
      <rPr>
        <sz val="12"/>
        <color rgb="FF000000"/>
        <rFont val="新細明體"/>
        <family val="1"/>
        <charset val="136"/>
      </rPr>
      <t>郭永強</t>
    </r>
  </si>
  <si>
    <r>
      <rPr>
        <sz val="12"/>
        <color rgb="FF000000"/>
        <rFont val="新細明體"/>
        <family val="1"/>
        <charset val="136"/>
      </rPr>
      <t>李宋愛玉</t>
    </r>
  </si>
  <si>
    <r>
      <rPr>
        <sz val="12"/>
        <color rgb="FF000000"/>
        <rFont val="新細明體"/>
        <family val="1"/>
        <charset val="136"/>
      </rPr>
      <t>曾素真</t>
    </r>
  </si>
  <si>
    <r>
      <rPr>
        <sz val="12"/>
        <color rgb="FF000000"/>
        <rFont val="新細明體"/>
        <family val="1"/>
        <charset val="136"/>
      </rPr>
      <t>王世秋</t>
    </r>
  </si>
  <si>
    <r>
      <rPr>
        <sz val="12"/>
        <color rgb="FF000000"/>
        <rFont val="新細明體"/>
        <family val="1"/>
        <charset val="136"/>
      </rPr>
      <t>蔡玉霜</t>
    </r>
  </si>
  <si>
    <r>
      <rPr>
        <sz val="12"/>
        <color rgb="FF000000"/>
        <rFont val="新細明體"/>
        <family val="1"/>
        <charset val="136"/>
      </rPr>
      <t>林頃純</t>
    </r>
  </si>
  <si>
    <r>
      <rPr>
        <sz val="12"/>
        <color rgb="FF000000"/>
        <rFont val="新細明體"/>
        <family val="1"/>
        <charset val="136"/>
      </rPr>
      <t>林蔡阿秀</t>
    </r>
  </si>
  <si>
    <r>
      <rPr>
        <sz val="12"/>
        <color rgb="FF000000"/>
        <rFont val="新細明體"/>
        <family val="1"/>
        <charset val="136"/>
      </rPr>
      <t>許文壹</t>
    </r>
  </si>
  <si>
    <r>
      <rPr>
        <sz val="12"/>
        <color rgb="FF000000"/>
        <rFont val="新細明體"/>
        <family val="1"/>
        <charset val="136"/>
      </rPr>
      <t>蕭莉蓮</t>
    </r>
  </si>
  <si>
    <r>
      <rPr>
        <sz val="12"/>
        <color rgb="FF000000"/>
        <rFont val="新細明體"/>
        <family val="1"/>
        <charset val="136"/>
      </rPr>
      <t>廖鳳嬌</t>
    </r>
  </si>
  <si>
    <r>
      <rPr>
        <sz val="12"/>
        <color rgb="FF000000"/>
        <rFont val="新細明體"/>
        <family val="1"/>
        <charset val="136"/>
      </rPr>
      <t>徐文凌</t>
    </r>
  </si>
  <si>
    <r>
      <rPr>
        <sz val="12"/>
        <color rgb="FF000000"/>
        <rFont val="新細明體"/>
        <family val="1"/>
        <charset val="136"/>
      </rPr>
      <t>高慶宗</t>
    </r>
  </si>
  <si>
    <r>
      <rPr>
        <sz val="12"/>
        <color rgb="FF000000"/>
        <rFont val="新細明體"/>
        <family val="1"/>
        <charset val="136"/>
      </rPr>
      <t>林媽湖</t>
    </r>
  </si>
  <si>
    <r>
      <rPr>
        <sz val="12"/>
        <color rgb="FF000000"/>
        <rFont val="新細明體"/>
        <family val="1"/>
        <charset val="136"/>
      </rPr>
      <t>翁魏養</t>
    </r>
  </si>
  <si>
    <r>
      <rPr>
        <sz val="12"/>
        <color rgb="FF000000"/>
        <rFont val="新細明體"/>
        <family val="1"/>
        <charset val="136"/>
      </rPr>
      <t>王文智</t>
    </r>
  </si>
  <si>
    <r>
      <rPr>
        <sz val="12"/>
        <color rgb="FF000000"/>
        <rFont val="新細明體"/>
        <family val="1"/>
        <charset val="136"/>
      </rPr>
      <t>曾麗芬</t>
    </r>
  </si>
  <si>
    <r>
      <rPr>
        <sz val="12"/>
        <color rgb="FF000000"/>
        <rFont val="新細明體"/>
        <family val="1"/>
        <charset val="136"/>
      </rPr>
      <t>王進發</t>
    </r>
  </si>
  <si>
    <r>
      <rPr>
        <sz val="12"/>
        <color rgb="FF000000"/>
        <rFont val="新細明體"/>
        <family val="1"/>
        <charset val="136"/>
      </rPr>
      <t>陳進雄</t>
    </r>
  </si>
  <si>
    <r>
      <rPr>
        <sz val="12"/>
        <color rgb="FF000000"/>
        <rFont val="新細明體"/>
        <family val="1"/>
        <charset val="136"/>
      </rPr>
      <t>謝惟添</t>
    </r>
  </si>
  <si>
    <r>
      <rPr>
        <sz val="12"/>
        <color rgb="FF000000"/>
        <rFont val="新細明體"/>
        <family val="1"/>
        <charset val="136"/>
      </rPr>
      <t>林何素鑾</t>
    </r>
  </si>
  <si>
    <r>
      <rPr>
        <sz val="12"/>
        <color rgb="FF000000"/>
        <rFont val="新細明體"/>
        <family val="1"/>
        <charset val="136"/>
      </rPr>
      <t>葉雲堯</t>
    </r>
  </si>
  <si>
    <r>
      <rPr>
        <sz val="12"/>
        <color rgb="FF000000"/>
        <rFont val="新細明體"/>
        <family val="1"/>
        <charset val="136"/>
      </rPr>
      <t>廖乙璇</t>
    </r>
  </si>
  <si>
    <r>
      <rPr>
        <sz val="12"/>
        <color rgb="FF000000"/>
        <rFont val="新細明體"/>
        <family val="1"/>
        <charset val="136"/>
      </rPr>
      <t>吳東憲</t>
    </r>
  </si>
  <si>
    <r>
      <rPr>
        <sz val="12"/>
        <color rgb="FF000000"/>
        <rFont val="新細明體"/>
        <family val="1"/>
        <charset val="136"/>
      </rPr>
      <t>陳宇鈴</t>
    </r>
  </si>
  <si>
    <r>
      <rPr>
        <sz val="12"/>
        <color rgb="FF000000"/>
        <rFont val="新細明體"/>
        <family val="1"/>
        <charset val="136"/>
      </rPr>
      <t>黃陳琍敏</t>
    </r>
  </si>
  <si>
    <r>
      <rPr>
        <sz val="12"/>
        <color rgb="FF000000"/>
        <rFont val="新細明體"/>
        <family val="1"/>
        <charset val="136"/>
      </rPr>
      <t>吳惠雪</t>
    </r>
  </si>
  <si>
    <r>
      <rPr>
        <sz val="12"/>
        <color rgb="FF000000"/>
        <rFont val="新細明體"/>
        <family val="1"/>
        <charset val="136"/>
      </rPr>
      <t>蔡順昌</t>
    </r>
  </si>
  <si>
    <r>
      <rPr>
        <sz val="12"/>
        <color rgb="FF000000"/>
        <rFont val="新細明體"/>
        <family val="1"/>
        <charset val="136"/>
      </rPr>
      <t>陳冰</t>
    </r>
  </si>
  <si>
    <r>
      <rPr>
        <sz val="12"/>
        <color rgb="FF000000"/>
        <rFont val="新細明體"/>
        <family val="1"/>
        <charset val="136"/>
      </rPr>
      <t>胡晋銘</t>
    </r>
  </si>
  <si>
    <r>
      <rPr>
        <sz val="12"/>
        <color rgb="FF000000"/>
        <rFont val="新細明體"/>
        <family val="1"/>
        <charset val="136"/>
      </rPr>
      <t>黃清榮</t>
    </r>
  </si>
  <si>
    <r>
      <rPr>
        <sz val="12"/>
        <color rgb="FF000000"/>
        <rFont val="新細明體"/>
        <family val="1"/>
        <charset val="136"/>
      </rPr>
      <t>宋耀正</t>
    </r>
  </si>
  <si>
    <r>
      <rPr>
        <sz val="12"/>
        <color rgb="FF000000"/>
        <rFont val="新細明體"/>
        <family val="1"/>
        <charset val="136"/>
      </rPr>
      <t>曾秋松</t>
    </r>
  </si>
  <si>
    <r>
      <rPr>
        <sz val="12"/>
        <color rgb="FF000000"/>
        <rFont val="新細明體"/>
        <family val="1"/>
        <charset val="136"/>
      </rPr>
      <t>李信雄</t>
    </r>
  </si>
  <si>
    <r>
      <rPr>
        <sz val="12"/>
        <color rgb="FF000000"/>
        <rFont val="新細明體"/>
        <family val="1"/>
        <charset val="136"/>
      </rPr>
      <t>陳豐源</t>
    </r>
  </si>
  <si>
    <r>
      <rPr>
        <sz val="12"/>
        <color rgb="FF000000"/>
        <rFont val="新細明體"/>
        <family val="1"/>
        <charset val="136"/>
      </rPr>
      <t>羅世壤</t>
    </r>
  </si>
  <si>
    <r>
      <rPr>
        <sz val="12"/>
        <color rgb="FF000000"/>
        <rFont val="新細明體"/>
        <family val="1"/>
        <charset val="136"/>
      </rPr>
      <t>黃文雄</t>
    </r>
  </si>
  <si>
    <r>
      <rPr>
        <sz val="12"/>
        <color rgb="FF000000"/>
        <rFont val="新細明體"/>
        <family val="1"/>
        <charset val="136"/>
      </rPr>
      <t>蔡明蓉</t>
    </r>
  </si>
  <si>
    <r>
      <rPr>
        <sz val="12"/>
        <color rgb="FF000000"/>
        <rFont val="新細明體"/>
        <family val="1"/>
        <charset val="136"/>
      </rPr>
      <t>李明樹</t>
    </r>
  </si>
  <si>
    <r>
      <rPr>
        <sz val="12"/>
        <color rgb="FF000000"/>
        <rFont val="新細明體"/>
        <family val="1"/>
        <charset val="136"/>
      </rPr>
      <t>楊舜博</t>
    </r>
  </si>
  <si>
    <r>
      <rPr>
        <sz val="12"/>
        <color rgb="FF000000"/>
        <rFont val="新細明體"/>
        <family val="1"/>
        <charset val="136"/>
      </rPr>
      <t>楊家勲</t>
    </r>
  </si>
  <si>
    <r>
      <rPr>
        <sz val="12"/>
        <color rgb="FF000000"/>
        <rFont val="新細明體"/>
        <family val="1"/>
        <charset val="136"/>
      </rPr>
      <t>林瑛</t>
    </r>
  </si>
  <si>
    <r>
      <rPr>
        <sz val="12"/>
        <color rgb="FF000000"/>
        <rFont val="新細明體"/>
        <family val="1"/>
        <charset val="136"/>
      </rPr>
      <t>黃兆瑋</t>
    </r>
  </si>
  <si>
    <r>
      <rPr>
        <sz val="12"/>
        <color rgb="FF000000"/>
        <rFont val="新細明體"/>
        <family val="1"/>
        <charset val="136"/>
      </rPr>
      <t>陳漢臣</t>
    </r>
  </si>
  <si>
    <r>
      <rPr>
        <sz val="12"/>
        <color rgb="FF000000"/>
        <rFont val="新細明體"/>
        <family val="1"/>
        <charset val="136"/>
      </rPr>
      <t>黃震陽</t>
    </r>
  </si>
  <si>
    <r>
      <rPr>
        <sz val="12"/>
        <color rgb="FF000000"/>
        <rFont val="新細明體"/>
        <family val="1"/>
        <charset val="136"/>
      </rPr>
      <t>楊夢燕</t>
    </r>
  </si>
  <si>
    <r>
      <rPr>
        <sz val="12"/>
        <color rgb="FF000000"/>
        <rFont val="新細明體"/>
        <family val="1"/>
        <charset val="136"/>
      </rPr>
      <t>高朝昌</t>
    </r>
  </si>
  <si>
    <r>
      <rPr>
        <sz val="12"/>
        <color rgb="FF000000"/>
        <rFont val="新細明體"/>
        <family val="1"/>
        <charset val="136"/>
      </rPr>
      <t>許國生</t>
    </r>
  </si>
  <si>
    <r>
      <rPr>
        <sz val="12"/>
        <color rgb="FF000000"/>
        <rFont val="新細明體"/>
        <family val="1"/>
        <charset val="136"/>
      </rPr>
      <t>楊陳金連</t>
    </r>
  </si>
  <si>
    <r>
      <rPr>
        <sz val="12"/>
        <color rgb="FF000000"/>
        <rFont val="新細明體"/>
        <family val="1"/>
        <charset val="136"/>
      </rPr>
      <t>王月英</t>
    </r>
  </si>
  <si>
    <r>
      <rPr>
        <sz val="12"/>
        <color rgb="FF000000"/>
        <rFont val="新細明體"/>
        <family val="1"/>
        <charset val="136"/>
      </rPr>
      <t>徐陳貴美</t>
    </r>
  </si>
  <si>
    <r>
      <rPr>
        <sz val="12"/>
        <color rgb="FF000000"/>
        <rFont val="新細明體"/>
        <family val="1"/>
        <charset val="136"/>
      </rPr>
      <t>羅俊欽</t>
    </r>
  </si>
  <si>
    <r>
      <rPr>
        <sz val="12"/>
        <color rgb="FF000000"/>
        <rFont val="新細明體"/>
        <family val="1"/>
        <charset val="136"/>
      </rPr>
      <t>蔡晴惠</t>
    </r>
  </si>
  <si>
    <r>
      <rPr>
        <sz val="12"/>
        <color rgb="FF000000"/>
        <rFont val="新細明體"/>
        <family val="1"/>
        <charset val="136"/>
      </rPr>
      <t>黃明章</t>
    </r>
  </si>
  <si>
    <r>
      <rPr>
        <sz val="12"/>
        <color rgb="FF000000"/>
        <rFont val="新細明體"/>
        <family val="1"/>
        <charset val="136"/>
      </rPr>
      <t>汪翠娟</t>
    </r>
  </si>
  <si>
    <r>
      <rPr>
        <sz val="12"/>
        <color rgb="FF000000"/>
        <rFont val="新細明體"/>
        <family val="1"/>
        <charset val="136"/>
      </rPr>
      <t>林秀梅</t>
    </r>
  </si>
  <si>
    <r>
      <rPr>
        <sz val="12"/>
        <color rgb="FF000000"/>
        <rFont val="新細明體"/>
        <family val="1"/>
        <charset val="136"/>
      </rPr>
      <t>余玉琴</t>
    </r>
  </si>
  <si>
    <r>
      <rPr>
        <sz val="12"/>
        <color rgb="FF000000"/>
        <rFont val="新細明體"/>
        <family val="1"/>
        <charset val="136"/>
      </rPr>
      <t>王謝月雲</t>
    </r>
  </si>
  <si>
    <r>
      <rPr>
        <sz val="12"/>
        <color rgb="FF000000"/>
        <rFont val="新細明體"/>
        <family val="1"/>
        <charset val="136"/>
      </rPr>
      <t>陳洪金鳳</t>
    </r>
  </si>
  <si>
    <r>
      <rPr>
        <sz val="12"/>
        <color rgb="FF000000"/>
        <rFont val="新細明體"/>
        <family val="1"/>
        <charset val="136"/>
      </rPr>
      <t>林照坤</t>
    </r>
  </si>
  <si>
    <r>
      <rPr>
        <sz val="12"/>
        <color rgb="FF000000"/>
        <rFont val="新細明體"/>
        <family val="1"/>
        <charset val="136"/>
      </rPr>
      <t>張惠琴</t>
    </r>
  </si>
  <si>
    <r>
      <rPr>
        <sz val="12"/>
        <color rgb="FF000000"/>
        <rFont val="新細明體"/>
        <family val="1"/>
        <charset val="136"/>
      </rPr>
      <t>王勝弘</t>
    </r>
  </si>
  <si>
    <r>
      <rPr>
        <sz val="12"/>
        <color rgb="FF000000"/>
        <rFont val="新細明體"/>
        <family val="1"/>
        <charset val="136"/>
      </rPr>
      <t>詹麗琴</t>
    </r>
  </si>
  <si>
    <r>
      <rPr>
        <sz val="12"/>
        <color rgb="FF000000"/>
        <rFont val="新細明體"/>
        <family val="1"/>
        <charset val="136"/>
      </rPr>
      <t>許善</t>
    </r>
  </si>
  <si>
    <r>
      <rPr>
        <sz val="12"/>
        <color rgb="FF000000"/>
        <rFont val="新細明體"/>
        <family val="1"/>
        <charset val="136"/>
      </rPr>
      <t>蔡寶貴</t>
    </r>
  </si>
  <si>
    <r>
      <rPr>
        <sz val="12"/>
        <color rgb="FF000000"/>
        <rFont val="新細明體"/>
        <family val="1"/>
        <charset val="136"/>
      </rPr>
      <t>翁盧伴</t>
    </r>
  </si>
  <si>
    <r>
      <rPr>
        <sz val="12"/>
        <color rgb="FF000000"/>
        <rFont val="新細明體"/>
        <family val="1"/>
        <charset val="136"/>
      </rPr>
      <t>陳杏旻</t>
    </r>
  </si>
  <si>
    <r>
      <rPr>
        <sz val="12"/>
        <color rgb="FF000000"/>
        <rFont val="新細明體"/>
        <family val="1"/>
        <charset val="136"/>
      </rPr>
      <t>郭陞壽</t>
    </r>
  </si>
  <si>
    <r>
      <rPr>
        <sz val="12"/>
        <color rgb="FF000000"/>
        <rFont val="新細明體"/>
        <family val="1"/>
        <charset val="136"/>
      </rPr>
      <t>李福鎮</t>
    </r>
  </si>
  <si>
    <r>
      <rPr>
        <sz val="12"/>
        <color rgb="FF000000"/>
        <rFont val="新細明體"/>
        <family val="1"/>
        <charset val="136"/>
      </rPr>
      <t>許登言</t>
    </r>
  </si>
  <si>
    <r>
      <rPr>
        <sz val="12"/>
        <color rgb="FF000000"/>
        <rFont val="新細明體"/>
        <family val="1"/>
        <charset val="136"/>
      </rPr>
      <t>呂金蓉</t>
    </r>
  </si>
  <si>
    <r>
      <rPr>
        <sz val="12"/>
        <color rgb="FF000000"/>
        <rFont val="新細明體"/>
        <family val="1"/>
        <charset val="136"/>
      </rPr>
      <t>林青松</t>
    </r>
  </si>
  <si>
    <r>
      <rPr>
        <sz val="12"/>
        <color rgb="FF000000"/>
        <rFont val="新細明體"/>
        <family val="1"/>
        <charset val="136"/>
      </rPr>
      <t>陳慧美</t>
    </r>
  </si>
  <si>
    <r>
      <rPr>
        <sz val="12"/>
        <color rgb="FF000000"/>
        <rFont val="新細明體"/>
        <family val="1"/>
        <charset val="136"/>
      </rPr>
      <t>彭其祥</t>
    </r>
  </si>
  <si>
    <r>
      <rPr>
        <sz val="12"/>
        <color rgb="FF000000"/>
        <rFont val="新細明體"/>
        <family val="1"/>
        <charset val="136"/>
      </rPr>
      <t>黃月春</t>
    </r>
  </si>
  <si>
    <r>
      <rPr>
        <sz val="12"/>
        <color rgb="FF000000"/>
        <rFont val="新細明體"/>
        <family val="1"/>
        <charset val="136"/>
      </rPr>
      <t>王武雄</t>
    </r>
  </si>
  <si>
    <r>
      <rPr>
        <sz val="12"/>
        <color rgb="FF000000"/>
        <rFont val="新細明體"/>
        <family val="1"/>
        <charset val="136"/>
      </rPr>
      <t>葉永成</t>
    </r>
  </si>
  <si>
    <r>
      <rPr>
        <sz val="12"/>
        <color rgb="FF000000"/>
        <rFont val="新細明體"/>
        <family val="1"/>
        <charset val="136"/>
      </rPr>
      <t>蔡許瓊花</t>
    </r>
  </si>
  <si>
    <r>
      <rPr>
        <sz val="12"/>
        <color rgb="FF000000"/>
        <rFont val="新細明體"/>
        <family val="1"/>
        <charset val="136"/>
      </rPr>
      <t>游文芳</t>
    </r>
  </si>
  <si>
    <r>
      <rPr>
        <sz val="12"/>
        <color rgb="FF000000"/>
        <rFont val="新細明體"/>
        <family val="1"/>
        <charset val="136"/>
      </rPr>
      <t>張惠鈺</t>
    </r>
  </si>
  <si>
    <r>
      <rPr>
        <sz val="12"/>
        <color rgb="FF000000"/>
        <rFont val="新細明體"/>
        <family val="1"/>
        <charset val="136"/>
      </rPr>
      <t>殷葉梅妹</t>
    </r>
  </si>
  <si>
    <r>
      <rPr>
        <sz val="12"/>
        <color rgb="FF000000"/>
        <rFont val="新細明體"/>
        <family val="1"/>
        <charset val="136"/>
      </rPr>
      <t>卓蘇月琴</t>
    </r>
  </si>
  <si>
    <r>
      <rPr>
        <sz val="12"/>
        <color rgb="FF000000"/>
        <rFont val="新細明體"/>
        <family val="1"/>
        <charset val="136"/>
      </rPr>
      <t>陳姜來好</t>
    </r>
  </si>
  <si>
    <r>
      <rPr>
        <sz val="12"/>
        <color rgb="FF000000"/>
        <rFont val="新細明體"/>
        <family val="1"/>
        <charset val="136"/>
      </rPr>
      <t>陳鬆</t>
    </r>
  </si>
  <si>
    <r>
      <rPr>
        <sz val="12"/>
        <color rgb="FF000000"/>
        <rFont val="新細明體"/>
        <family val="1"/>
        <charset val="136"/>
      </rPr>
      <t>吳宏輝</t>
    </r>
  </si>
  <si>
    <r>
      <rPr>
        <sz val="12"/>
        <color rgb="FF000000"/>
        <rFont val="新細明體"/>
        <family val="1"/>
        <charset val="136"/>
      </rPr>
      <t>湯勇吉</t>
    </r>
  </si>
  <si>
    <r>
      <rPr>
        <sz val="12"/>
        <color rgb="FF000000"/>
        <rFont val="新細明體"/>
        <family val="1"/>
        <charset val="136"/>
      </rPr>
      <t>陳清輝</t>
    </r>
  </si>
  <si>
    <r>
      <rPr>
        <sz val="12"/>
        <color rgb="FF000000"/>
        <rFont val="新細明體"/>
        <family val="1"/>
        <charset val="136"/>
      </rPr>
      <t>鄭讚</t>
    </r>
  </si>
  <si>
    <r>
      <rPr>
        <sz val="12"/>
        <color rgb="FF000000"/>
        <rFont val="新細明體"/>
        <family val="1"/>
        <charset val="136"/>
      </rPr>
      <t>蔡勝鉉</t>
    </r>
  </si>
  <si>
    <r>
      <rPr>
        <sz val="12"/>
        <color rgb="FF000000"/>
        <rFont val="新細明體"/>
        <family val="1"/>
        <charset val="136"/>
      </rPr>
      <t>黃張瑞蘭</t>
    </r>
  </si>
  <si>
    <r>
      <rPr>
        <sz val="12"/>
        <color rgb="FF000000"/>
        <rFont val="新細明體"/>
        <family val="1"/>
        <charset val="136"/>
      </rPr>
      <t>蔡素秋</t>
    </r>
  </si>
  <si>
    <r>
      <rPr>
        <sz val="12"/>
        <color rgb="FF000000"/>
        <rFont val="新細明體"/>
        <family val="1"/>
        <charset val="136"/>
      </rPr>
      <t>王忠元</t>
    </r>
  </si>
  <si>
    <r>
      <rPr>
        <sz val="12"/>
        <color rgb="FF000000"/>
        <rFont val="新細明體"/>
        <family val="1"/>
        <charset val="136"/>
      </rPr>
      <t>邱穩惠</t>
    </r>
  </si>
  <si>
    <r>
      <rPr>
        <sz val="12"/>
        <color rgb="FF000000"/>
        <rFont val="新細明體"/>
        <family val="1"/>
        <charset val="136"/>
      </rPr>
      <t>李東富</t>
    </r>
  </si>
  <si>
    <r>
      <rPr>
        <sz val="12"/>
        <color rgb="FF000000"/>
        <rFont val="新細明體"/>
        <family val="1"/>
        <charset val="136"/>
      </rPr>
      <t>莊惠筑</t>
    </r>
  </si>
  <si>
    <r>
      <rPr>
        <sz val="12"/>
        <color rgb="FF000000"/>
        <rFont val="新細明體"/>
        <family val="1"/>
        <charset val="136"/>
      </rPr>
      <t>連婉淑</t>
    </r>
  </si>
  <si>
    <r>
      <rPr>
        <sz val="12"/>
        <color rgb="FF000000"/>
        <rFont val="新細明體"/>
        <family val="1"/>
        <charset val="136"/>
      </rPr>
      <t>詹輝</t>
    </r>
  </si>
  <si>
    <r>
      <rPr>
        <sz val="12"/>
        <color rgb="FF000000"/>
        <rFont val="新細明體"/>
        <family val="1"/>
        <charset val="136"/>
      </rPr>
      <t>許呂豊</t>
    </r>
  </si>
  <si>
    <r>
      <rPr>
        <sz val="12"/>
        <color rgb="FF000000"/>
        <rFont val="新細明體"/>
        <family val="1"/>
        <charset val="136"/>
      </rPr>
      <t>陳添富</t>
    </r>
  </si>
  <si>
    <r>
      <rPr>
        <sz val="12"/>
        <color rgb="FF000000"/>
        <rFont val="新細明體"/>
        <family val="1"/>
        <charset val="136"/>
      </rPr>
      <t>呂滿雄</t>
    </r>
  </si>
  <si>
    <r>
      <rPr>
        <sz val="12"/>
        <color rgb="FF000000"/>
        <rFont val="新細明體"/>
        <family val="1"/>
        <charset val="136"/>
      </rPr>
      <t>莊家文</t>
    </r>
  </si>
  <si>
    <r>
      <rPr>
        <sz val="12"/>
        <color rgb="FF000000"/>
        <rFont val="新細明體"/>
        <family val="1"/>
        <charset val="136"/>
      </rPr>
      <t>陳金葉</t>
    </r>
  </si>
  <si>
    <r>
      <rPr>
        <sz val="12"/>
        <color rgb="FF000000"/>
        <rFont val="新細明體"/>
        <family val="1"/>
        <charset val="136"/>
      </rPr>
      <t>黃建忠</t>
    </r>
  </si>
  <si>
    <r>
      <rPr>
        <sz val="12"/>
        <color rgb="FFFF0000"/>
        <rFont val="Times New Roman"/>
        <family val="1"/>
      </rPr>
      <t>5760190 5760191</t>
    </r>
    <r>
      <rPr>
        <sz val="12"/>
        <color rgb="FF000000"/>
        <rFont val="Times New Roman"/>
        <family val="1"/>
      </rPr>
      <t xml:space="preserve"> 5760300</t>
    </r>
  </si>
  <si>
    <r>
      <rPr>
        <sz val="12"/>
        <color rgb="FF000000"/>
        <rFont val="新細明體"/>
        <family val="1"/>
        <charset val="136"/>
      </rPr>
      <t>李清女</t>
    </r>
  </si>
  <si>
    <r>
      <rPr>
        <sz val="12"/>
        <color rgb="FF000000"/>
        <rFont val="新細明體"/>
        <family val="1"/>
        <charset val="136"/>
      </rPr>
      <t>簡炎煌</t>
    </r>
  </si>
  <si>
    <r>
      <rPr>
        <sz val="12"/>
        <color rgb="FF000000"/>
        <rFont val="新細明體"/>
        <family val="1"/>
        <charset val="136"/>
      </rPr>
      <t>郭讚森</t>
    </r>
  </si>
  <si>
    <r>
      <rPr>
        <sz val="12"/>
        <color rgb="FF000000"/>
        <rFont val="新細明體"/>
        <family val="1"/>
        <charset val="136"/>
      </rPr>
      <t>闕秀惠</t>
    </r>
  </si>
  <si>
    <r>
      <rPr>
        <sz val="12"/>
        <color rgb="FF000000"/>
        <rFont val="新細明體"/>
        <family val="1"/>
        <charset val="136"/>
      </rPr>
      <t>蔡福來</t>
    </r>
  </si>
  <si>
    <r>
      <rPr>
        <sz val="12"/>
        <color rgb="FF000000"/>
        <rFont val="新細明體"/>
        <family val="1"/>
        <charset val="136"/>
      </rPr>
      <t>陳蘭英</t>
    </r>
  </si>
  <si>
    <r>
      <rPr>
        <sz val="12"/>
        <color rgb="FF000000"/>
        <rFont val="新細明體"/>
        <family val="1"/>
        <charset val="136"/>
      </rPr>
      <t>張素貞</t>
    </r>
  </si>
  <si>
    <r>
      <rPr>
        <sz val="12"/>
        <color rgb="FF000000"/>
        <rFont val="新細明體"/>
        <family val="1"/>
        <charset val="136"/>
      </rPr>
      <t>陳瑞貞</t>
    </r>
  </si>
  <si>
    <r>
      <rPr>
        <sz val="12"/>
        <color rgb="FF000000"/>
        <rFont val="新細明體"/>
        <family val="1"/>
        <charset val="136"/>
      </rPr>
      <t>楊正名</t>
    </r>
  </si>
  <si>
    <r>
      <rPr>
        <sz val="12"/>
        <color rgb="FF000000"/>
        <rFont val="新細明體"/>
        <family val="1"/>
        <charset val="136"/>
      </rPr>
      <t>江胡珮瑩</t>
    </r>
  </si>
  <si>
    <r>
      <rPr>
        <sz val="12"/>
        <color rgb="FF000000"/>
        <rFont val="新細明體"/>
        <family val="1"/>
        <charset val="136"/>
      </rPr>
      <t>張文津</t>
    </r>
  </si>
  <si>
    <r>
      <rPr>
        <sz val="12"/>
        <color rgb="FF000000"/>
        <rFont val="新細明體"/>
        <family val="1"/>
        <charset val="136"/>
      </rPr>
      <t>安筱涵</t>
    </r>
  </si>
  <si>
    <r>
      <rPr>
        <sz val="12"/>
        <color rgb="FF000000"/>
        <rFont val="新細明體"/>
        <family val="1"/>
        <charset val="136"/>
      </rPr>
      <t>陳文魁</t>
    </r>
  </si>
  <si>
    <r>
      <rPr>
        <sz val="12"/>
        <color rgb="FF000000"/>
        <rFont val="新細明體"/>
        <family val="1"/>
        <charset val="136"/>
      </rPr>
      <t>陳瑞良</t>
    </r>
  </si>
  <si>
    <r>
      <rPr>
        <sz val="12"/>
        <color rgb="FF000000"/>
        <rFont val="新細明體"/>
        <family val="1"/>
        <charset val="136"/>
      </rPr>
      <t>梁謙安</t>
    </r>
  </si>
  <si>
    <r>
      <rPr>
        <sz val="12"/>
        <color rgb="FF000000"/>
        <rFont val="新細明體"/>
        <family val="1"/>
        <charset val="136"/>
      </rPr>
      <t>施妙芬</t>
    </r>
  </si>
  <si>
    <r>
      <rPr>
        <sz val="12"/>
        <color rgb="FF000000"/>
        <rFont val="新細明體"/>
        <family val="1"/>
        <charset val="136"/>
      </rPr>
      <t>朱邱菊</t>
    </r>
  </si>
  <si>
    <r>
      <rPr>
        <sz val="12"/>
        <color rgb="FF000000"/>
        <rFont val="新細明體"/>
        <family val="1"/>
        <charset val="136"/>
      </rPr>
      <t>陳玉燕</t>
    </r>
  </si>
  <si>
    <r>
      <rPr>
        <sz val="12"/>
        <color rgb="FF000000"/>
        <rFont val="新細明體"/>
        <family val="1"/>
        <charset val="136"/>
      </rPr>
      <t>葉鐘經</t>
    </r>
  </si>
  <si>
    <r>
      <rPr>
        <sz val="12"/>
        <color rgb="FF000000"/>
        <rFont val="新細明體"/>
        <family val="1"/>
        <charset val="136"/>
      </rPr>
      <t>李松鈿</t>
    </r>
  </si>
  <si>
    <r>
      <rPr>
        <sz val="12"/>
        <color rgb="FF000000"/>
        <rFont val="新細明體"/>
        <family val="1"/>
        <charset val="136"/>
      </rPr>
      <t>林文雄</t>
    </r>
  </si>
  <si>
    <r>
      <rPr>
        <sz val="12"/>
        <color rgb="FF000000"/>
        <rFont val="新細明體"/>
        <family val="1"/>
        <charset val="136"/>
      </rPr>
      <t>謝黃玉子</t>
    </r>
  </si>
  <si>
    <r>
      <rPr>
        <sz val="12"/>
        <color rgb="FF000000"/>
        <rFont val="新細明體"/>
        <family val="1"/>
        <charset val="136"/>
      </rPr>
      <t>洪士庭</t>
    </r>
  </si>
  <si>
    <r>
      <rPr>
        <sz val="12"/>
        <color rgb="FF000000"/>
        <rFont val="新細明體"/>
        <family val="1"/>
        <charset val="136"/>
      </rPr>
      <t>郭黃春妹</t>
    </r>
  </si>
  <si>
    <r>
      <rPr>
        <sz val="12"/>
        <color rgb="FF000000"/>
        <rFont val="新細明體"/>
        <family val="1"/>
        <charset val="136"/>
      </rPr>
      <t>彭木春</t>
    </r>
  </si>
  <si>
    <r>
      <rPr>
        <sz val="12"/>
        <color rgb="FF000000"/>
        <rFont val="新細明體"/>
        <family val="1"/>
        <charset val="136"/>
      </rPr>
      <t>高銘諒</t>
    </r>
  </si>
  <si>
    <r>
      <rPr>
        <sz val="12"/>
        <color rgb="FF000000"/>
        <rFont val="新細明體"/>
        <family val="1"/>
        <charset val="136"/>
      </rPr>
      <t>張陳美子</t>
    </r>
  </si>
  <si>
    <r>
      <rPr>
        <sz val="12"/>
        <color rgb="FF000000"/>
        <rFont val="新細明體"/>
        <family val="1"/>
        <charset val="136"/>
      </rPr>
      <t>連傳</t>
    </r>
  </si>
  <si>
    <r>
      <rPr>
        <sz val="12"/>
        <color rgb="FF000000"/>
        <rFont val="新細明體"/>
        <family val="1"/>
        <charset val="136"/>
      </rPr>
      <t>張天助</t>
    </r>
  </si>
  <si>
    <r>
      <rPr>
        <sz val="12"/>
        <color rgb="FF000000"/>
        <rFont val="新細明體"/>
        <family val="1"/>
        <charset val="136"/>
      </rPr>
      <t>郭利雄</t>
    </r>
  </si>
  <si>
    <r>
      <rPr>
        <sz val="12"/>
        <color rgb="FF000000"/>
        <rFont val="新細明體"/>
        <family val="1"/>
        <charset val="136"/>
      </rPr>
      <t>曾聖紘</t>
    </r>
  </si>
  <si>
    <r>
      <rPr>
        <sz val="12"/>
        <color rgb="FF000000"/>
        <rFont val="新細明體"/>
        <family val="1"/>
        <charset val="136"/>
      </rPr>
      <t>王麗霞</t>
    </r>
  </si>
  <si>
    <r>
      <rPr>
        <sz val="12"/>
        <color rgb="FF000000"/>
        <rFont val="新細明體"/>
        <family val="1"/>
        <charset val="136"/>
      </rPr>
      <t>黃進琦</t>
    </r>
  </si>
  <si>
    <r>
      <rPr>
        <sz val="12"/>
        <color rgb="FF000000"/>
        <rFont val="新細明體"/>
        <family val="1"/>
        <charset val="136"/>
      </rPr>
      <t>張秝睿</t>
    </r>
  </si>
  <si>
    <r>
      <rPr>
        <sz val="12"/>
        <color rgb="FF000000"/>
        <rFont val="新細明體"/>
        <family val="1"/>
        <charset val="136"/>
      </rPr>
      <t>游悅靈</t>
    </r>
  </si>
  <si>
    <r>
      <rPr>
        <sz val="12"/>
        <color rgb="FF000000"/>
        <rFont val="新細明體"/>
        <family val="1"/>
        <charset val="136"/>
      </rPr>
      <t>李旺聰</t>
    </r>
  </si>
  <si>
    <r>
      <rPr>
        <sz val="12"/>
        <color rgb="FF000000"/>
        <rFont val="新細明體"/>
        <family val="1"/>
        <charset val="136"/>
      </rPr>
      <t>林唐平</t>
    </r>
  </si>
  <si>
    <r>
      <rPr>
        <sz val="12"/>
        <color rgb="FF000000"/>
        <rFont val="新細明體"/>
        <family val="1"/>
        <charset val="136"/>
      </rPr>
      <t>葉秀男</t>
    </r>
  </si>
  <si>
    <r>
      <rPr>
        <sz val="12"/>
        <color rgb="FF000000"/>
        <rFont val="新細明體"/>
        <family val="1"/>
        <charset val="136"/>
      </rPr>
      <t>胡庭鳳</t>
    </r>
  </si>
  <si>
    <r>
      <rPr>
        <sz val="12"/>
        <color rgb="FF000000"/>
        <rFont val="新細明體"/>
        <family val="1"/>
        <charset val="136"/>
      </rPr>
      <t>吳信儀</t>
    </r>
  </si>
  <si>
    <r>
      <rPr>
        <sz val="12"/>
        <color rgb="FF000000"/>
        <rFont val="新細明體"/>
        <family val="1"/>
        <charset val="136"/>
      </rPr>
      <t>吳許月嬌</t>
    </r>
  </si>
  <si>
    <r>
      <rPr>
        <sz val="12"/>
        <color rgb="FF000000"/>
        <rFont val="新細明體"/>
        <family val="1"/>
        <charset val="136"/>
      </rPr>
      <t>陳貞妙</t>
    </r>
  </si>
  <si>
    <r>
      <rPr>
        <sz val="12"/>
        <color rgb="FF000000"/>
        <rFont val="新細明體"/>
        <family val="1"/>
        <charset val="136"/>
      </rPr>
      <t>黃鎮國</t>
    </r>
  </si>
  <si>
    <r>
      <rPr>
        <sz val="12"/>
        <color rgb="FF000000"/>
        <rFont val="新細明體"/>
        <family val="1"/>
        <charset val="136"/>
      </rPr>
      <t>沈錦彰</t>
    </r>
  </si>
  <si>
    <r>
      <rPr>
        <sz val="12"/>
        <color rgb="FF000000"/>
        <rFont val="新細明體"/>
        <family val="1"/>
        <charset val="136"/>
      </rPr>
      <t>劉國琳</t>
    </r>
  </si>
  <si>
    <r>
      <rPr>
        <sz val="12"/>
        <color rgb="FF000000"/>
        <rFont val="新細明體"/>
        <family val="1"/>
        <charset val="136"/>
      </rPr>
      <t>林金象</t>
    </r>
  </si>
  <si>
    <r>
      <rPr>
        <sz val="12"/>
        <color rgb="FF000000"/>
        <rFont val="新細明體"/>
        <family val="1"/>
        <charset val="136"/>
      </rPr>
      <t>徐迦萱</t>
    </r>
  </si>
  <si>
    <r>
      <rPr>
        <sz val="12"/>
        <color rgb="FF000000"/>
        <rFont val="新細明體"/>
        <family val="1"/>
        <charset val="136"/>
      </rPr>
      <t>曾春枝</t>
    </r>
  </si>
  <si>
    <r>
      <rPr>
        <sz val="12"/>
        <color rgb="FF000000"/>
        <rFont val="新細明體"/>
        <family val="1"/>
        <charset val="136"/>
      </rPr>
      <t>吳惠恭</t>
    </r>
  </si>
  <si>
    <r>
      <rPr>
        <sz val="12"/>
        <color rgb="FF000000"/>
        <rFont val="新細明體"/>
        <family val="1"/>
        <charset val="136"/>
      </rPr>
      <t>游英</t>
    </r>
  </si>
  <si>
    <r>
      <rPr>
        <sz val="12"/>
        <color rgb="FF000000"/>
        <rFont val="新細明體"/>
        <family val="1"/>
        <charset val="136"/>
      </rPr>
      <t>王曉祥</t>
    </r>
  </si>
  <si>
    <r>
      <rPr>
        <sz val="12"/>
        <color rgb="FF000000"/>
        <rFont val="新細明體"/>
        <family val="1"/>
        <charset val="136"/>
      </rPr>
      <t>謝婷妮</t>
    </r>
  </si>
  <si>
    <r>
      <rPr>
        <sz val="12"/>
        <color rgb="FF000000"/>
        <rFont val="新細明體"/>
        <family val="1"/>
        <charset val="136"/>
      </rPr>
      <t>蔡正文</t>
    </r>
  </si>
  <si>
    <r>
      <rPr>
        <sz val="12"/>
        <color rgb="FF000000"/>
        <rFont val="新細明體"/>
        <family val="1"/>
        <charset val="136"/>
      </rPr>
      <t>林國延</t>
    </r>
  </si>
  <si>
    <r>
      <rPr>
        <sz val="12"/>
        <color rgb="FF000000"/>
        <rFont val="新細明體"/>
        <family val="1"/>
        <charset val="136"/>
      </rPr>
      <t>林映東</t>
    </r>
  </si>
  <si>
    <r>
      <rPr>
        <sz val="12"/>
        <color rgb="FF000000"/>
        <rFont val="新細明體"/>
        <family val="1"/>
        <charset val="136"/>
      </rPr>
      <t>廖蔡秀貞</t>
    </r>
  </si>
  <si>
    <r>
      <rPr>
        <sz val="12"/>
        <color rgb="FF000000"/>
        <rFont val="新細明體"/>
        <family val="1"/>
        <charset val="136"/>
      </rPr>
      <t>陳秋堂</t>
    </r>
  </si>
  <si>
    <r>
      <rPr>
        <sz val="12"/>
        <color rgb="FF000000"/>
        <rFont val="新細明體"/>
        <family val="1"/>
        <charset val="136"/>
      </rPr>
      <t>劉蕭秀猜</t>
    </r>
  </si>
  <si>
    <r>
      <rPr>
        <sz val="12"/>
        <color rgb="FF000000"/>
        <rFont val="新細明體"/>
        <family val="1"/>
        <charset val="136"/>
      </rPr>
      <t>楊幸雄</t>
    </r>
  </si>
  <si>
    <r>
      <rPr>
        <sz val="12"/>
        <color rgb="FF000000"/>
        <rFont val="新細明體"/>
        <family val="1"/>
        <charset val="136"/>
      </rPr>
      <t>陳淑君</t>
    </r>
  </si>
  <si>
    <r>
      <rPr>
        <sz val="12"/>
        <color rgb="FF000000"/>
        <rFont val="新細明體"/>
        <family val="1"/>
        <charset val="136"/>
      </rPr>
      <t>康張阿雪</t>
    </r>
  </si>
  <si>
    <r>
      <rPr>
        <sz val="12"/>
        <color rgb="FF000000"/>
        <rFont val="新細明體"/>
        <family val="1"/>
        <charset val="136"/>
      </rPr>
      <t>李俊毅</t>
    </r>
  </si>
  <si>
    <r>
      <rPr>
        <sz val="12"/>
        <color rgb="FF000000"/>
        <rFont val="新細明體"/>
        <family val="1"/>
        <charset val="136"/>
      </rPr>
      <t>黃林麗容</t>
    </r>
  </si>
  <si>
    <r>
      <rPr>
        <sz val="12"/>
        <color rgb="FF000000"/>
        <rFont val="新細明體"/>
        <family val="1"/>
        <charset val="136"/>
      </rPr>
      <t>李仁敏</t>
    </r>
  </si>
  <si>
    <r>
      <rPr>
        <sz val="12"/>
        <color rgb="FF000000"/>
        <rFont val="新細明體"/>
        <family val="1"/>
        <charset val="136"/>
      </rPr>
      <t>柯政良</t>
    </r>
  </si>
  <si>
    <r>
      <rPr>
        <sz val="12"/>
        <color rgb="FF000000"/>
        <rFont val="新細明體"/>
        <family val="1"/>
        <charset val="136"/>
      </rPr>
      <t>陳好味</t>
    </r>
  </si>
  <si>
    <r>
      <rPr>
        <sz val="12"/>
        <color rgb="FF000000"/>
        <rFont val="新細明體"/>
        <family val="1"/>
        <charset val="136"/>
      </rPr>
      <t>陳美菱</t>
    </r>
  </si>
  <si>
    <r>
      <rPr>
        <sz val="12"/>
        <color rgb="FF000000"/>
        <rFont val="新細明體"/>
        <family val="1"/>
        <charset val="136"/>
      </rPr>
      <t>吳清炎</t>
    </r>
  </si>
  <si>
    <r>
      <rPr>
        <sz val="12"/>
        <color rgb="FF000000"/>
        <rFont val="新細明體"/>
        <family val="1"/>
        <charset val="136"/>
      </rPr>
      <t>高瓊花</t>
    </r>
  </si>
  <si>
    <r>
      <rPr>
        <sz val="12"/>
        <color rgb="FF000000"/>
        <rFont val="新細明體"/>
        <family val="1"/>
        <charset val="136"/>
      </rPr>
      <t>劉秀玉</t>
    </r>
  </si>
  <si>
    <r>
      <rPr>
        <sz val="12"/>
        <color rgb="FF000000"/>
        <rFont val="新細明體"/>
        <family val="1"/>
        <charset val="136"/>
      </rPr>
      <t>包小蝶</t>
    </r>
  </si>
  <si>
    <r>
      <rPr>
        <sz val="12"/>
        <color rgb="FF000000"/>
        <rFont val="新細明體"/>
        <family val="1"/>
        <charset val="136"/>
      </rPr>
      <t>林秀免</t>
    </r>
  </si>
  <si>
    <r>
      <rPr>
        <sz val="12"/>
        <color rgb="FF000000"/>
        <rFont val="新細明體"/>
        <family val="1"/>
        <charset val="136"/>
      </rPr>
      <t>陳棋春</t>
    </r>
  </si>
  <si>
    <r>
      <rPr>
        <sz val="12"/>
        <color rgb="FF000000"/>
        <rFont val="新細明體"/>
        <family val="1"/>
        <charset val="136"/>
      </rPr>
      <t>許張絹絹</t>
    </r>
  </si>
  <si>
    <r>
      <rPr>
        <sz val="12"/>
        <color rgb="FF000000"/>
        <rFont val="新細明體"/>
        <family val="1"/>
        <charset val="136"/>
      </rPr>
      <t>郭俊志</t>
    </r>
  </si>
  <si>
    <r>
      <rPr>
        <sz val="12"/>
        <color rgb="FF000000"/>
        <rFont val="新細明體"/>
        <family val="1"/>
        <charset val="136"/>
      </rPr>
      <t>洪之偉</t>
    </r>
  </si>
  <si>
    <r>
      <rPr>
        <sz val="12"/>
        <color rgb="FF000000"/>
        <rFont val="新細明體"/>
        <family val="1"/>
        <charset val="136"/>
      </rPr>
      <t>陳林寶玉</t>
    </r>
  </si>
  <si>
    <r>
      <rPr>
        <sz val="12"/>
        <color rgb="FF000000"/>
        <rFont val="新細明體"/>
        <family val="1"/>
        <charset val="136"/>
      </rPr>
      <t>鄭正祥</t>
    </r>
  </si>
  <si>
    <r>
      <rPr>
        <sz val="12"/>
        <color rgb="FF000000"/>
        <rFont val="新細明體"/>
        <family val="1"/>
        <charset val="136"/>
      </rPr>
      <t>林玉英</t>
    </r>
  </si>
  <si>
    <r>
      <rPr>
        <sz val="12"/>
        <color rgb="FF000000"/>
        <rFont val="新細明體"/>
        <family val="1"/>
        <charset val="136"/>
      </rPr>
      <t>黃秀珠</t>
    </r>
  </si>
  <si>
    <r>
      <rPr>
        <sz val="12"/>
        <color rgb="FF000000"/>
        <rFont val="新細明體"/>
        <family val="1"/>
        <charset val="136"/>
      </rPr>
      <t>周雅雯</t>
    </r>
  </si>
  <si>
    <r>
      <rPr>
        <sz val="12"/>
        <color rgb="FF000000"/>
        <rFont val="新細明體"/>
        <family val="1"/>
        <charset val="136"/>
      </rPr>
      <t>朱金定</t>
    </r>
  </si>
  <si>
    <r>
      <rPr>
        <sz val="12"/>
        <color rgb="FF000000"/>
        <rFont val="新細明體"/>
        <family val="1"/>
        <charset val="136"/>
      </rPr>
      <t>黃道貴</t>
    </r>
  </si>
  <si>
    <r>
      <rPr>
        <sz val="12"/>
        <color rgb="FF000000"/>
        <rFont val="新細明體"/>
        <family val="1"/>
        <charset val="136"/>
      </rPr>
      <t>鄭書進</t>
    </r>
  </si>
  <si>
    <r>
      <rPr>
        <sz val="12"/>
        <color rgb="FF000000"/>
        <rFont val="新細明體"/>
        <family val="1"/>
        <charset val="136"/>
      </rPr>
      <t>翁淑玫</t>
    </r>
  </si>
  <si>
    <r>
      <rPr>
        <sz val="12"/>
        <color rgb="FF000000"/>
        <rFont val="新細明體"/>
        <family val="1"/>
        <charset val="136"/>
      </rPr>
      <t>黃筱筑</t>
    </r>
  </si>
  <si>
    <r>
      <rPr>
        <sz val="12"/>
        <color rgb="FF000000"/>
        <rFont val="新細明體"/>
        <family val="1"/>
        <charset val="136"/>
      </rPr>
      <t>蔡印玄</t>
    </r>
  </si>
  <si>
    <r>
      <rPr>
        <sz val="12"/>
        <color rgb="FF000000"/>
        <rFont val="新細明體"/>
        <family val="1"/>
        <charset val="136"/>
      </rPr>
      <t>鐘嘉明</t>
    </r>
  </si>
  <si>
    <r>
      <rPr>
        <sz val="12"/>
        <color rgb="FF000000"/>
        <rFont val="新細明體"/>
        <family val="1"/>
        <charset val="136"/>
      </rPr>
      <t>倪玉麟</t>
    </r>
  </si>
  <si>
    <r>
      <rPr>
        <sz val="12"/>
        <color rgb="FF000000"/>
        <rFont val="新細明體"/>
        <family val="1"/>
        <charset val="136"/>
      </rPr>
      <t>陳景賢</t>
    </r>
  </si>
  <si>
    <r>
      <rPr>
        <sz val="12"/>
        <color rgb="FF000000"/>
        <rFont val="新細明體"/>
        <family val="1"/>
        <charset val="136"/>
      </rPr>
      <t>王蔡雪鳳</t>
    </r>
  </si>
  <si>
    <r>
      <rPr>
        <sz val="12"/>
        <color rgb="FF000000"/>
        <rFont val="新細明體"/>
        <family val="1"/>
        <charset val="136"/>
      </rPr>
      <t>連郭寶彩</t>
    </r>
  </si>
  <si>
    <r>
      <rPr>
        <sz val="12"/>
        <color rgb="FF000000"/>
        <rFont val="新細明體"/>
        <family val="1"/>
        <charset val="136"/>
      </rPr>
      <t>林姍蓉</t>
    </r>
  </si>
  <si>
    <r>
      <rPr>
        <sz val="12"/>
        <color rgb="FF000000"/>
        <rFont val="新細明體"/>
        <family val="1"/>
        <charset val="136"/>
      </rPr>
      <t>陳雄崑</t>
    </r>
  </si>
  <si>
    <r>
      <rPr>
        <sz val="12"/>
        <color rgb="FF000000"/>
        <rFont val="新細明體"/>
        <family val="1"/>
        <charset val="136"/>
      </rPr>
      <t>王凱智</t>
    </r>
  </si>
  <si>
    <r>
      <rPr>
        <sz val="12"/>
        <color rgb="FF000000"/>
        <rFont val="新細明體"/>
        <family val="1"/>
        <charset val="136"/>
      </rPr>
      <t>陳文傳</t>
    </r>
  </si>
  <si>
    <r>
      <rPr>
        <sz val="12"/>
        <color rgb="FF000000"/>
        <rFont val="新細明體"/>
        <family val="1"/>
        <charset val="136"/>
      </rPr>
      <t>李月英</t>
    </r>
  </si>
  <si>
    <r>
      <rPr>
        <sz val="12"/>
        <color rgb="FF000000"/>
        <rFont val="新細明體"/>
        <family val="1"/>
        <charset val="136"/>
      </rPr>
      <t>彭盈華</t>
    </r>
  </si>
  <si>
    <r>
      <rPr>
        <sz val="12"/>
        <color rgb="FF000000"/>
        <rFont val="新細明體"/>
        <family val="1"/>
        <charset val="136"/>
      </rPr>
      <t>黃福助</t>
    </r>
  </si>
  <si>
    <r>
      <rPr>
        <sz val="12"/>
        <color rgb="FF000000"/>
        <rFont val="新細明體"/>
        <family val="1"/>
        <charset val="136"/>
      </rPr>
      <t>黃和永</t>
    </r>
  </si>
  <si>
    <r>
      <rPr>
        <sz val="12"/>
        <color rgb="FF000000"/>
        <rFont val="新細明體"/>
        <family val="1"/>
        <charset val="136"/>
      </rPr>
      <t>羅世豪</t>
    </r>
  </si>
  <si>
    <r>
      <rPr>
        <sz val="12"/>
        <color rgb="FF000000"/>
        <rFont val="Times New Roman"/>
        <family val="1"/>
      </rPr>
      <t xml:space="preserve">5761110 </t>
    </r>
    <r>
      <rPr>
        <sz val="12"/>
        <color rgb="FFFF0000"/>
        <rFont val="Times New Roman"/>
        <family val="1"/>
      </rPr>
      <t>5760350</t>
    </r>
  </si>
  <si>
    <r>
      <rPr>
        <sz val="12"/>
        <color rgb="FF000000"/>
        <rFont val="新細明體"/>
        <family val="1"/>
        <charset val="136"/>
      </rPr>
      <t>廖年嵩</t>
    </r>
  </si>
  <si>
    <r>
      <rPr>
        <sz val="12"/>
        <color rgb="FF000000"/>
        <rFont val="新細明體"/>
        <family val="1"/>
        <charset val="136"/>
      </rPr>
      <t>林榮欽</t>
    </r>
  </si>
  <si>
    <r>
      <rPr>
        <sz val="12"/>
        <color rgb="FF000000"/>
        <rFont val="新細明體"/>
        <family val="1"/>
        <charset val="136"/>
      </rPr>
      <t>賴月</t>
    </r>
  </si>
  <si>
    <r>
      <rPr>
        <sz val="12"/>
        <color rgb="FF000000"/>
        <rFont val="新細明體"/>
        <family val="1"/>
        <charset val="136"/>
      </rPr>
      <t>吳子豪</t>
    </r>
  </si>
  <si>
    <r>
      <rPr>
        <sz val="12"/>
        <color rgb="FF000000"/>
        <rFont val="新細明體"/>
        <family val="1"/>
        <charset val="136"/>
      </rPr>
      <t>戴永福</t>
    </r>
  </si>
  <si>
    <r>
      <rPr>
        <sz val="12"/>
        <color rgb="FF000000"/>
        <rFont val="新細明體"/>
        <family val="1"/>
        <charset val="136"/>
      </rPr>
      <t>高炳誠</t>
    </r>
  </si>
  <si>
    <r>
      <rPr>
        <sz val="12"/>
        <color rgb="FF000000"/>
        <rFont val="新細明體"/>
        <family val="1"/>
        <charset val="136"/>
      </rPr>
      <t>鍾桂桃</t>
    </r>
  </si>
  <si>
    <r>
      <rPr>
        <sz val="12"/>
        <color rgb="FF000000"/>
        <rFont val="新細明體"/>
        <family val="1"/>
        <charset val="136"/>
      </rPr>
      <t>張春香</t>
    </r>
  </si>
  <si>
    <r>
      <rPr>
        <sz val="12"/>
        <color rgb="FF000000"/>
        <rFont val="新細明體"/>
        <family val="1"/>
        <charset val="136"/>
      </rPr>
      <t>蔡許秀月</t>
    </r>
  </si>
  <si>
    <r>
      <rPr>
        <sz val="12"/>
        <color rgb="FF000000"/>
        <rFont val="新細明體"/>
        <family val="1"/>
        <charset val="136"/>
      </rPr>
      <t>黃王信子</t>
    </r>
  </si>
  <si>
    <r>
      <rPr>
        <sz val="12"/>
        <color rgb="FF000000"/>
        <rFont val="新細明體"/>
        <family val="1"/>
        <charset val="136"/>
      </rPr>
      <t>薛重男</t>
    </r>
  </si>
  <si>
    <r>
      <rPr>
        <sz val="12"/>
        <color rgb="FF000000"/>
        <rFont val="新細明體"/>
        <family val="1"/>
        <charset val="136"/>
      </rPr>
      <t>劉謝嫌</t>
    </r>
  </si>
  <si>
    <r>
      <rPr>
        <sz val="12"/>
        <color rgb="FF000000"/>
        <rFont val="新細明體"/>
        <family val="1"/>
        <charset val="136"/>
      </rPr>
      <t>鄭禎豹</t>
    </r>
  </si>
  <si>
    <r>
      <rPr>
        <sz val="12"/>
        <color rgb="FF000000"/>
        <rFont val="新細明體"/>
        <family val="1"/>
        <charset val="136"/>
      </rPr>
      <t>潘富子</t>
    </r>
  </si>
  <si>
    <r>
      <rPr>
        <sz val="12"/>
        <color rgb="FF000000"/>
        <rFont val="新細明體"/>
        <family val="1"/>
        <charset val="136"/>
      </rPr>
      <t>黃林秋玉</t>
    </r>
  </si>
  <si>
    <r>
      <rPr>
        <sz val="12"/>
        <color rgb="FF000000"/>
        <rFont val="新細明體"/>
        <family val="1"/>
        <charset val="136"/>
      </rPr>
      <t>李添材</t>
    </r>
  </si>
  <si>
    <r>
      <rPr>
        <sz val="12"/>
        <color rgb="FF000000"/>
        <rFont val="新細明體"/>
        <family val="1"/>
        <charset val="136"/>
      </rPr>
      <t>李菊花</t>
    </r>
  </si>
  <si>
    <r>
      <rPr>
        <sz val="12"/>
        <color rgb="FF000000"/>
        <rFont val="新細明體"/>
        <family val="1"/>
        <charset val="136"/>
      </rPr>
      <t>王劭丞</t>
    </r>
  </si>
  <si>
    <r>
      <rPr>
        <sz val="12"/>
        <color rgb="FF000000"/>
        <rFont val="新細明體"/>
        <family val="1"/>
        <charset val="136"/>
      </rPr>
      <t>蔡李秀援</t>
    </r>
  </si>
  <si>
    <r>
      <rPr>
        <sz val="12"/>
        <color rgb="FF000000"/>
        <rFont val="新細明體"/>
        <family val="1"/>
        <charset val="136"/>
      </rPr>
      <t>張容榕</t>
    </r>
  </si>
  <si>
    <r>
      <rPr>
        <sz val="12"/>
        <color rgb="FF000000"/>
        <rFont val="新細明體"/>
        <family val="1"/>
        <charset val="136"/>
      </rPr>
      <t>黃志中</t>
    </r>
  </si>
  <si>
    <r>
      <rPr>
        <sz val="12"/>
        <color rgb="FF000000"/>
        <rFont val="新細明體"/>
        <family val="1"/>
        <charset val="136"/>
      </rPr>
      <t>張慶珍</t>
    </r>
  </si>
  <si>
    <r>
      <rPr>
        <sz val="12"/>
        <color rgb="FF000000"/>
        <rFont val="新細明體"/>
        <family val="1"/>
        <charset val="136"/>
      </rPr>
      <t>黃蔡景</t>
    </r>
  </si>
  <si>
    <r>
      <rPr>
        <sz val="12"/>
        <color rgb="FF000000"/>
        <rFont val="新細明體"/>
        <family val="1"/>
        <charset val="136"/>
      </rPr>
      <t>黃全佑</t>
    </r>
  </si>
  <si>
    <r>
      <rPr>
        <sz val="12"/>
        <color rgb="FF000000"/>
        <rFont val="新細明體"/>
        <family val="1"/>
        <charset val="136"/>
      </rPr>
      <t>官李敏娥</t>
    </r>
  </si>
  <si>
    <r>
      <rPr>
        <sz val="12"/>
        <color rgb="FF000000"/>
        <rFont val="新細明體"/>
        <family val="1"/>
        <charset val="136"/>
      </rPr>
      <t>陳弘宗</t>
    </r>
  </si>
  <si>
    <r>
      <rPr>
        <sz val="12"/>
        <color rgb="FF000000"/>
        <rFont val="新細明體"/>
        <family val="1"/>
        <charset val="136"/>
      </rPr>
      <t>鄭永裕</t>
    </r>
  </si>
  <si>
    <r>
      <rPr>
        <sz val="12"/>
        <color rgb="FF000000"/>
        <rFont val="新細明體"/>
        <family val="1"/>
        <charset val="136"/>
      </rPr>
      <t>洪林春</t>
    </r>
  </si>
  <si>
    <r>
      <rPr>
        <sz val="12"/>
        <color rgb="FF000000"/>
        <rFont val="新細明體"/>
        <family val="1"/>
        <charset val="136"/>
      </rPr>
      <t>何義興</t>
    </r>
  </si>
  <si>
    <r>
      <rPr>
        <sz val="12"/>
        <color rgb="FF000000"/>
        <rFont val="新細明體"/>
        <family val="1"/>
        <charset val="136"/>
      </rPr>
      <t>黃金國</t>
    </r>
  </si>
  <si>
    <r>
      <rPr>
        <sz val="12"/>
        <color rgb="FF000000"/>
        <rFont val="新細明體"/>
        <family val="1"/>
        <charset val="136"/>
      </rPr>
      <t>陳寬景</t>
    </r>
  </si>
  <si>
    <r>
      <rPr>
        <sz val="12"/>
        <color rgb="FF000000"/>
        <rFont val="新細明體"/>
        <family val="1"/>
        <charset val="136"/>
      </rPr>
      <t>陳良介</t>
    </r>
  </si>
  <si>
    <r>
      <rPr>
        <sz val="12"/>
        <color rgb="FF000000"/>
        <rFont val="新細明體"/>
        <family val="1"/>
        <charset val="136"/>
      </rPr>
      <t>張陳淑子</t>
    </r>
  </si>
  <si>
    <r>
      <rPr>
        <sz val="12"/>
        <color rgb="FF000000"/>
        <rFont val="新細明體"/>
        <family val="1"/>
        <charset val="136"/>
      </rPr>
      <t>賴漢忠</t>
    </r>
  </si>
  <si>
    <r>
      <rPr>
        <sz val="12"/>
        <color rgb="FF000000"/>
        <rFont val="新細明體"/>
        <family val="1"/>
        <charset val="136"/>
      </rPr>
      <t>林昭宇</t>
    </r>
  </si>
  <si>
    <r>
      <rPr>
        <sz val="12"/>
        <color rgb="FF000000"/>
        <rFont val="新細明體"/>
        <family val="1"/>
        <charset val="136"/>
      </rPr>
      <t>林員</t>
    </r>
  </si>
  <si>
    <r>
      <rPr>
        <sz val="12"/>
        <color rgb="FF000000"/>
        <rFont val="新細明體"/>
        <family val="1"/>
        <charset val="136"/>
      </rPr>
      <t>藍美玉</t>
    </r>
  </si>
  <si>
    <r>
      <rPr>
        <sz val="12"/>
        <color rgb="FF000000"/>
        <rFont val="新細明體"/>
        <family val="1"/>
        <charset val="136"/>
      </rPr>
      <t>蔡嘉桂</t>
    </r>
  </si>
  <si>
    <r>
      <rPr>
        <sz val="12"/>
        <color rgb="FF000000"/>
        <rFont val="新細明體"/>
        <family val="1"/>
        <charset val="136"/>
      </rPr>
      <t>許慧敏</t>
    </r>
  </si>
  <si>
    <r>
      <rPr>
        <sz val="12"/>
        <color rgb="FF000000"/>
        <rFont val="新細明體"/>
        <family val="1"/>
        <charset val="136"/>
      </rPr>
      <t>孫呂月子</t>
    </r>
  </si>
  <si>
    <r>
      <rPr>
        <sz val="12"/>
        <color rgb="FF000000"/>
        <rFont val="新細明體"/>
        <family val="1"/>
        <charset val="136"/>
      </rPr>
      <t>陳林幸娥</t>
    </r>
  </si>
  <si>
    <r>
      <rPr>
        <sz val="12"/>
        <color rgb="FF000000"/>
        <rFont val="新細明體"/>
        <family val="1"/>
        <charset val="136"/>
      </rPr>
      <t>葉江玉蘭</t>
    </r>
  </si>
  <si>
    <r>
      <rPr>
        <sz val="12"/>
        <color rgb="FF000000"/>
        <rFont val="新細明體"/>
        <family val="1"/>
        <charset val="136"/>
      </rPr>
      <t>吳豪鈞</t>
    </r>
  </si>
  <si>
    <r>
      <rPr>
        <sz val="12"/>
        <color rgb="FF000000"/>
        <rFont val="新細明體"/>
        <family val="1"/>
        <charset val="136"/>
      </rPr>
      <t>謝國城</t>
    </r>
  </si>
  <si>
    <r>
      <rPr>
        <sz val="12"/>
        <color rgb="FF000000"/>
        <rFont val="新細明體"/>
        <family val="1"/>
        <charset val="136"/>
      </rPr>
      <t>黃昭文</t>
    </r>
  </si>
  <si>
    <r>
      <rPr>
        <sz val="12"/>
        <color rgb="FF000000"/>
        <rFont val="新細明體"/>
        <family val="1"/>
        <charset val="136"/>
      </rPr>
      <t>林淑芬</t>
    </r>
  </si>
  <si>
    <r>
      <rPr>
        <sz val="12"/>
        <color rgb="FF000000"/>
        <rFont val="新細明體"/>
        <family val="1"/>
        <charset val="136"/>
      </rPr>
      <t>李財貴</t>
    </r>
  </si>
  <si>
    <r>
      <rPr>
        <sz val="12"/>
        <color rgb="FF000000"/>
        <rFont val="新細明體"/>
        <family val="1"/>
        <charset val="136"/>
      </rPr>
      <t>楊素美</t>
    </r>
  </si>
  <si>
    <r>
      <rPr>
        <sz val="12"/>
        <color rgb="FF000000"/>
        <rFont val="新細明體"/>
        <family val="1"/>
        <charset val="136"/>
      </rPr>
      <t>陳美枝</t>
    </r>
  </si>
  <si>
    <r>
      <rPr>
        <sz val="12"/>
        <color rgb="FF000000"/>
        <rFont val="新細明體"/>
        <family val="1"/>
        <charset val="136"/>
      </rPr>
      <t>古阿財</t>
    </r>
  </si>
  <si>
    <r>
      <rPr>
        <sz val="12"/>
        <color rgb="FF000000"/>
        <rFont val="新細明體"/>
        <family val="1"/>
        <charset val="136"/>
      </rPr>
      <t>桑賢蓉</t>
    </r>
  </si>
  <si>
    <r>
      <rPr>
        <sz val="12"/>
        <color rgb="FF000000"/>
        <rFont val="新細明體"/>
        <family val="1"/>
        <charset val="136"/>
      </rPr>
      <t>吳黃秋妹</t>
    </r>
  </si>
  <si>
    <r>
      <rPr>
        <sz val="12"/>
        <color rgb="FF000000"/>
        <rFont val="新細明體"/>
        <family val="1"/>
        <charset val="136"/>
      </rPr>
      <t>李正華</t>
    </r>
  </si>
  <si>
    <r>
      <rPr>
        <sz val="12"/>
        <color rgb="FF000000"/>
        <rFont val="新細明體"/>
        <family val="1"/>
        <charset val="136"/>
      </rPr>
      <t>李翠妹</t>
    </r>
  </si>
  <si>
    <r>
      <rPr>
        <sz val="12"/>
        <color rgb="FF000000"/>
        <rFont val="新細明體"/>
        <family val="1"/>
        <charset val="136"/>
      </rPr>
      <t>吳戴梅</t>
    </r>
  </si>
  <si>
    <r>
      <rPr>
        <b/>
        <sz val="12"/>
        <rFont val="新細明體"/>
        <family val="1"/>
        <charset val="136"/>
      </rPr>
      <t>合計</t>
    </r>
  </si>
  <si>
    <r>
      <rPr>
        <sz val="12"/>
        <rFont val="新細明體"/>
        <family val="1"/>
        <charset val="136"/>
      </rPr>
      <t>列印一份完整包含姓名及病歷號碼的報表</t>
    </r>
    <r>
      <rPr>
        <sz val="12"/>
        <rFont val="Times New Roman"/>
        <family val="1"/>
      </rPr>
      <t>--</t>
    </r>
    <r>
      <rPr>
        <sz val="12"/>
        <rFont val="新細明體"/>
        <family val="1"/>
        <charset val="136"/>
      </rPr>
      <t>報告用</t>
    </r>
    <phoneticPr fontId="9" type="noConversion"/>
  </si>
  <si>
    <r>
      <t xml:space="preserve">NGELUK KATSUE </t>
    </r>
    <r>
      <rPr>
        <sz val="10"/>
        <color rgb="FF000000"/>
        <rFont val="細明體"/>
        <family val="3"/>
        <charset val="136"/>
      </rPr>
      <t>＊</t>
    </r>
    <phoneticPr fontId="9" type="noConversion"/>
  </si>
  <si>
    <t>V</t>
    <phoneticPr fontId="9" type="noConversion"/>
  </si>
  <si>
    <t>69004B 69023B 33115B</t>
  </si>
  <si>
    <t>Endarterectomy OF R't EIA-CFA-SFA</t>
  </si>
  <si>
    <t>69039B 69005B 19002B</t>
  </si>
  <si>
    <t>33074B 33075B</t>
  </si>
  <si>
    <t>*3</t>
  </si>
  <si>
    <t>69039B 19002B 62009C</t>
  </si>
  <si>
    <t>removal of right neck residual cuff; (ECHO)</t>
  </si>
  <si>
    <t>33115B 19002B</t>
  </si>
  <si>
    <t>33131B 47080B</t>
  </si>
  <si>
    <t>retrieval of vascular foreign body</t>
  </si>
  <si>
    <t>5790191 5760300</t>
  </si>
  <si>
    <t>L't Popliteal A. *1 (Supera)</t>
  </si>
  <si>
    <t>5760190  5760300 5760475</t>
  </si>
  <si>
    <t>5760200 5760300</t>
  </si>
  <si>
    <t>*5</t>
  </si>
  <si>
    <t>5760191 5760300 5760350</t>
  </si>
  <si>
    <t>5760300 5760475 5761050 5761081 5761110</t>
  </si>
  <si>
    <t>5760230 5760350</t>
  </si>
  <si>
    <t xml:space="preserve">5760480 5760475 </t>
  </si>
  <si>
    <t>5760190 5760200 5760300 5761085</t>
  </si>
  <si>
    <t>5760230 5760350 5760475 5761110</t>
  </si>
  <si>
    <t>33133B 33115B</t>
  </si>
  <si>
    <t>left CIA *1 (BMS)</t>
  </si>
  <si>
    <t>SFA *2</t>
  </si>
  <si>
    <t>central vein</t>
  </si>
  <si>
    <t>AVF w'd debridement</t>
  </si>
  <si>
    <t>69009B 33074B</t>
  </si>
  <si>
    <t>33135B 47080B</t>
  </si>
  <si>
    <t>33074B 69039B</t>
  </si>
  <si>
    <t>33115B 69002B</t>
  </si>
  <si>
    <t>33074B 69039B 19002B</t>
  </si>
  <si>
    <t>69002B 33074B</t>
  </si>
  <si>
    <t xml:space="preserve">repair of AVF </t>
  </si>
  <si>
    <t>69039B 69032C 19002B</t>
  </si>
  <si>
    <t>arteriorrhaphy of carotid artery and ligation of right internal jugular vein</t>
  </si>
  <si>
    <t>69003B 33074B</t>
  </si>
  <si>
    <t>33074B 62009C</t>
  </si>
  <si>
    <t>s/p HD catheter removal</t>
  </si>
  <si>
    <t>69005B 47059B 19002B</t>
  </si>
  <si>
    <t>Exploration vascular; (ECHO); HD catheter insertion</t>
  </si>
  <si>
    <t>AVF W'd debridment</t>
  </si>
  <si>
    <t>33074B 69003B 69039B</t>
  </si>
  <si>
    <t>*3 L't SFA</t>
  </si>
  <si>
    <t>((ECHO)</t>
  </si>
  <si>
    <t>5760230 5760300 5761085 5761110</t>
  </si>
  <si>
    <t>*1  R't SFA (Eluvia stent)</t>
  </si>
  <si>
    <t>*1 proximal and mid ATA</t>
  </si>
  <si>
    <t>Stripping</t>
    <phoneticPr fontId="9" type="noConversion"/>
  </si>
  <si>
    <t>Perm-Cath</t>
    <phoneticPr fontId="9" type="noConversion"/>
  </si>
  <si>
    <r>
      <rPr>
        <b/>
        <sz val="12"/>
        <rFont val="新細明體"/>
        <family val="1"/>
        <charset val="136"/>
      </rPr>
      <t>序號</t>
    </r>
  </si>
  <si>
    <r>
      <rPr>
        <b/>
        <sz val="12"/>
        <rFont val="新細明體"/>
        <family val="1"/>
        <charset val="136"/>
      </rPr>
      <t>出院日期</t>
    </r>
    <phoneticPr fontId="9" type="noConversion"/>
  </si>
  <si>
    <r>
      <rPr>
        <b/>
        <sz val="12"/>
        <rFont val="新細明體"/>
        <family val="1"/>
        <charset val="136"/>
      </rPr>
      <t>手術
日期</t>
    </r>
    <phoneticPr fontId="9" type="noConversion"/>
  </si>
  <si>
    <r>
      <rPr>
        <b/>
        <sz val="12"/>
        <rFont val="新細明體"/>
        <family val="1"/>
        <charset val="136"/>
      </rPr>
      <t>手術
代號</t>
    </r>
    <phoneticPr fontId="9" type="noConversion"/>
  </si>
  <si>
    <r>
      <rPr>
        <b/>
        <sz val="12"/>
        <rFont val="新細明體"/>
        <family val="1"/>
        <charset val="136"/>
      </rPr>
      <t>主治
醫師</t>
    </r>
    <phoneticPr fontId="9" type="noConversion"/>
  </si>
  <si>
    <r>
      <rPr>
        <sz val="12"/>
        <color rgb="FF000000"/>
        <rFont val="新細明體"/>
        <family val="1"/>
        <charset val="136"/>
      </rPr>
      <t>張頤</t>
    </r>
  </si>
  <si>
    <r>
      <rPr>
        <sz val="12"/>
        <color rgb="FF000000"/>
        <rFont val="新細明體"/>
        <family val="1"/>
        <charset val="136"/>
      </rPr>
      <t>任士弘</t>
    </r>
  </si>
  <si>
    <r>
      <rPr>
        <sz val="12"/>
        <color rgb="FF000000"/>
        <rFont val="新細明體"/>
        <family val="1"/>
        <charset val="136"/>
      </rPr>
      <t>郭玉珠</t>
    </r>
  </si>
  <si>
    <r>
      <rPr>
        <sz val="12"/>
        <color rgb="FF000000"/>
        <rFont val="新細明體"/>
        <family val="1"/>
        <charset val="136"/>
      </rPr>
      <t>吳謝惠子</t>
    </r>
  </si>
  <si>
    <r>
      <rPr>
        <sz val="12"/>
        <color rgb="FF000000"/>
        <rFont val="新細明體"/>
        <family val="1"/>
        <charset val="136"/>
      </rPr>
      <t>吳淑珍</t>
    </r>
  </si>
  <si>
    <r>
      <rPr>
        <sz val="12"/>
        <color rgb="FF000000"/>
        <rFont val="新細明體"/>
        <family val="1"/>
        <charset val="136"/>
      </rPr>
      <t>林秀蘭</t>
    </r>
  </si>
  <si>
    <r>
      <rPr>
        <sz val="12"/>
        <color rgb="FF000000"/>
        <rFont val="新細明體"/>
        <family val="1"/>
        <charset val="136"/>
      </rPr>
      <t>魏炎生</t>
    </r>
  </si>
  <si>
    <r>
      <rPr>
        <sz val="12"/>
        <color rgb="FF000000"/>
        <rFont val="新細明體"/>
        <family val="1"/>
        <charset val="136"/>
      </rPr>
      <t>周敦鍠</t>
    </r>
  </si>
  <si>
    <r>
      <rPr>
        <sz val="12"/>
        <color rgb="FF000000"/>
        <rFont val="新細明體"/>
        <family val="1"/>
        <charset val="136"/>
      </rPr>
      <t>張三民</t>
    </r>
  </si>
  <si>
    <r>
      <rPr>
        <sz val="12"/>
        <color rgb="FF000000"/>
        <rFont val="新細明體"/>
        <family val="1"/>
        <charset val="136"/>
      </rPr>
      <t>何炯緯</t>
    </r>
  </si>
  <si>
    <r>
      <rPr>
        <sz val="12"/>
        <color rgb="FF000000"/>
        <rFont val="新細明體"/>
        <family val="1"/>
        <charset val="136"/>
      </rPr>
      <t>林天賜</t>
    </r>
  </si>
  <si>
    <r>
      <rPr>
        <sz val="12"/>
        <color rgb="FF000000"/>
        <rFont val="新細明體"/>
        <family val="1"/>
        <charset val="136"/>
      </rPr>
      <t>游雅萍</t>
    </r>
  </si>
  <si>
    <r>
      <rPr>
        <sz val="12"/>
        <color rgb="FF000000"/>
        <rFont val="新細明體"/>
        <family val="1"/>
        <charset val="136"/>
      </rPr>
      <t>王明陽</t>
    </r>
  </si>
  <si>
    <r>
      <rPr>
        <sz val="12"/>
        <color rgb="FF000000"/>
        <rFont val="新細明體"/>
        <family val="1"/>
        <charset val="136"/>
      </rPr>
      <t>許金針</t>
    </r>
  </si>
  <si>
    <r>
      <rPr>
        <sz val="12"/>
        <color rgb="FF000000"/>
        <rFont val="新細明體"/>
        <family val="1"/>
        <charset val="136"/>
      </rPr>
      <t>劉宜湘</t>
    </r>
  </si>
  <si>
    <r>
      <rPr>
        <sz val="12"/>
        <color rgb="FF000000"/>
        <rFont val="新細明體"/>
        <family val="1"/>
        <charset val="136"/>
      </rPr>
      <t>張清雄</t>
    </r>
  </si>
  <si>
    <r>
      <rPr>
        <sz val="12"/>
        <color rgb="FF000000"/>
        <rFont val="新細明體"/>
        <family val="1"/>
        <charset val="136"/>
      </rPr>
      <t>郭佩娟</t>
    </r>
  </si>
  <si>
    <r>
      <rPr>
        <sz val="12"/>
        <color rgb="FF000000"/>
        <rFont val="新細明體"/>
        <family val="1"/>
        <charset val="136"/>
      </rPr>
      <t>王綏奮</t>
    </r>
  </si>
  <si>
    <r>
      <rPr>
        <sz val="12"/>
        <color rgb="FF000000"/>
        <rFont val="新細明體"/>
        <family val="1"/>
        <charset val="136"/>
      </rPr>
      <t>黃吳秀燕</t>
    </r>
  </si>
  <si>
    <r>
      <rPr>
        <sz val="12"/>
        <color rgb="FF000000"/>
        <rFont val="新細明體"/>
        <family val="1"/>
        <charset val="136"/>
      </rPr>
      <t>許玉枝</t>
    </r>
  </si>
  <si>
    <r>
      <rPr>
        <sz val="12"/>
        <color rgb="FF000000"/>
        <rFont val="新細明體"/>
        <family val="1"/>
        <charset val="136"/>
      </rPr>
      <t>劉百勝</t>
    </r>
  </si>
  <si>
    <r>
      <rPr>
        <sz val="12"/>
        <color rgb="FF000000"/>
        <rFont val="新細明體"/>
        <family val="1"/>
        <charset val="136"/>
      </rPr>
      <t>張英賢</t>
    </r>
  </si>
  <si>
    <r>
      <rPr>
        <sz val="12"/>
        <color rgb="FF000000"/>
        <rFont val="新細明體"/>
        <family val="1"/>
        <charset val="136"/>
      </rPr>
      <t>黃月娥</t>
    </r>
  </si>
  <si>
    <r>
      <rPr>
        <sz val="12"/>
        <color rgb="FF000000"/>
        <rFont val="新細明體"/>
        <family val="1"/>
        <charset val="136"/>
      </rPr>
      <t>林嬋娟</t>
    </r>
  </si>
  <si>
    <r>
      <rPr>
        <sz val="12"/>
        <color rgb="FF000000"/>
        <rFont val="新細明體"/>
        <family val="1"/>
        <charset val="136"/>
      </rPr>
      <t>洪韶英</t>
    </r>
  </si>
  <si>
    <r>
      <rPr>
        <sz val="12"/>
        <color rgb="FF000000"/>
        <rFont val="新細明體"/>
        <family val="1"/>
        <charset val="136"/>
      </rPr>
      <t>林阿</t>
    </r>
    <r>
      <rPr>
        <sz val="12"/>
        <color rgb="FF000000"/>
        <rFont val="Times New Roman"/>
        <family val="1"/>
      </rPr>
      <t></t>
    </r>
    <r>
      <rPr>
        <sz val="12"/>
        <color rgb="FF000000"/>
        <rFont val="新細明體"/>
        <family val="1"/>
        <charset val="136"/>
      </rPr>
      <t>却</t>
    </r>
  </si>
  <si>
    <r>
      <rPr>
        <sz val="12"/>
        <color rgb="FF000000"/>
        <rFont val="新細明體"/>
        <family val="1"/>
        <charset val="136"/>
      </rPr>
      <t>王清俊</t>
    </r>
  </si>
  <si>
    <r>
      <rPr>
        <sz val="12"/>
        <color rgb="FF000000"/>
        <rFont val="新細明體"/>
        <family val="1"/>
        <charset val="136"/>
      </rPr>
      <t>李惠美</t>
    </r>
  </si>
  <si>
    <r>
      <rPr>
        <sz val="12"/>
        <color rgb="FF000000"/>
        <rFont val="新細明體"/>
        <family val="1"/>
        <charset val="136"/>
      </rPr>
      <t>羅秀蓮</t>
    </r>
  </si>
  <si>
    <r>
      <rPr>
        <sz val="12"/>
        <color rgb="FF000000"/>
        <rFont val="新細明體"/>
        <family val="1"/>
        <charset val="136"/>
      </rPr>
      <t>周鎮輝</t>
    </r>
  </si>
  <si>
    <r>
      <rPr>
        <sz val="12"/>
        <color rgb="FF000000"/>
        <rFont val="新細明體"/>
        <family val="1"/>
        <charset val="136"/>
      </rPr>
      <t>蔡玲玲</t>
    </r>
  </si>
  <si>
    <r>
      <rPr>
        <sz val="12"/>
        <color rgb="FF000000"/>
        <rFont val="新細明體"/>
        <family val="1"/>
        <charset val="136"/>
      </rPr>
      <t>林國祥</t>
    </r>
  </si>
  <si>
    <r>
      <rPr>
        <sz val="12"/>
        <color rgb="FF000000"/>
        <rFont val="新細明體"/>
        <family val="1"/>
        <charset val="136"/>
      </rPr>
      <t>衛明正</t>
    </r>
  </si>
  <si>
    <r>
      <rPr>
        <sz val="12"/>
        <color rgb="FF000000"/>
        <rFont val="新細明體"/>
        <family val="1"/>
        <charset val="136"/>
      </rPr>
      <t>蔡世敏</t>
    </r>
  </si>
  <si>
    <r>
      <rPr>
        <sz val="12"/>
        <color rgb="FF000000"/>
        <rFont val="新細明體"/>
        <family val="1"/>
        <charset val="136"/>
      </rPr>
      <t>紀明峯</t>
    </r>
  </si>
  <si>
    <r>
      <rPr>
        <sz val="12"/>
        <color rgb="FF000000"/>
        <rFont val="新細明體"/>
        <family val="1"/>
        <charset val="136"/>
      </rPr>
      <t>呂文正</t>
    </r>
  </si>
  <si>
    <r>
      <rPr>
        <sz val="12"/>
        <color rgb="FF000000"/>
        <rFont val="新細明體"/>
        <family val="1"/>
        <charset val="136"/>
      </rPr>
      <t>黃文彬</t>
    </r>
  </si>
  <si>
    <r>
      <rPr>
        <sz val="12"/>
        <color rgb="FF000000"/>
        <rFont val="新細明體"/>
        <family val="1"/>
        <charset val="136"/>
      </rPr>
      <t>吳龍川</t>
    </r>
  </si>
  <si>
    <r>
      <rPr>
        <sz val="12"/>
        <color rgb="FF000000"/>
        <rFont val="新細明體"/>
        <family val="1"/>
        <charset val="136"/>
      </rPr>
      <t>陳秀英</t>
    </r>
  </si>
  <si>
    <r>
      <rPr>
        <sz val="12"/>
        <color rgb="FF000000"/>
        <rFont val="新細明體"/>
        <family val="1"/>
        <charset val="136"/>
      </rPr>
      <t>劉瑞光</t>
    </r>
  </si>
  <si>
    <r>
      <rPr>
        <sz val="12"/>
        <color rgb="FF000000"/>
        <rFont val="新細明體"/>
        <family val="1"/>
        <charset val="136"/>
      </rPr>
      <t>凃月娥</t>
    </r>
  </si>
  <si>
    <r>
      <rPr>
        <sz val="12"/>
        <color rgb="FF000000"/>
        <rFont val="新細明體"/>
        <family val="1"/>
        <charset val="136"/>
      </rPr>
      <t>何玉真</t>
    </r>
  </si>
  <si>
    <r>
      <rPr>
        <sz val="12"/>
        <color rgb="FF000000"/>
        <rFont val="新細明體"/>
        <family val="1"/>
        <charset val="136"/>
      </rPr>
      <t>洪雅惠</t>
    </r>
  </si>
  <si>
    <r>
      <rPr>
        <sz val="12"/>
        <color rgb="FF000000"/>
        <rFont val="新細明體"/>
        <family val="1"/>
        <charset val="136"/>
      </rPr>
      <t>徐淑蕙</t>
    </r>
  </si>
  <si>
    <r>
      <rPr>
        <sz val="12"/>
        <color rgb="FF000000"/>
        <rFont val="新細明體"/>
        <family val="1"/>
        <charset val="136"/>
      </rPr>
      <t>賴碧霞</t>
    </r>
  </si>
  <si>
    <r>
      <rPr>
        <sz val="12"/>
        <color rgb="FF000000"/>
        <rFont val="新細明體"/>
        <family val="1"/>
        <charset val="136"/>
      </rPr>
      <t>陳順國</t>
    </r>
  </si>
  <si>
    <r>
      <rPr>
        <sz val="12"/>
        <color rgb="FF000000"/>
        <rFont val="新細明體"/>
        <family val="1"/>
        <charset val="136"/>
      </rPr>
      <t>徐國欽</t>
    </r>
  </si>
  <si>
    <r>
      <rPr>
        <sz val="12"/>
        <color rgb="FF000000"/>
        <rFont val="新細明體"/>
        <family val="1"/>
        <charset val="136"/>
      </rPr>
      <t>李鳳珠</t>
    </r>
  </si>
  <si>
    <r>
      <rPr>
        <sz val="12"/>
        <color rgb="FF000000"/>
        <rFont val="新細明體"/>
        <family val="1"/>
        <charset val="136"/>
      </rPr>
      <t>林永祥</t>
    </r>
  </si>
  <si>
    <r>
      <rPr>
        <sz val="12"/>
        <color rgb="FF000000"/>
        <rFont val="新細明體"/>
        <family val="1"/>
        <charset val="136"/>
      </rPr>
      <t>葉美娟</t>
    </r>
  </si>
  <si>
    <r>
      <rPr>
        <sz val="12"/>
        <color rgb="FF000000"/>
        <rFont val="新細明體"/>
        <family val="1"/>
        <charset val="136"/>
      </rPr>
      <t>劉帶娣</t>
    </r>
  </si>
  <si>
    <r>
      <rPr>
        <sz val="12"/>
        <color rgb="FF000000"/>
        <rFont val="新細明體"/>
        <family val="1"/>
        <charset val="136"/>
      </rPr>
      <t>謝其龍</t>
    </r>
  </si>
  <si>
    <r>
      <rPr>
        <sz val="12"/>
        <color rgb="FF000000"/>
        <rFont val="新細明體"/>
        <family val="1"/>
        <charset val="136"/>
      </rPr>
      <t>呂睿暘</t>
    </r>
  </si>
  <si>
    <r>
      <rPr>
        <sz val="12"/>
        <color rgb="FF000000"/>
        <rFont val="新細明體"/>
        <family val="1"/>
        <charset val="136"/>
      </rPr>
      <t>陳光遠</t>
    </r>
  </si>
  <si>
    <r>
      <rPr>
        <sz val="12"/>
        <color rgb="FF000000"/>
        <rFont val="新細明體"/>
        <family val="1"/>
        <charset val="136"/>
      </rPr>
      <t>洪明成</t>
    </r>
  </si>
  <si>
    <r>
      <rPr>
        <sz val="12"/>
        <color rgb="FF000000"/>
        <rFont val="新細明體"/>
        <family val="1"/>
        <charset val="136"/>
      </rPr>
      <t>黎三森妹</t>
    </r>
  </si>
  <si>
    <r>
      <rPr>
        <sz val="12"/>
        <color rgb="FF000000"/>
        <rFont val="新細明體"/>
        <family val="1"/>
        <charset val="136"/>
      </rPr>
      <t>楊錦秀</t>
    </r>
  </si>
  <si>
    <r>
      <rPr>
        <sz val="12"/>
        <color rgb="FF000000"/>
        <rFont val="新細明體"/>
        <family val="1"/>
        <charset val="136"/>
      </rPr>
      <t>劉阿增</t>
    </r>
  </si>
  <si>
    <r>
      <rPr>
        <sz val="12"/>
        <color rgb="FF000000"/>
        <rFont val="新細明體"/>
        <family val="1"/>
        <charset val="136"/>
      </rPr>
      <t>劉玉蓮</t>
    </r>
  </si>
  <si>
    <r>
      <rPr>
        <sz val="12"/>
        <color rgb="FF000000"/>
        <rFont val="新細明體"/>
        <family val="1"/>
        <charset val="136"/>
      </rPr>
      <t>郭建成</t>
    </r>
  </si>
  <si>
    <r>
      <rPr>
        <sz val="12"/>
        <color rgb="FF000000"/>
        <rFont val="新細明體"/>
        <family val="1"/>
        <charset val="136"/>
      </rPr>
      <t>王昭洋</t>
    </r>
  </si>
  <si>
    <r>
      <rPr>
        <sz val="12"/>
        <color rgb="FF000000"/>
        <rFont val="新細明體"/>
        <family val="1"/>
        <charset val="136"/>
      </rPr>
      <t>林陳初子</t>
    </r>
  </si>
  <si>
    <r>
      <rPr>
        <sz val="12"/>
        <color rgb="FF000000"/>
        <rFont val="新細明體"/>
        <family val="1"/>
        <charset val="136"/>
      </rPr>
      <t>周孟崇</t>
    </r>
  </si>
  <si>
    <r>
      <rPr>
        <sz val="12"/>
        <color rgb="FF000000"/>
        <rFont val="新細明體"/>
        <family val="1"/>
        <charset val="136"/>
      </rPr>
      <t>蔡淑枝</t>
    </r>
  </si>
  <si>
    <r>
      <rPr>
        <sz val="12"/>
        <color rgb="FF000000"/>
        <rFont val="新細明體"/>
        <family val="1"/>
        <charset val="136"/>
      </rPr>
      <t>邱木宏</t>
    </r>
  </si>
  <si>
    <r>
      <rPr>
        <sz val="12"/>
        <color rgb="FF000000"/>
        <rFont val="新細明體"/>
        <family val="1"/>
        <charset val="136"/>
      </rPr>
      <t>賴文菁</t>
    </r>
  </si>
  <si>
    <r>
      <rPr>
        <sz val="12"/>
        <color rgb="FF000000"/>
        <rFont val="新細明體"/>
        <family val="1"/>
        <charset val="136"/>
      </rPr>
      <t>盧阿葉</t>
    </r>
  </si>
  <si>
    <r>
      <rPr>
        <sz val="12"/>
        <color rgb="FF000000"/>
        <rFont val="新細明體"/>
        <family val="1"/>
        <charset val="136"/>
      </rPr>
      <t>邱鏡瑛</t>
    </r>
  </si>
  <si>
    <r>
      <rPr>
        <sz val="12"/>
        <color rgb="FF000000"/>
        <rFont val="新細明體"/>
        <family val="1"/>
        <charset val="136"/>
      </rPr>
      <t>陳許珠貴</t>
    </r>
  </si>
  <si>
    <r>
      <rPr>
        <sz val="12"/>
        <color rgb="FF000000"/>
        <rFont val="新細明體"/>
        <family val="1"/>
        <charset val="136"/>
      </rPr>
      <t>鄧麗華</t>
    </r>
  </si>
  <si>
    <r>
      <rPr>
        <sz val="12"/>
        <color rgb="FF000000"/>
        <rFont val="新細明體"/>
        <family val="1"/>
        <charset val="136"/>
      </rPr>
      <t>沈素美</t>
    </r>
  </si>
  <si>
    <r>
      <rPr>
        <sz val="12"/>
        <color rgb="FF000000"/>
        <rFont val="新細明體"/>
        <family val="1"/>
        <charset val="136"/>
      </rPr>
      <t>何子亮</t>
    </r>
  </si>
  <si>
    <r>
      <rPr>
        <sz val="12"/>
        <color rgb="FF000000"/>
        <rFont val="新細明體"/>
        <family val="1"/>
        <charset val="136"/>
      </rPr>
      <t>葉敏中</t>
    </r>
  </si>
  <si>
    <r>
      <rPr>
        <sz val="12"/>
        <color rgb="FF000000"/>
        <rFont val="新細明體"/>
        <family val="1"/>
        <charset val="136"/>
      </rPr>
      <t>李信義</t>
    </r>
  </si>
  <si>
    <r>
      <rPr>
        <sz val="12"/>
        <color rgb="FF000000"/>
        <rFont val="新細明體"/>
        <family val="1"/>
        <charset val="136"/>
      </rPr>
      <t>林志昌</t>
    </r>
  </si>
  <si>
    <r>
      <rPr>
        <sz val="12"/>
        <color rgb="FF000000"/>
        <rFont val="新細明體"/>
        <family val="1"/>
        <charset val="136"/>
      </rPr>
      <t>陳英峯</t>
    </r>
  </si>
  <si>
    <r>
      <rPr>
        <sz val="12"/>
        <color rgb="FF000000"/>
        <rFont val="新細明體"/>
        <family val="1"/>
        <charset val="136"/>
      </rPr>
      <t>莊米金</t>
    </r>
  </si>
  <si>
    <r>
      <rPr>
        <sz val="12"/>
        <color rgb="FF000000"/>
        <rFont val="新細明體"/>
        <family val="1"/>
        <charset val="136"/>
      </rPr>
      <t>林秀燕</t>
    </r>
  </si>
  <si>
    <r>
      <rPr>
        <sz val="12"/>
        <color rgb="FF000000"/>
        <rFont val="新細明體"/>
        <family val="1"/>
        <charset val="136"/>
      </rPr>
      <t>陳兆農</t>
    </r>
  </si>
  <si>
    <r>
      <rPr>
        <sz val="12"/>
        <color rgb="FF000000"/>
        <rFont val="新細明體"/>
        <family val="1"/>
        <charset val="136"/>
      </rPr>
      <t>范高橋</t>
    </r>
  </si>
  <si>
    <r>
      <rPr>
        <sz val="12"/>
        <color rgb="FF000000"/>
        <rFont val="新細明體"/>
        <family val="1"/>
        <charset val="136"/>
      </rPr>
      <t>郭財生</t>
    </r>
  </si>
  <si>
    <r>
      <rPr>
        <sz val="12"/>
        <color rgb="FF000000"/>
        <rFont val="新細明體"/>
        <family val="1"/>
        <charset val="136"/>
      </rPr>
      <t>葉月桃</t>
    </r>
  </si>
  <si>
    <r>
      <rPr>
        <sz val="12"/>
        <color rgb="FF000000"/>
        <rFont val="新細明體"/>
        <family val="1"/>
        <charset val="136"/>
      </rPr>
      <t>蔡金池</t>
    </r>
  </si>
  <si>
    <r>
      <rPr>
        <sz val="12"/>
        <color rgb="FF000000"/>
        <rFont val="新細明體"/>
        <family val="1"/>
        <charset val="136"/>
      </rPr>
      <t>莊千慧</t>
    </r>
  </si>
  <si>
    <r>
      <rPr>
        <sz val="12"/>
        <color rgb="FF000000"/>
        <rFont val="新細明體"/>
        <family val="1"/>
        <charset val="136"/>
      </rPr>
      <t>繆阿財</t>
    </r>
  </si>
  <si>
    <r>
      <rPr>
        <sz val="12"/>
        <color rgb="FF000000"/>
        <rFont val="新細明體"/>
        <family val="1"/>
        <charset val="136"/>
      </rPr>
      <t>林典子</t>
    </r>
  </si>
  <si>
    <r>
      <rPr>
        <sz val="12"/>
        <color rgb="FF000000"/>
        <rFont val="新細明體"/>
        <family val="1"/>
        <charset val="136"/>
      </rPr>
      <t>林欽</t>
    </r>
  </si>
  <si>
    <r>
      <rPr>
        <sz val="12"/>
        <color rgb="FF000000"/>
        <rFont val="新細明體"/>
        <family val="1"/>
        <charset val="136"/>
      </rPr>
      <t>劉聰寬</t>
    </r>
  </si>
  <si>
    <r>
      <rPr>
        <sz val="12"/>
        <color rgb="FF000000"/>
        <rFont val="新細明體"/>
        <family val="1"/>
        <charset val="136"/>
      </rPr>
      <t>吳沚庭</t>
    </r>
  </si>
  <si>
    <r>
      <rPr>
        <sz val="12"/>
        <color rgb="FF000000"/>
        <rFont val="新細明體"/>
        <family val="1"/>
        <charset val="136"/>
      </rPr>
      <t>潘祐輔</t>
    </r>
  </si>
  <si>
    <r>
      <rPr>
        <sz val="12"/>
        <color rgb="FF000000"/>
        <rFont val="新細明體"/>
        <family val="1"/>
        <charset val="136"/>
      </rPr>
      <t>卓凱萍</t>
    </r>
  </si>
  <si>
    <r>
      <rPr>
        <sz val="12"/>
        <color rgb="FF000000"/>
        <rFont val="新細明體"/>
        <family val="1"/>
        <charset val="136"/>
      </rPr>
      <t>吳文煥</t>
    </r>
  </si>
  <si>
    <r>
      <rPr>
        <sz val="12"/>
        <color rgb="FF000000"/>
        <rFont val="新細明體"/>
        <family val="1"/>
        <charset val="136"/>
      </rPr>
      <t>陳進旺</t>
    </r>
  </si>
  <si>
    <r>
      <rPr>
        <sz val="12"/>
        <color rgb="FF000000"/>
        <rFont val="新細明體"/>
        <family val="1"/>
        <charset val="136"/>
      </rPr>
      <t>陳彥仲</t>
    </r>
  </si>
  <si>
    <r>
      <rPr>
        <sz val="12"/>
        <color rgb="FF000000"/>
        <rFont val="新細明體"/>
        <family val="1"/>
        <charset val="136"/>
      </rPr>
      <t>張景霖</t>
    </r>
  </si>
  <si>
    <r>
      <rPr>
        <sz val="12"/>
        <color rgb="FF000000"/>
        <rFont val="新細明體"/>
        <family val="1"/>
        <charset val="136"/>
      </rPr>
      <t>林子凌</t>
    </r>
  </si>
  <si>
    <r>
      <rPr>
        <sz val="12"/>
        <color rgb="FF000000"/>
        <rFont val="新細明體"/>
        <family val="1"/>
        <charset val="136"/>
      </rPr>
      <t>林鄭祝</t>
    </r>
  </si>
  <si>
    <r>
      <rPr>
        <sz val="12"/>
        <color rgb="FF000000"/>
        <rFont val="新細明體"/>
        <family val="1"/>
        <charset val="136"/>
      </rPr>
      <t>馬林春愛</t>
    </r>
  </si>
  <si>
    <r>
      <rPr>
        <sz val="12"/>
        <color rgb="FF000000"/>
        <rFont val="新細明體"/>
        <family val="1"/>
        <charset val="136"/>
      </rPr>
      <t>林玉燕</t>
    </r>
  </si>
  <si>
    <r>
      <rPr>
        <sz val="12"/>
        <color rgb="FF000000"/>
        <rFont val="新細明體"/>
        <family val="1"/>
        <charset val="136"/>
      </rPr>
      <t>李錦洲</t>
    </r>
  </si>
  <si>
    <r>
      <rPr>
        <sz val="12"/>
        <color rgb="FF000000"/>
        <rFont val="新細明體"/>
        <family val="1"/>
        <charset val="136"/>
      </rPr>
      <t>李俊標</t>
    </r>
  </si>
  <si>
    <r>
      <rPr>
        <sz val="12"/>
        <color rgb="FF000000"/>
        <rFont val="新細明體"/>
        <family val="1"/>
        <charset val="136"/>
      </rPr>
      <t>陳菜</t>
    </r>
  </si>
  <si>
    <r>
      <rPr>
        <sz val="12"/>
        <color rgb="FF000000"/>
        <rFont val="新細明體"/>
        <family val="1"/>
        <charset val="136"/>
      </rPr>
      <t>謝玉貞</t>
    </r>
  </si>
  <si>
    <r>
      <rPr>
        <sz val="12"/>
        <color rgb="FF000000"/>
        <rFont val="新細明體"/>
        <family val="1"/>
        <charset val="136"/>
      </rPr>
      <t>彭寶璋</t>
    </r>
  </si>
  <si>
    <r>
      <rPr>
        <sz val="12"/>
        <color rgb="FF000000"/>
        <rFont val="新細明體"/>
        <family val="1"/>
        <charset val="136"/>
      </rPr>
      <t>陳李謹治</t>
    </r>
  </si>
  <si>
    <r>
      <rPr>
        <sz val="12"/>
        <color rgb="FF000000"/>
        <rFont val="新細明體"/>
        <family val="1"/>
        <charset val="136"/>
      </rPr>
      <t>周慶瑞</t>
    </r>
  </si>
  <si>
    <r>
      <rPr>
        <sz val="12"/>
        <color rgb="FF000000"/>
        <rFont val="新細明體"/>
        <family val="1"/>
        <charset val="136"/>
      </rPr>
      <t>李陳銀妹</t>
    </r>
  </si>
  <si>
    <r>
      <rPr>
        <sz val="12"/>
        <color rgb="FF000000"/>
        <rFont val="新細明體"/>
        <family val="1"/>
        <charset val="136"/>
      </rPr>
      <t>王秀英</t>
    </r>
  </si>
  <si>
    <r>
      <rPr>
        <sz val="12"/>
        <color rgb="FF000000"/>
        <rFont val="新細明體"/>
        <family val="1"/>
        <charset val="136"/>
      </rPr>
      <t>柯正雄</t>
    </r>
  </si>
  <si>
    <r>
      <rPr>
        <sz val="12"/>
        <color rgb="FF000000"/>
        <rFont val="新細明體"/>
        <family val="1"/>
        <charset val="136"/>
      </rPr>
      <t>唐陳淑微</t>
    </r>
  </si>
  <si>
    <r>
      <rPr>
        <sz val="12"/>
        <color rgb="FF000000"/>
        <rFont val="新細明體"/>
        <family val="1"/>
        <charset val="136"/>
      </rPr>
      <t>邱菊</t>
    </r>
  </si>
  <si>
    <r>
      <rPr>
        <sz val="12"/>
        <color rgb="FF000000"/>
        <rFont val="新細明體"/>
        <family val="1"/>
        <charset val="136"/>
      </rPr>
      <t>曾重誌</t>
    </r>
  </si>
  <si>
    <r>
      <rPr>
        <sz val="12"/>
        <color rgb="FF000000"/>
        <rFont val="新細明體"/>
        <family val="1"/>
        <charset val="136"/>
      </rPr>
      <t>林許幸枝</t>
    </r>
  </si>
  <si>
    <r>
      <rPr>
        <sz val="12"/>
        <color rgb="FF000000"/>
        <rFont val="新細明體"/>
        <family val="1"/>
        <charset val="136"/>
      </rPr>
      <t>虎美娟</t>
    </r>
  </si>
  <si>
    <r>
      <rPr>
        <sz val="12"/>
        <color rgb="FF000000"/>
        <rFont val="新細明體"/>
        <family val="1"/>
        <charset val="136"/>
      </rPr>
      <t>林鄭玉珠</t>
    </r>
  </si>
  <si>
    <r>
      <rPr>
        <sz val="12"/>
        <color rgb="FF000000"/>
        <rFont val="新細明體"/>
        <family val="1"/>
        <charset val="136"/>
      </rPr>
      <t>黃許碧瑜</t>
    </r>
  </si>
  <si>
    <r>
      <rPr>
        <sz val="12"/>
        <color rgb="FF000000"/>
        <rFont val="新細明體"/>
        <family val="1"/>
        <charset val="136"/>
      </rPr>
      <t>楊春梅</t>
    </r>
  </si>
  <si>
    <r>
      <rPr>
        <sz val="12"/>
        <color rgb="FF000000"/>
        <rFont val="新細明體"/>
        <family val="1"/>
        <charset val="136"/>
      </rPr>
      <t>黃萬建</t>
    </r>
  </si>
  <si>
    <r>
      <rPr>
        <sz val="12"/>
        <color rgb="FF000000"/>
        <rFont val="新細明體"/>
        <family val="1"/>
        <charset val="136"/>
      </rPr>
      <t>洪瑋駿</t>
    </r>
  </si>
  <si>
    <r>
      <rPr>
        <sz val="12"/>
        <color rgb="FF000000"/>
        <rFont val="新細明體"/>
        <family val="1"/>
        <charset val="136"/>
      </rPr>
      <t>陳土樹</t>
    </r>
  </si>
  <si>
    <r>
      <rPr>
        <sz val="12"/>
        <color rgb="FF000000"/>
        <rFont val="新細明體"/>
        <family val="1"/>
        <charset val="136"/>
      </rPr>
      <t>林明輝</t>
    </r>
  </si>
  <si>
    <r>
      <rPr>
        <sz val="12"/>
        <color rgb="FF000000"/>
        <rFont val="新細明體"/>
        <family val="1"/>
        <charset val="136"/>
      </rPr>
      <t>徐資棋</t>
    </r>
  </si>
  <si>
    <r>
      <rPr>
        <sz val="12"/>
        <color rgb="FF000000"/>
        <rFont val="新細明體"/>
        <family val="1"/>
        <charset val="136"/>
      </rPr>
      <t>詹蔡玉梅</t>
    </r>
  </si>
  <si>
    <r>
      <rPr>
        <sz val="12"/>
        <color rgb="FF000000"/>
        <rFont val="新細明體"/>
        <family val="1"/>
        <charset val="136"/>
      </rPr>
      <t>林何素麗</t>
    </r>
  </si>
  <si>
    <r>
      <rPr>
        <sz val="12"/>
        <color rgb="FF000000"/>
        <rFont val="新細明體"/>
        <family val="1"/>
        <charset val="136"/>
      </rPr>
      <t>陳明章</t>
    </r>
  </si>
  <si>
    <r>
      <rPr>
        <sz val="12"/>
        <color rgb="FF000000"/>
        <rFont val="新細明體"/>
        <family val="1"/>
        <charset val="136"/>
      </rPr>
      <t>陸祈清</t>
    </r>
  </si>
  <si>
    <r>
      <rPr>
        <sz val="12"/>
        <color rgb="FF000000"/>
        <rFont val="新細明體"/>
        <family val="1"/>
        <charset val="136"/>
      </rPr>
      <t>康宜臻</t>
    </r>
  </si>
  <si>
    <r>
      <rPr>
        <sz val="12"/>
        <color rgb="FF000000"/>
        <rFont val="新細明體"/>
        <family val="1"/>
        <charset val="136"/>
      </rPr>
      <t>蔡莊眞</t>
    </r>
  </si>
  <si>
    <r>
      <rPr>
        <sz val="12"/>
        <color rgb="FF000000"/>
        <rFont val="新細明體"/>
        <family val="1"/>
        <charset val="136"/>
      </rPr>
      <t>何汶炎</t>
    </r>
  </si>
  <si>
    <r>
      <rPr>
        <sz val="12"/>
        <color rgb="FF000000"/>
        <rFont val="新細明體"/>
        <family val="1"/>
        <charset val="136"/>
      </rPr>
      <t>姜翁年子</t>
    </r>
  </si>
  <si>
    <r>
      <rPr>
        <sz val="12"/>
        <color rgb="FF000000"/>
        <rFont val="新細明體"/>
        <family val="1"/>
        <charset val="136"/>
      </rPr>
      <t>吳郭月春</t>
    </r>
  </si>
  <si>
    <r>
      <rPr>
        <sz val="12"/>
        <rFont val="新細明體"/>
        <family val="1"/>
        <charset val="136"/>
      </rPr>
      <t>合計</t>
    </r>
  </si>
  <si>
    <r>
      <rPr>
        <sz val="12"/>
        <rFont val="新細明體"/>
        <family val="1"/>
        <charset val="136"/>
      </rPr>
      <t>合計</t>
    </r>
    <r>
      <rPr>
        <sz val="12"/>
        <rFont val="Times New Roman"/>
        <family val="1"/>
      </rPr>
      <t>*2</t>
    </r>
    <phoneticPr fontId="9" type="noConversion"/>
  </si>
  <si>
    <r>
      <rPr>
        <sz val="12"/>
        <rFont val="新細明體"/>
        <family val="1"/>
        <charset val="136"/>
      </rPr>
      <t>有</t>
    </r>
    <r>
      <rPr>
        <sz val="12"/>
        <rFont val="Times New Roman"/>
        <family val="1"/>
      </rPr>
      <t>Bil</t>
    </r>
    <r>
      <rPr>
        <sz val="12"/>
        <rFont val="新細明體"/>
        <family val="1"/>
        <charset val="136"/>
      </rPr>
      <t>合計要</t>
    </r>
    <r>
      <rPr>
        <sz val="12"/>
        <rFont val="Times New Roman"/>
        <family val="1"/>
      </rPr>
      <t>*2</t>
    </r>
    <phoneticPr fontId="9" type="noConversion"/>
  </si>
  <si>
    <t>V</t>
    <phoneticPr fontId="9" type="noConversion"/>
  </si>
  <si>
    <t>V</t>
    <phoneticPr fontId="9" type="noConversion"/>
  </si>
  <si>
    <t>V</t>
    <phoneticPr fontId="9" type="noConversion"/>
  </si>
  <si>
    <t>(L't radial artery pseudo- aneurysm)</t>
    <phoneticPr fontId="9" type="noConversion"/>
  </si>
  <si>
    <t>L't EIA *1 (Express LD)</t>
    <phoneticPr fontId="9" type="noConversion"/>
  </si>
  <si>
    <t>R't  SFA*1</t>
    <phoneticPr fontId="9" type="noConversion"/>
  </si>
  <si>
    <t>L't  SFA*1</t>
    <phoneticPr fontId="9" type="noConversion"/>
  </si>
  <si>
    <t>R't  CIA*1</t>
    <phoneticPr fontId="9" type="noConversion"/>
  </si>
  <si>
    <t>rotarex</t>
    <phoneticPr fontId="9" type="noConversion"/>
  </si>
  <si>
    <t>V</t>
    <phoneticPr fontId="9" type="noConversion"/>
  </si>
  <si>
    <t>fountain catheter</t>
    <phoneticPr fontId="9" type="noConversion"/>
  </si>
  <si>
    <t>MayThunner symdrome</t>
    <phoneticPr fontId="9" type="noConversion"/>
  </si>
  <si>
    <t>LIV*1(venovo)  &amp; RIV*1(ABRE)</t>
    <phoneticPr fontId="9" type="noConversion"/>
  </si>
  <si>
    <t>V</t>
    <phoneticPr fontId="9" type="noConversion"/>
  </si>
  <si>
    <t>R't forearm AVF STEAL SYNDROME s/p closure of R't forearm AVF; (ECHO)</t>
    <phoneticPr fontId="9" type="noConversion"/>
  </si>
  <si>
    <t>Stripping</t>
    <phoneticPr fontId="9" type="noConversion"/>
  </si>
  <si>
    <t>Perm-Cath</t>
    <phoneticPr fontId="9" type="noConversion"/>
  </si>
  <si>
    <t>V</t>
    <phoneticPr fontId="9" type="noConversion"/>
  </si>
  <si>
    <t>L't CFA *1(supera);        L't EIA *1 &amp; R't EIA*2  (Express LD)</t>
    <phoneticPr fontId="9" type="noConversion"/>
  </si>
  <si>
    <t>*1 RIA (Express LD)</t>
    <phoneticPr fontId="9" type="noConversion"/>
  </si>
  <si>
    <t xml:space="preserve"> (IVC-RA stenosis)</t>
    <phoneticPr fontId="9" type="noConversion"/>
  </si>
  <si>
    <r>
      <rPr>
        <sz val="12"/>
        <color rgb="FF000000"/>
        <rFont val="新細明體"/>
        <family val="1"/>
        <charset val="136"/>
      </rPr>
      <t>呂馬清英</t>
    </r>
  </si>
  <si>
    <r>
      <rPr>
        <sz val="12"/>
        <color rgb="FF000000"/>
        <rFont val="新細明體"/>
        <family val="1"/>
        <charset val="136"/>
      </rPr>
      <t>楊春田</t>
    </r>
  </si>
  <si>
    <r>
      <rPr>
        <sz val="12"/>
        <color rgb="FF000000"/>
        <rFont val="新細明體"/>
        <family val="1"/>
        <charset val="136"/>
      </rPr>
      <t>湯復禮</t>
    </r>
  </si>
  <si>
    <r>
      <rPr>
        <sz val="12"/>
        <color rgb="FF000000"/>
        <rFont val="新細明體"/>
        <family val="1"/>
        <charset val="136"/>
      </rPr>
      <t>程俊傑</t>
    </r>
  </si>
  <si>
    <r>
      <rPr>
        <sz val="12"/>
        <color rgb="FF000000"/>
        <rFont val="新細明體"/>
        <family val="1"/>
        <charset val="136"/>
      </rPr>
      <t>陳怡璇</t>
    </r>
  </si>
  <si>
    <r>
      <rPr>
        <sz val="12"/>
        <color rgb="FF000000"/>
        <rFont val="新細明體"/>
        <family val="1"/>
        <charset val="136"/>
      </rPr>
      <t>姚嫻蓉</t>
    </r>
  </si>
  <si>
    <r>
      <rPr>
        <sz val="12"/>
        <color rgb="FF000000"/>
        <rFont val="新細明體"/>
        <family val="1"/>
        <charset val="136"/>
      </rPr>
      <t>厲建巡</t>
    </r>
  </si>
  <si>
    <r>
      <rPr>
        <sz val="12"/>
        <color rgb="FF000000"/>
        <rFont val="新細明體"/>
        <family val="1"/>
        <charset val="136"/>
      </rPr>
      <t>洪文彬</t>
    </r>
  </si>
  <si>
    <r>
      <rPr>
        <sz val="12"/>
        <color rgb="FF000000"/>
        <rFont val="新細明體"/>
        <family val="1"/>
        <charset val="136"/>
      </rPr>
      <t>黃春生</t>
    </r>
  </si>
  <si>
    <r>
      <rPr>
        <sz val="12"/>
        <color rgb="FF000000"/>
        <rFont val="新細明體"/>
        <family val="1"/>
        <charset val="136"/>
      </rPr>
      <t>邱錫琴</t>
    </r>
  </si>
  <si>
    <r>
      <rPr>
        <sz val="12"/>
        <color rgb="FF000000"/>
        <rFont val="新細明體"/>
        <family val="1"/>
        <charset val="136"/>
      </rPr>
      <t>周嗣亮</t>
    </r>
  </si>
  <si>
    <r>
      <rPr>
        <sz val="12"/>
        <color rgb="FF000000"/>
        <rFont val="新細明體"/>
        <family val="1"/>
        <charset val="136"/>
      </rPr>
      <t>吳欣怡</t>
    </r>
  </si>
  <si>
    <r>
      <rPr>
        <sz val="12"/>
        <color rgb="FF000000"/>
        <rFont val="新細明體"/>
        <family val="1"/>
        <charset val="136"/>
      </rPr>
      <t>羅文章</t>
    </r>
  </si>
  <si>
    <r>
      <rPr>
        <sz val="12"/>
        <color rgb="FF000000"/>
        <rFont val="新細明體"/>
        <family val="1"/>
        <charset val="136"/>
      </rPr>
      <t>林木成</t>
    </r>
  </si>
  <si>
    <r>
      <rPr>
        <sz val="12"/>
        <color rgb="FF000000"/>
        <rFont val="新細明體"/>
        <family val="1"/>
        <charset val="136"/>
      </rPr>
      <t>陳芬玲</t>
    </r>
  </si>
  <si>
    <r>
      <rPr>
        <sz val="12"/>
        <color rgb="FF000000"/>
        <rFont val="新細明體"/>
        <family val="1"/>
        <charset val="136"/>
      </rPr>
      <t>魏素環</t>
    </r>
  </si>
  <si>
    <r>
      <rPr>
        <sz val="12"/>
        <color rgb="FF000000"/>
        <rFont val="新細明體"/>
        <family val="1"/>
        <charset val="136"/>
      </rPr>
      <t>陳張淑裡</t>
    </r>
  </si>
  <si>
    <r>
      <rPr>
        <sz val="12"/>
        <color rgb="FF000000"/>
        <rFont val="新細明體"/>
        <family val="1"/>
        <charset val="136"/>
      </rPr>
      <t>陳鳴豪</t>
    </r>
  </si>
  <si>
    <r>
      <rPr>
        <sz val="12"/>
        <color rgb="FF000000"/>
        <rFont val="新細明體"/>
        <family val="1"/>
        <charset val="136"/>
      </rPr>
      <t>李甲善</t>
    </r>
  </si>
  <si>
    <r>
      <rPr>
        <sz val="12"/>
        <color rgb="FF000000"/>
        <rFont val="新細明體"/>
        <family val="1"/>
        <charset val="136"/>
      </rPr>
      <t>黃游錦雲</t>
    </r>
  </si>
  <si>
    <r>
      <rPr>
        <sz val="12"/>
        <color rgb="FF000000"/>
        <rFont val="新細明體"/>
        <family val="1"/>
        <charset val="136"/>
      </rPr>
      <t>蔡梅蘭</t>
    </r>
  </si>
  <si>
    <r>
      <rPr>
        <sz val="12"/>
        <color rgb="FF000000"/>
        <rFont val="新細明體"/>
        <family val="1"/>
        <charset val="136"/>
      </rPr>
      <t>林浩昌</t>
    </r>
  </si>
  <si>
    <r>
      <rPr>
        <sz val="12"/>
        <color rgb="FF000000"/>
        <rFont val="新細明體"/>
        <family val="1"/>
        <charset val="136"/>
      </rPr>
      <t>林鳳珠</t>
    </r>
  </si>
  <si>
    <r>
      <rPr>
        <sz val="12"/>
        <color rgb="FF000000"/>
        <rFont val="新細明體"/>
        <family val="1"/>
        <charset val="136"/>
      </rPr>
      <t>王台川</t>
    </r>
  </si>
  <si>
    <r>
      <rPr>
        <sz val="12"/>
        <color rgb="FF000000"/>
        <rFont val="新細明體"/>
        <family val="1"/>
        <charset val="136"/>
      </rPr>
      <t>何奇昌</t>
    </r>
  </si>
  <si>
    <r>
      <rPr>
        <sz val="12"/>
        <color rgb="FF000000"/>
        <rFont val="新細明體"/>
        <family val="1"/>
        <charset val="136"/>
      </rPr>
      <t>王彥穎</t>
    </r>
  </si>
  <si>
    <r>
      <rPr>
        <sz val="12"/>
        <color rgb="FF000000"/>
        <rFont val="新細明體"/>
        <family val="1"/>
        <charset val="136"/>
      </rPr>
      <t>白雅琴</t>
    </r>
  </si>
  <si>
    <r>
      <rPr>
        <sz val="12"/>
        <color rgb="FF000000"/>
        <rFont val="新細明體"/>
        <family val="1"/>
        <charset val="136"/>
      </rPr>
      <t>余陳玉燕</t>
    </r>
  </si>
  <si>
    <r>
      <rPr>
        <sz val="12"/>
        <color rgb="FF000000"/>
        <rFont val="新細明體"/>
        <family val="1"/>
        <charset val="136"/>
      </rPr>
      <t>林嘉琪</t>
    </r>
  </si>
  <si>
    <r>
      <rPr>
        <sz val="12"/>
        <color rgb="FF000000"/>
        <rFont val="新細明體"/>
        <family val="1"/>
        <charset val="136"/>
      </rPr>
      <t>吳瑞棉</t>
    </r>
  </si>
  <si>
    <r>
      <rPr>
        <sz val="12"/>
        <color rgb="FF000000"/>
        <rFont val="新細明體"/>
        <family val="1"/>
        <charset val="136"/>
      </rPr>
      <t>柯武松</t>
    </r>
  </si>
  <si>
    <r>
      <rPr>
        <sz val="12"/>
        <color rgb="FF000000"/>
        <rFont val="新細明體"/>
        <family val="1"/>
        <charset val="136"/>
      </rPr>
      <t>陳淑惠</t>
    </r>
  </si>
  <si>
    <r>
      <rPr>
        <sz val="12"/>
        <color rgb="FF000000"/>
        <rFont val="新細明體"/>
        <family val="1"/>
        <charset val="136"/>
      </rPr>
      <t>林雪玲</t>
    </r>
  </si>
  <si>
    <r>
      <rPr>
        <sz val="12"/>
        <color rgb="FF000000"/>
        <rFont val="新細明體"/>
        <family val="1"/>
        <charset val="136"/>
      </rPr>
      <t>葉陳秀</t>
    </r>
  </si>
  <si>
    <r>
      <rPr>
        <sz val="12"/>
        <color rgb="FF000000"/>
        <rFont val="新細明體"/>
        <family val="1"/>
        <charset val="136"/>
      </rPr>
      <t>朱啓添</t>
    </r>
  </si>
  <si>
    <r>
      <rPr>
        <sz val="12"/>
        <color rgb="FF000000"/>
        <rFont val="新細明體"/>
        <family val="1"/>
        <charset val="136"/>
      </rPr>
      <t>鄭念民</t>
    </r>
  </si>
  <si>
    <r>
      <rPr>
        <sz val="12"/>
        <color rgb="FF000000"/>
        <rFont val="新細明體"/>
        <family val="1"/>
        <charset val="136"/>
      </rPr>
      <t>陳思聰</t>
    </r>
  </si>
  <si>
    <r>
      <rPr>
        <sz val="12"/>
        <color rgb="FF000000"/>
        <rFont val="新細明體"/>
        <family val="1"/>
        <charset val="136"/>
      </rPr>
      <t>劉秋英</t>
    </r>
  </si>
  <si>
    <r>
      <rPr>
        <sz val="12"/>
        <color rgb="FF000000"/>
        <rFont val="新細明體"/>
        <family val="1"/>
        <charset val="136"/>
      </rPr>
      <t>龔何嚷</t>
    </r>
  </si>
  <si>
    <r>
      <rPr>
        <sz val="12"/>
        <color rgb="FF000000"/>
        <rFont val="新細明體"/>
        <family val="1"/>
        <charset val="136"/>
      </rPr>
      <t>邱上誠</t>
    </r>
  </si>
  <si>
    <r>
      <rPr>
        <sz val="12"/>
        <color rgb="FF000000"/>
        <rFont val="新細明體"/>
        <family val="1"/>
        <charset val="136"/>
      </rPr>
      <t>王英傑</t>
    </r>
  </si>
  <si>
    <r>
      <rPr>
        <sz val="12"/>
        <color rgb="FF000000"/>
        <rFont val="新細明體"/>
        <family val="1"/>
        <charset val="136"/>
      </rPr>
      <t>施寶貴</t>
    </r>
  </si>
  <si>
    <r>
      <rPr>
        <sz val="12"/>
        <color rgb="FF000000"/>
        <rFont val="新細明體"/>
        <family val="1"/>
        <charset val="136"/>
      </rPr>
      <t>蔡璧如</t>
    </r>
  </si>
  <si>
    <r>
      <rPr>
        <sz val="12"/>
        <color rgb="FF000000"/>
        <rFont val="新細明體"/>
        <family val="1"/>
        <charset val="136"/>
      </rPr>
      <t>曹富美</t>
    </r>
  </si>
  <si>
    <r>
      <rPr>
        <sz val="12"/>
        <color rgb="FF000000"/>
        <rFont val="新細明體"/>
        <family val="1"/>
        <charset val="136"/>
      </rPr>
      <t>高陳明麗</t>
    </r>
  </si>
  <si>
    <r>
      <rPr>
        <sz val="12"/>
        <color rgb="FF000000"/>
        <rFont val="新細明體"/>
        <family val="1"/>
        <charset val="136"/>
      </rPr>
      <t>林秀珠</t>
    </r>
  </si>
  <si>
    <r>
      <rPr>
        <sz val="12"/>
        <color rgb="FF000000"/>
        <rFont val="新細明體"/>
        <family val="1"/>
        <charset val="136"/>
      </rPr>
      <t>許信雄</t>
    </r>
  </si>
  <si>
    <r>
      <rPr>
        <sz val="12"/>
        <color rgb="FF000000"/>
        <rFont val="新細明體"/>
        <family val="1"/>
        <charset val="136"/>
      </rPr>
      <t>石文如</t>
    </r>
  </si>
  <si>
    <r>
      <rPr>
        <sz val="12"/>
        <color rgb="FF000000"/>
        <rFont val="新細明體"/>
        <family val="1"/>
        <charset val="136"/>
      </rPr>
      <t>洪永來</t>
    </r>
  </si>
  <si>
    <r>
      <rPr>
        <sz val="12"/>
        <color rgb="FF000000"/>
        <rFont val="新細明體"/>
        <family val="1"/>
        <charset val="136"/>
      </rPr>
      <t>林聰智</t>
    </r>
  </si>
  <si>
    <r>
      <rPr>
        <sz val="12"/>
        <color rgb="FF000000"/>
        <rFont val="新細明體"/>
        <family val="1"/>
        <charset val="136"/>
      </rPr>
      <t>彭春木</t>
    </r>
  </si>
  <si>
    <r>
      <rPr>
        <sz val="12"/>
        <color rgb="FF000000"/>
        <rFont val="新細明體"/>
        <family val="1"/>
        <charset val="136"/>
      </rPr>
      <t>高美樺</t>
    </r>
  </si>
  <si>
    <r>
      <rPr>
        <sz val="12"/>
        <color rgb="FF000000"/>
        <rFont val="新細明體"/>
        <family val="1"/>
        <charset val="136"/>
      </rPr>
      <t>游黃年子</t>
    </r>
  </si>
  <si>
    <r>
      <rPr>
        <sz val="12"/>
        <color rgb="FF000000"/>
        <rFont val="新細明體"/>
        <family val="1"/>
        <charset val="136"/>
      </rPr>
      <t>張聖奇</t>
    </r>
  </si>
  <si>
    <r>
      <rPr>
        <sz val="12"/>
        <color rgb="FF000000"/>
        <rFont val="新細明體"/>
        <family val="1"/>
        <charset val="136"/>
      </rPr>
      <t>林秀雄</t>
    </r>
  </si>
  <si>
    <r>
      <rPr>
        <sz val="12"/>
        <color rgb="FF000000"/>
        <rFont val="新細明體"/>
        <family val="1"/>
        <charset val="136"/>
      </rPr>
      <t>陳金樹</t>
    </r>
  </si>
  <si>
    <r>
      <rPr>
        <sz val="12"/>
        <color rgb="FF000000"/>
        <rFont val="新細明體"/>
        <family val="1"/>
        <charset val="136"/>
      </rPr>
      <t>塗正源</t>
    </r>
  </si>
  <si>
    <r>
      <rPr>
        <sz val="12"/>
        <color rgb="FF000000"/>
        <rFont val="新細明體"/>
        <family val="1"/>
        <charset val="136"/>
      </rPr>
      <t>陳木金</t>
    </r>
  </si>
  <si>
    <r>
      <rPr>
        <sz val="12"/>
        <color rgb="FF000000"/>
        <rFont val="新細明體"/>
        <family val="1"/>
        <charset val="136"/>
      </rPr>
      <t>林瑋香</t>
    </r>
  </si>
  <si>
    <r>
      <rPr>
        <sz val="12"/>
        <color rgb="FF000000"/>
        <rFont val="新細明體"/>
        <family val="1"/>
        <charset val="136"/>
      </rPr>
      <t>李益</t>
    </r>
  </si>
  <si>
    <r>
      <rPr>
        <sz val="12"/>
        <color rgb="FF000000"/>
        <rFont val="新細明體"/>
        <family val="1"/>
        <charset val="136"/>
      </rPr>
      <t>劉仁禎</t>
    </r>
  </si>
  <si>
    <r>
      <rPr>
        <sz val="12"/>
        <color rgb="FF000000"/>
        <rFont val="新細明體"/>
        <family val="1"/>
        <charset val="136"/>
      </rPr>
      <t>劉俊雄</t>
    </r>
  </si>
  <si>
    <r>
      <rPr>
        <sz val="12"/>
        <color rgb="FF000000"/>
        <rFont val="新細明體"/>
        <family val="1"/>
        <charset val="136"/>
      </rPr>
      <t>陳美惠</t>
    </r>
  </si>
  <si>
    <r>
      <rPr>
        <sz val="12"/>
        <color rgb="FF000000"/>
        <rFont val="新細明體"/>
        <family val="1"/>
        <charset val="136"/>
      </rPr>
      <t>李麗香</t>
    </r>
  </si>
  <si>
    <r>
      <rPr>
        <sz val="12"/>
        <color rgb="FF000000"/>
        <rFont val="新細明體"/>
        <family val="1"/>
        <charset val="136"/>
      </rPr>
      <t>潘郅禾</t>
    </r>
  </si>
  <si>
    <r>
      <rPr>
        <sz val="12"/>
        <color rgb="FF000000"/>
        <rFont val="新細明體"/>
        <family val="1"/>
        <charset val="136"/>
      </rPr>
      <t>張慶隆</t>
    </r>
  </si>
  <si>
    <r>
      <rPr>
        <sz val="12"/>
        <color rgb="FF000000"/>
        <rFont val="新細明體"/>
        <family val="1"/>
        <charset val="136"/>
      </rPr>
      <t>卓文德</t>
    </r>
  </si>
  <si>
    <r>
      <rPr>
        <sz val="12"/>
        <color rgb="FF000000"/>
        <rFont val="新細明體"/>
        <family val="1"/>
        <charset val="136"/>
      </rPr>
      <t>廖年言</t>
    </r>
  </si>
  <si>
    <r>
      <rPr>
        <sz val="12"/>
        <color rgb="FF000000"/>
        <rFont val="新細明體"/>
        <family val="1"/>
        <charset val="136"/>
      </rPr>
      <t>黃慶忠</t>
    </r>
  </si>
  <si>
    <r>
      <rPr>
        <sz val="12"/>
        <color rgb="FF000000"/>
        <rFont val="新細明體"/>
        <family val="1"/>
        <charset val="136"/>
      </rPr>
      <t>林建緯</t>
    </r>
  </si>
  <si>
    <r>
      <rPr>
        <sz val="12"/>
        <color rgb="FF000000"/>
        <rFont val="新細明體"/>
        <family val="1"/>
        <charset val="136"/>
      </rPr>
      <t>謝王秋雪</t>
    </r>
  </si>
  <si>
    <r>
      <rPr>
        <sz val="12"/>
        <color rgb="FF000000"/>
        <rFont val="新細明體"/>
        <family val="1"/>
        <charset val="136"/>
      </rPr>
      <t>鄔明村</t>
    </r>
  </si>
  <si>
    <r>
      <rPr>
        <sz val="12"/>
        <color rgb="FF000000"/>
        <rFont val="新細明體"/>
        <family val="1"/>
        <charset val="136"/>
      </rPr>
      <t>呂林悅子</t>
    </r>
  </si>
  <si>
    <r>
      <rPr>
        <sz val="12"/>
        <color rgb="FF000000"/>
        <rFont val="新細明體"/>
        <family val="1"/>
        <charset val="136"/>
      </rPr>
      <t>陳萬順</t>
    </r>
  </si>
  <si>
    <r>
      <rPr>
        <sz val="12"/>
        <color rgb="FF000000"/>
        <rFont val="新細明體"/>
        <family val="1"/>
        <charset val="136"/>
      </rPr>
      <t>陳洪玉珍</t>
    </r>
  </si>
  <si>
    <r>
      <rPr>
        <sz val="12"/>
        <color rgb="FF000000"/>
        <rFont val="新細明體"/>
        <family val="1"/>
        <charset val="136"/>
      </rPr>
      <t>盧靖玉</t>
    </r>
  </si>
  <si>
    <r>
      <rPr>
        <sz val="12"/>
        <color rgb="FF000000"/>
        <rFont val="新細明體"/>
        <family val="1"/>
        <charset val="136"/>
      </rPr>
      <t>張金福</t>
    </r>
  </si>
  <si>
    <r>
      <rPr>
        <sz val="12"/>
        <color rgb="FF000000"/>
        <rFont val="新細明體"/>
        <family val="1"/>
        <charset val="136"/>
      </rPr>
      <t>黃若儀</t>
    </r>
  </si>
  <si>
    <r>
      <rPr>
        <sz val="12"/>
        <color rgb="FF000000"/>
        <rFont val="新細明體"/>
        <family val="1"/>
        <charset val="136"/>
      </rPr>
      <t>陳玉英</t>
    </r>
  </si>
  <si>
    <r>
      <rPr>
        <sz val="12"/>
        <color rgb="FF000000"/>
        <rFont val="新細明體"/>
        <family val="1"/>
        <charset val="136"/>
      </rPr>
      <t>李銀樹</t>
    </r>
  </si>
  <si>
    <r>
      <rPr>
        <sz val="12"/>
        <color rgb="FF000000"/>
        <rFont val="新細明體"/>
        <family val="1"/>
        <charset val="136"/>
      </rPr>
      <t>薛明仁</t>
    </r>
  </si>
  <si>
    <r>
      <rPr>
        <sz val="12"/>
        <color rgb="FF000000"/>
        <rFont val="新細明體"/>
        <family val="1"/>
        <charset val="136"/>
      </rPr>
      <t>賴慶福</t>
    </r>
  </si>
  <si>
    <r>
      <rPr>
        <sz val="12"/>
        <color rgb="FF000000"/>
        <rFont val="新細明體"/>
        <family val="1"/>
        <charset val="136"/>
      </rPr>
      <t>周光耀</t>
    </r>
  </si>
  <si>
    <r>
      <rPr>
        <sz val="12"/>
        <color rgb="FF000000"/>
        <rFont val="新細明體"/>
        <family val="1"/>
        <charset val="136"/>
      </rPr>
      <t>范廷英</t>
    </r>
  </si>
  <si>
    <r>
      <rPr>
        <sz val="12"/>
        <color rgb="FF000000"/>
        <rFont val="新細明體"/>
        <family val="1"/>
        <charset val="136"/>
      </rPr>
      <t>鄭麗玉</t>
    </r>
  </si>
  <si>
    <r>
      <rPr>
        <sz val="12"/>
        <color rgb="FF000000"/>
        <rFont val="新細明體"/>
        <family val="1"/>
        <charset val="136"/>
      </rPr>
      <t>劉賴美珍</t>
    </r>
  </si>
  <si>
    <r>
      <rPr>
        <sz val="12"/>
        <color rgb="FF000000"/>
        <rFont val="新細明體"/>
        <family val="1"/>
        <charset val="136"/>
      </rPr>
      <t>葉淑華</t>
    </r>
  </si>
  <si>
    <r>
      <rPr>
        <sz val="12"/>
        <color rgb="FF000000"/>
        <rFont val="新細明體"/>
        <family val="1"/>
        <charset val="136"/>
      </rPr>
      <t>陳再富</t>
    </r>
  </si>
  <si>
    <r>
      <rPr>
        <sz val="12"/>
        <color rgb="FF000000"/>
        <rFont val="新細明體"/>
        <family val="1"/>
        <charset val="136"/>
      </rPr>
      <t>林朝和</t>
    </r>
  </si>
  <si>
    <r>
      <rPr>
        <sz val="12"/>
        <color rgb="FF000000"/>
        <rFont val="新細明體"/>
        <family val="1"/>
        <charset val="136"/>
      </rPr>
      <t>吳春美</t>
    </r>
  </si>
  <si>
    <r>
      <rPr>
        <sz val="12"/>
        <color rgb="FF000000"/>
        <rFont val="新細明體"/>
        <family val="1"/>
        <charset val="136"/>
      </rPr>
      <t>賴錦鐘</t>
    </r>
  </si>
  <si>
    <r>
      <rPr>
        <sz val="12"/>
        <color rgb="FF000000"/>
        <rFont val="新細明體"/>
        <family val="1"/>
        <charset val="136"/>
      </rPr>
      <t>廖建文</t>
    </r>
  </si>
  <si>
    <r>
      <rPr>
        <sz val="12"/>
        <color rgb="FF000000"/>
        <rFont val="新細明體"/>
        <family val="1"/>
        <charset val="136"/>
      </rPr>
      <t>簡浩璋</t>
    </r>
  </si>
  <si>
    <r>
      <rPr>
        <sz val="12"/>
        <color rgb="FF000000"/>
        <rFont val="新細明體"/>
        <family val="1"/>
        <charset val="136"/>
      </rPr>
      <t>林陳春圓</t>
    </r>
  </si>
  <si>
    <r>
      <rPr>
        <sz val="12"/>
        <color rgb="FF000000"/>
        <rFont val="新細明體"/>
        <family val="1"/>
        <charset val="136"/>
      </rPr>
      <t>蔡李美佐</t>
    </r>
  </si>
  <si>
    <r>
      <rPr>
        <sz val="12"/>
        <color rgb="FF000000"/>
        <rFont val="新細明體"/>
        <family val="1"/>
        <charset val="136"/>
      </rPr>
      <t>林麗珠</t>
    </r>
  </si>
  <si>
    <r>
      <rPr>
        <sz val="12"/>
        <color rgb="FF000000"/>
        <rFont val="新細明體"/>
        <family val="1"/>
        <charset val="136"/>
      </rPr>
      <t>常健麟</t>
    </r>
  </si>
  <si>
    <r>
      <rPr>
        <sz val="12"/>
        <color rgb="FF000000"/>
        <rFont val="新細明體"/>
        <family val="1"/>
        <charset val="136"/>
      </rPr>
      <t>黃洪春秀</t>
    </r>
  </si>
  <si>
    <r>
      <rPr>
        <sz val="12"/>
        <color rgb="FF000000"/>
        <rFont val="新細明體"/>
        <family val="1"/>
        <charset val="136"/>
      </rPr>
      <t>方金川</t>
    </r>
  </si>
  <si>
    <r>
      <rPr>
        <sz val="12"/>
        <color rgb="FF000000"/>
        <rFont val="新細明體"/>
        <family val="1"/>
        <charset val="136"/>
      </rPr>
      <t>謝岱珍</t>
    </r>
  </si>
  <si>
    <r>
      <rPr>
        <sz val="12"/>
        <color rgb="FF000000"/>
        <rFont val="新細明體"/>
        <family val="1"/>
        <charset val="136"/>
      </rPr>
      <t>黃吉盛</t>
    </r>
  </si>
  <si>
    <r>
      <rPr>
        <sz val="12"/>
        <color rgb="FF000000"/>
        <rFont val="新細明體"/>
        <family val="1"/>
        <charset val="136"/>
      </rPr>
      <t>王金來</t>
    </r>
  </si>
  <si>
    <r>
      <rPr>
        <sz val="12"/>
        <color rgb="FF000000"/>
        <rFont val="新細明體"/>
        <family val="1"/>
        <charset val="136"/>
      </rPr>
      <t>高振坤</t>
    </r>
  </si>
  <si>
    <r>
      <rPr>
        <sz val="12"/>
        <color rgb="FF000000"/>
        <rFont val="新細明體"/>
        <family val="1"/>
        <charset val="136"/>
      </rPr>
      <t>李寶琴</t>
    </r>
  </si>
  <si>
    <r>
      <rPr>
        <sz val="12"/>
        <color rgb="FF000000"/>
        <rFont val="新細明體"/>
        <family val="1"/>
        <charset val="136"/>
      </rPr>
      <t>許羅銀柳</t>
    </r>
  </si>
  <si>
    <r>
      <rPr>
        <sz val="12"/>
        <color rgb="FF000000"/>
        <rFont val="新細明體"/>
        <family val="1"/>
        <charset val="136"/>
      </rPr>
      <t>林志宏</t>
    </r>
  </si>
  <si>
    <r>
      <rPr>
        <sz val="12"/>
        <color rgb="FF000000"/>
        <rFont val="新細明體"/>
        <family val="1"/>
        <charset val="136"/>
      </rPr>
      <t>蕭張錦</t>
    </r>
  </si>
  <si>
    <r>
      <rPr>
        <sz val="12"/>
        <color rgb="FF000000"/>
        <rFont val="新細明體"/>
        <family val="1"/>
        <charset val="136"/>
      </rPr>
      <t>林菊</t>
    </r>
  </si>
  <si>
    <r>
      <rPr>
        <sz val="12"/>
        <color rgb="FF000000"/>
        <rFont val="新細明體"/>
        <family val="1"/>
        <charset val="136"/>
      </rPr>
      <t>蕭皆榮</t>
    </r>
  </si>
  <si>
    <r>
      <rPr>
        <sz val="12"/>
        <color rgb="FF000000"/>
        <rFont val="新細明體"/>
        <family val="1"/>
        <charset val="136"/>
      </rPr>
      <t>陳德慶</t>
    </r>
  </si>
  <si>
    <r>
      <rPr>
        <sz val="12"/>
        <color rgb="FF000000"/>
        <rFont val="新細明體"/>
        <family val="1"/>
        <charset val="136"/>
      </rPr>
      <t>周均朗</t>
    </r>
  </si>
  <si>
    <r>
      <rPr>
        <sz val="12"/>
        <color rgb="FF000000"/>
        <rFont val="新細明體"/>
        <family val="1"/>
        <charset val="136"/>
      </rPr>
      <t>盧胡清玉</t>
    </r>
  </si>
  <si>
    <r>
      <rPr>
        <sz val="12"/>
        <color rgb="FF000000"/>
        <rFont val="新細明體"/>
        <family val="1"/>
        <charset val="136"/>
      </rPr>
      <t>林有專</t>
    </r>
  </si>
  <si>
    <r>
      <rPr>
        <sz val="12"/>
        <color rgb="FF000000"/>
        <rFont val="新細明體"/>
        <family val="1"/>
        <charset val="136"/>
      </rPr>
      <t>陳鄭明玉</t>
    </r>
  </si>
  <si>
    <r>
      <rPr>
        <sz val="12"/>
        <color rgb="FF000000"/>
        <rFont val="新細明體"/>
        <family val="1"/>
        <charset val="136"/>
      </rPr>
      <t>劉東海</t>
    </r>
  </si>
  <si>
    <r>
      <rPr>
        <sz val="12"/>
        <color rgb="FF000000"/>
        <rFont val="新細明體"/>
        <family val="1"/>
        <charset val="136"/>
      </rPr>
      <t>陳秀琴</t>
    </r>
  </si>
  <si>
    <r>
      <rPr>
        <sz val="12"/>
        <color rgb="FF000000"/>
        <rFont val="新細明體"/>
        <family val="1"/>
        <charset val="136"/>
      </rPr>
      <t>林清標</t>
    </r>
  </si>
  <si>
    <r>
      <rPr>
        <sz val="12"/>
        <color rgb="FF000000"/>
        <rFont val="新細明體"/>
        <family val="1"/>
        <charset val="136"/>
      </rPr>
      <t>蔡錫洪</t>
    </r>
  </si>
  <si>
    <r>
      <rPr>
        <sz val="12"/>
        <color rgb="FF000000"/>
        <rFont val="新細明體"/>
        <family val="1"/>
        <charset val="136"/>
      </rPr>
      <t>李秋霞</t>
    </r>
  </si>
  <si>
    <r>
      <rPr>
        <sz val="12"/>
        <color rgb="FF000000"/>
        <rFont val="新細明體"/>
        <family val="1"/>
        <charset val="136"/>
      </rPr>
      <t>李洸成</t>
    </r>
  </si>
  <si>
    <r>
      <rPr>
        <sz val="12"/>
        <color rgb="FF000000"/>
        <rFont val="新細明體"/>
        <family val="1"/>
        <charset val="136"/>
      </rPr>
      <t>曾玉蘭</t>
    </r>
  </si>
  <si>
    <r>
      <rPr>
        <sz val="12"/>
        <color rgb="FF000000"/>
        <rFont val="新細明體"/>
        <family val="1"/>
        <charset val="136"/>
      </rPr>
      <t>莊月英</t>
    </r>
  </si>
  <si>
    <r>
      <rPr>
        <sz val="12"/>
        <color rgb="FF000000"/>
        <rFont val="新細明體"/>
        <family val="1"/>
        <charset val="136"/>
      </rPr>
      <t>姚滄河</t>
    </r>
  </si>
  <si>
    <r>
      <rPr>
        <sz val="12"/>
        <color rgb="FF000000"/>
        <rFont val="新細明體"/>
        <family val="1"/>
        <charset val="136"/>
      </rPr>
      <t>陳鳳嬌</t>
    </r>
  </si>
  <si>
    <r>
      <rPr>
        <sz val="12"/>
        <rFont val="新細明體"/>
        <family val="1"/>
        <charset val="136"/>
      </rPr>
      <t>合計</t>
    </r>
    <r>
      <rPr>
        <sz val="12"/>
        <rFont val="Times New Roman"/>
        <family val="1"/>
      </rPr>
      <t>*2</t>
    </r>
    <phoneticPr fontId="9" type="noConversion"/>
  </si>
  <si>
    <r>
      <rPr>
        <sz val="12"/>
        <rFont val="新細明體"/>
        <family val="1"/>
        <charset val="136"/>
      </rPr>
      <t>有</t>
    </r>
    <r>
      <rPr>
        <sz val="12"/>
        <rFont val="Times New Roman"/>
        <family val="1"/>
      </rPr>
      <t>Bil</t>
    </r>
    <r>
      <rPr>
        <sz val="12"/>
        <rFont val="新細明體"/>
        <family val="1"/>
        <charset val="136"/>
      </rPr>
      <t>合計要</t>
    </r>
    <r>
      <rPr>
        <sz val="12"/>
        <rFont val="Times New Roman"/>
        <family val="1"/>
      </rPr>
      <t>*2</t>
    </r>
    <phoneticPr fontId="9" type="noConversion"/>
  </si>
  <si>
    <r>
      <rPr>
        <sz val="12"/>
        <rFont val="新細明體"/>
        <family val="1"/>
        <charset val="136"/>
      </rPr>
      <t>列印一份完整包含姓名及病歷號碼的報表</t>
    </r>
    <r>
      <rPr>
        <sz val="12"/>
        <rFont val="Times New Roman"/>
        <family val="1"/>
      </rPr>
      <t>--</t>
    </r>
    <r>
      <rPr>
        <sz val="12"/>
        <rFont val="新細明體"/>
        <family val="1"/>
        <charset val="136"/>
      </rPr>
      <t>報告用</t>
    </r>
    <phoneticPr fontId="9" type="noConversion"/>
  </si>
  <si>
    <t>21720234</t>
  </si>
  <si>
    <t>2021/07/01</t>
  </si>
  <si>
    <t>2021/07/05</t>
  </si>
  <si>
    <t>2021/07/02</t>
  </si>
  <si>
    <t>22004912</t>
  </si>
  <si>
    <t>2021/07/07</t>
  </si>
  <si>
    <t>18303545</t>
  </si>
  <si>
    <t>21668961</t>
  </si>
  <si>
    <t>2021/07/08</t>
  </si>
  <si>
    <t>2021/07/09</t>
  </si>
  <si>
    <t>69008B</t>
  </si>
  <si>
    <t>2021/07/19</t>
  </si>
  <si>
    <t>22049037</t>
  </si>
  <si>
    <t>18963516</t>
  </si>
  <si>
    <t>19595854</t>
  </si>
  <si>
    <t>2021/07/21</t>
  </si>
  <si>
    <t>2021/07/26</t>
  </si>
  <si>
    <t>20678924</t>
  </si>
  <si>
    <t>21974785</t>
  </si>
  <si>
    <t>19002B</t>
  </si>
  <si>
    <t>21863004</t>
  </si>
  <si>
    <t>14302875</t>
  </si>
  <si>
    <t>2021/07/15</t>
  </si>
  <si>
    <t>19643287</t>
  </si>
  <si>
    <t>2021/07/14</t>
  </si>
  <si>
    <t>2021/07/16</t>
  </si>
  <si>
    <t>22057610</t>
  </si>
  <si>
    <t>2021/07/23</t>
  </si>
  <si>
    <t>2021/07/22</t>
  </si>
  <si>
    <t>2021/07/28</t>
  </si>
  <si>
    <t>22015557</t>
  </si>
  <si>
    <t>2021/07/29</t>
  </si>
  <si>
    <t>17381066</t>
  </si>
  <si>
    <t>2021/07/30</t>
  </si>
  <si>
    <t>03015065</t>
  </si>
  <si>
    <t>2021/08/02</t>
  </si>
  <si>
    <t>2021/07/13</t>
  </si>
  <si>
    <t>2021/07/06</t>
  </si>
  <si>
    <t>69002B</t>
  </si>
  <si>
    <t>33048B</t>
  </si>
  <si>
    <t>69003B</t>
  </si>
  <si>
    <t>14100516</t>
  </si>
  <si>
    <t>62047C</t>
  </si>
  <si>
    <t>48009C</t>
  </si>
  <si>
    <t>2021/07/27</t>
  </si>
  <si>
    <t>2021/06/06</t>
  </si>
  <si>
    <t>2021/07/20</t>
  </si>
  <si>
    <t>13220702</t>
  </si>
  <si>
    <t>19224359</t>
  </si>
  <si>
    <t>21720218</t>
  </si>
  <si>
    <t>04367405</t>
  </si>
  <si>
    <t>17821283</t>
  </si>
  <si>
    <t>07061536</t>
  </si>
  <si>
    <t>2021/07/24</t>
  </si>
  <si>
    <t>17925923</t>
  </si>
  <si>
    <t>01074166</t>
  </si>
  <si>
    <t>14885221</t>
  </si>
  <si>
    <t>03658186</t>
  </si>
  <si>
    <t>18652394</t>
  </si>
  <si>
    <t>2021/07/12</t>
  </si>
  <si>
    <t>09964759</t>
  </si>
  <si>
    <t>17234725</t>
  </si>
  <si>
    <t>15716177</t>
  </si>
  <si>
    <t>2021/07/10</t>
  </si>
  <si>
    <t>2021/07/31</t>
  </si>
  <si>
    <t>06468082</t>
  </si>
  <si>
    <t>11214666</t>
  </si>
  <si>
    <t>17073372</t>
  </si>
  <si>
    <t>2021/07/25</t>
  </si>
  <si>
    <t>17544538</t>
  </si>
  <si>
    <t>11597759</t>
  </si>
  <si>
    <t>07886842</t>
  </si>
  <si>
    <t>10723639</t>
  </si>
  <si>
    <t>20890331</t>
  </si>
  <si>
    <t>05753901</t>
  </si>
  <si>
    <t>33097B</t>
  </si>
  <si>
    <t>TORIBIONG MELVIN LATHAM</t>
  </si>
  <si>
    <t>21898113</t>
  </si>
  <si>
    <t>14789501</t>
  </si>
  <si>
    <t>07174831</t>
  </si>
  <si>
    <t>21939084</t>
  </si>
  <si>
    <t>03574167</t>
  </si>
  <si>
    <t>20210702</t>
  </si>
  <si>
    <t>00207039</t>
  </si>
  <si>
    <t>20185766</t>
  </si>
  <si>
    <t>20210703</t>
  </si>
  <si>
    <t>20210705</t>
  </si>
  <si>
    <t>06262378</t>
  </si>
  <si>
    <t>20210706</t>
  </si>
  <si>
    <t>15204584</t>
  </si>
  <si>
    <t>18405030</t>
  </si>
  <si>
    <t>19717274</t>
  </si>
  <si>
    <t>21911929</t>
  </si>
  <si>
    <t>21976969</t>
  </si>
  <si>
    <t>18614055</t>
  </si>
  <si>
    <t>20210707</t>
  </si>
  <si>
    <t>20210709</t>
  </si>
  <si>
    <t>20999725</t>
  </si>
  <si>
    <t>20210712</t>
  </si>
  <si>
    <t>20210716</t>
  </si>
  <si>
    <t>20210713</t>
  </si>
  <si>
    <t>17253927</t>
  </si>
  <si>
    <t>20210715</t>
  </si>
  <si>
    <t>20210714</t>
  </si>
  <si>
    <t>18842049</t>
  </si>
  <si>
    <t>20637953</t>
  </si>
  <si>
    <t>20596985</t>
  </si>
  <si>
    <t>20210720</t>
  </si>
  <si>
    <t>05126836</t>
  </si>
  <si>
    <t>20210717</t>
  </si>
  <si>
    <t>10745026</t>
  </si>
  <si>
    <t>22058346</t>
  </si>
  <si>
    <t>20210722</t>
  </si>
  <si>
    <t>20210801</t>
  </si>
  <si>
    <t>20210723</t>
  </si>
  <si>
    <t>04938545</t>
  </si>
  <si>
    <t>20210724</t>
  </si>
  <si>
    <t>09085116</t>
  </si>
  <si>
    <t>21327054</t>
  </si>
  <si>
    <t>17962374</t>
  </si>
  <si>
    <t>08227437</t>
  </si>
  <si>
    <t>20210726</t>
  </si>
  <si>
    <t>00939525</t>
  </si>
  <si>
    <t>20210727</t>
  </si>
  <si>
    <t>05560838</t>
  </si>
  <si>
    <t>18588307</t>
  </si>
  <si>
    <t>20210718</t>
  </si>
  <si>
    <t>22067561</t>
  </si>
  <si>
    <t>02829084</t>
  </si>
  <si>
    <t>20210730</t>
  </si>
  <si>
    <t>03367384</t>
  </si>
  <si>
    <t>17127224</t>
  </si>
  <si>
    <t>17031099</t>
  </si>
  <si>
    <t>20210708</t>
  </si>
  <si>
    <t>20936231</t>
  </si>
  <si>
    <t>17412073</t>
  </si>
  <si>
    <t>22050193</t>
  </si>
  <si>
    <t>20210729</t>
  </si>
  <si>
    <t>15378872</t>
  </si>
  <si>
    <t>20210728</t>
  </si>
  <si>
    <t>20466439</t>
  </si>
  <si>
    <t>14691451</t>
  </si>
  <si>
    <t>21665417</t>
  </si>
  <si>
    <t>21989128</t>
  </si>
  <si>
    <t>20054636</t>
  </si>
  <si>
    <t>08853753</t>
  </si>
  <si>
    <t>13423810</t>
  </si>
  <si>
    <t>16997184</t>
  </si>
  <si>
    <t>21130882</t>
  </si>
  <si>
    <t>02901010</t>
  </si>
  <si>
    <t>20897353</t>
  </si>
  <si>
    <t>22019452</t>
  </si>
  <si>
    <t>20210710</t>
  </si>
  <si>
    <t>01746777</t>
  </si>
  <si>
    <t>05408358</t>
  </si>
  <si>
    <t>20455409</t>
  </si>
  <si>
    <t>21135808</t>
  </si>
  <si>
    <t>07099270</t>
  </si>
  <si>
    <t>20210719</t>
  </si>
  <si>
    <t>13081306</t>
  </si>
  <si>
    <t>17639600</t>
  </si>
  <si>
    <t>07298179</t>
  </si>
  <si>
    <t>20210721</t>
  </si>
  <si>
    <t>09413764</t>
  </si>
  <si>
    <t>13016651</t>
  </si>
  <si>
    <t>06086055</t>
  </si>
  <si>
    <t>14336821</t>
  </si>
  <si>
    <t>20532503</t>
  </si>
  <si>
    <t>04532015</t>
  </si>
  <si>
    <t>01610786</t>
  </si>
  <si>
    <t>17553054</t>
  </si>
  <si>
    <t>22078177</t>
  </si>
  <si>
    <t>21966733</t>
  </si>
  <si>
    <t>15491112</t>
  </si>
  <si>
    <t>20210627</t>
  </si>
  <si>
    <t>21717389</t>
  </si>
  <si>
    <t>08272296</t>
  </si>
  <si>
    <t>01530507</t>
  </si>
  <si>
    <t>20210704</t>
  </si>
  <si>
    <t>21955431</t>
  </si>
  <si>
    <t>06428721</t>
  </si>
  <si>
    <t>14300772</t>
  </si>
  <si>
    <t>18788288</t>
  </si>
  <si>
    <t>22045093</t>
  </si>
  <si>
    <t>19819015</t>
  </si>
  <si>
    <t>05464820</t>
  </si>
  <si>
    <t>17245904</t>
  </si>
  <si>
    <t>20210725</t>
  </si>
  <si>
    <t>10782037</t>
  </si>
  <si>
    <t>13028100</t>
  </si>
  <si>
    <t>10486339</t>
  </si>
  <si>
    <t>21398147</t>
  </si>
  <si>
    <t>03698845</t>
  </si>
  <si>
    <t>06871508</t>
  </si>
  <si>
    <t>06012405</t>
  </si>
  <si>
    <t>09506649</t>
  </si>
  <si>
    <t>22067684</t>
  </si>
  <si>
    <t>22060523</t>
  </si>
  <si>
    <t>03750668</t>
  </si>
  <si>
    <t>15354722</t>
  </si>
  <si>
    <t>20321087</t>
  </si>
  <si>
    <t>08942681</t>
  </si>
  <si>
    <t>00256308</t>
  </si>
  <si>
    <t>20210802</t>
  </si>
  <si>
    <t>15936753</t>
  </si>
  <si>
    <t>21625693</t>
  </si>
  <si>
    <r>
      <rPr>
        <b/>
        <sz val="12"/>
        <rFont val="新細明體"/>
        <family val="1"/>
        <charset val="136"/>
      </rPr>
      <t>出院日期</t>
    </r>
    <phoneticPr fontId="9" type="noConversion"/>
  </si>
  <si>
    <r>
      <rPr>
        <b/>
        <sz val="12"/>
        <rFont val="新細明體"/>
        <family val="1"/>
        <charset val="136"/>
      </rPr>
      <t>病歷號碼</t>
    </r>
    <phoneticPr fontId="9" type="noConversion"/>
  </si>
  <si>
    <r>
      <rPr>
        <b/>
        <sz val="12"/>
        <rFont val="新細明體"/>
        <family val="1"/>
        <charset val="136"/>
      </rPr>
      <t>手術
代號</t>
    </r>
    <phoneticPr fontId="9" type="noConversion"/>
  </si>
  <si>
    <r>
      <rPr>
        <b/>
        <sz val="12"/>
        <rFont val="新細明體"/>
        <family val="1"/>
        <charset val="136"/>
      </rPr>
      <t xml:space="preserve">手術
代號
</t>
    </r>
    <r>
      <rPr>
        <b/>
        <sz val="12"/>
        <rFont val="Times New Roman"/>
        <family val="1"/>
      </rPr>
      <t>1</t>
    </r>
    <phoneticPr fontId="40" type="noConversion"/>
  </si>
  <si>
    <r>
      <rPr>
        <b/>
        <sz val="12"/>
        <rFont val="新細明體"/>
        <family val="1"/>
        <charset val="136"/>
      </rPr>
      <t xml:space="preserve">手術
代號
</t>
    </r>
    <r>
      <rPr>
        <b/>
        <sz val="12"/>
        <rFont val="Times New Roman"/>
        <family val="1"/>
      </rPr>
      <t>2</t>
    </r>
    <phoneticPr fontId="40" type="noConversion"/>
  </si>
  <si>
    <r>
      <rPr>
        <b/>
        <sz val="12"/>
        <rFont val="新細明體"/>
        <family val="1"/>
        <charset val="136"/>
      </rPr>
      <t xml:space="preserve">手術
代號
</t>
    </r>
    <r>
      <rPr>
        <b/>
        <sz val="12"/>
        <rFont val="Times New Roman"/>
        <family val="1"/>
      </rPr>
      <t>3</t>
    </r>
    <phoneticPr fontId="40" type="noConversion"/>
  </si>
  <si>
    <r>
      <rPr>
        <b/>
        <sz val="12"/>
        <rFont val="新細明體"/>
        <family val="1"/>
        <charset val="136"/>
      </rPr>
      <t xml:space="preserve">手術
代號
</t>
    </r>
    <r>
      <rPr>
        <b/>
        <sz val="12"/>
        <rFont val="Times New Roman"/>
        <family val="1"/>
      </rPr>
      <t>4</t>
    </r>
  </si>
  <si>
    <r>
      <rPr>
        <sz val="12"/>
        <color rgb="FF000000"/>
        <rFont val="新細明體"/>
        <family val="1"/>
        <charset val="136"/>
      </rPr>
      <t>孫傳喜</t>
    </r>
  </si>
  <si>
    <r>
      <rPr>
        <sz val="12"/>
        <color rgb="FF000000"/>
        <rFont val="新細明體"/>
        <family val="1"/>
        <charset val="136"/>
      </rPr>
      <t>林連玉華</t>
    </r>
  </si>
  <si>
    <r>
      <rPr>
        <sz val="12"/>
        <color rgb="FF000000"/>
        <rFont val="新細明體"/>
        <family val="1"/>
        <charset val="136"/>
      </rPr>
      <t>林錦相</t>
    </r>
  </si>
  <si>
    <r>
      <rPr>
        <sz val="12"/>
        <color rgb="FF000000"/>
        <rFont val="新細明體"/>
        <family val="1"/>
        <charset val="136"/>
      </rPr>
      <t>王國雄</t>
    </r>
  </si>
  <si>
    <r>
      <rPr>
        <sz val="12"/>
        <color rgb="FF000000"/>
        <rFont val="新細明體"/>
        <family val="1"/>
        <charset val="136"/>
      </rPr>
      <t>連秋義</t>
    </r>
  </si>
  <si>
    <r>
      <rPr>
        <sz val="12"/>
        <color rgb="FF000000"/>
        <rFont val="新細明體"/>
        <family val="1"/>
        <charset val="136"/>
      </rPr>
      <t>張聰富</t>
    </r>
  </si>
  <si>
    <r>
      <rPr>
        <sz val="12"/>
        <color rgb="FF000000"/>
        <rFont val="新細明體"/>
        <family val="1"/>
        <charset val="136"/>
      </rPr>
      <t>林財成</t>
    </r>
  </si>
  <si>
    <r>
      <rPr>
        <sz val="12"/>
        <color rgb="FF000000"/>
        <rFont val="新細明體"/>
        <family val="1"/>
        <charset val="136"/>
      </rPr>
      <t>顏天送</t>
    </r>
  </si>
  <si>
    <r>
      <rPr>
        <sz val="12"/>
        <color rgb="FF000000"/>
        <rFont val="新細明體"/>
        <family val="1"/>
        <charset val="136"/>
      </rPr>
      <t>林李嬌</t>
    </r>
  </si>
  <si>
    <r>
      <rPr>
        <sz val="12"/>
        <color rgb="FF000000"/>
        <rFont val="新細明體"/>
        <family val="1"/>
        <charset val="136"/>
      </rPr>
      <t>李紅月</t>
    </r>
  </si>
  <si>
    <r>
      <rPr>
        <sz val="12"/>
        <color rgb="FF000000"/>
        <rFont val="新細明體"/>
        <family val="1"/>
        <charset val="136"/>
      </rPr>
      <t>李雅各</t>
    </r>
  </si>
  <si>
    <r>
      <rPr>
        <sz val="12"/>
        <color rgb="FF000000"/>
        <rFont val="新細明體"/>
        <family val="1"/>
        <charset val="136"/>
      </rPr>
      <t>蔡吳蜜</t>
    </r>
  </si>
  <si>
    <r>
      <rPr>
        <sz val="12"/>
        <color rgb="FF000000"/>
        <rFont val="新細明體"/>
        <family val="1"/>
        <charset val="136"/>
      </rPr>
      <t>楊金蘭</t>
    </r>
  </si>
  <si>
    <r>
      <rPr>
        <sz val="12"/>
        <color rgb="FF000000"/>
        <rFont val="新細明體"/>
        <family val="1"/>
        <charset val="136"/>
      </rPr>
      <t>江阿爽</t>
    </r>
  </si>
  <si>
    <r>
      <rPr>
        <sz val="12"/>
        <color rgb="FF000000"/>
        <rFont val="新細明體"/>
        <family val="1"/>
        <charset val="136"/>
      </rPr>
      <t>黃東隆</t>
    </r>
  </si>
  <si>
    <r>
      <rPr>
        <sz val="12"/>
        <color rgb="FF000000"/>
        <rFont val="新細明體"/>
        <family val="1"/>
        <charset val="136"/>
      </rPr>
      <t>王美錦</t>
    </r>
  </si>
  <si>
    <r>
      <rPr>
        <sz val="12"/>
        <color rgb="FF000000"/>
        <rFont val="新細明體"/>
        <family val="1"/>
        <charset val="136"/>
      </rPr>
      <t>沈靜宜</t>
    </r>
  </si>
  <si>
    <r>
      <rPr>
        <sz val="12"/>
        <color rgb="FF000000"/>
        <rFont val="新細明體"/>
        <family val="1"/>
        <charset val="136"/>
      </rPr>
      <t>鄭献秀</t>
    </r>
  </si>
  <si>
    <r>
      <rPr>
        <sz val="12"/>
        <color rgb="FF000000"/>
        <rFont val="新細明體"/>
        <family val="1"/>
        <charset val="136"/>
      </rPr>
      <t>邱素真</t>
    </r>
  </si>
  <si>
    <r>
      <rPr>
        <sz val="12"/>
        <color rgb="FF000000"/>
        <rFont val="新細明體"/>
        <family val="1"/>
        <charset val="136"/>
      </rPr>
      <t>張蔣秋綿</t>
    </r>
  </si>
  <si>
    <r>
      <rPr>
        <sz val="12"/>
        <color rgb="FF000000"/>
        <rFont val="新細明體"/>
        <family val="1"/>
        <charset val="136"/>
      </rPr>
      <t>張秀敏</t>
    </r>
  </si>
  <si>
    <r>
      <rPr>
        <sz val="12"/>
        <color rgb="FF000000"/>
        <rFont val="新細明體"/>
        <family val="1"/>
        <charset val="136"/>
      </rPr>
      <t>鄭靜宜</t>
    </r>
  </si>
  <si>
    <r>
      <rPr>
        <sz val="12"/>
        <color rgb="FF000000"/>
        <rFont val="新細明體"/>
        <family val="1"/>
        <charset val="136"/>
      </rPr>
      <t>陳喜玲</t>
    </r>
  </si>
  <si>
    <r>
      <rPr>
        <sz val="12"/>
        <color rgb="FF000000"/>
        <rFont val="新細明體"/>
        <family val="1"/>
        <charset val="136"/>
      </rPr>
      <t>李中元</t>
    </r>
  </si>
  <si>
    <r>
      <rPr>
        <sz val="12"/>
        <color rgb="FF000000"/>
        <rFont val="新細明體"/>
        <family val="1"/>
        <charset val="136"/>
      </rPr>
      <t>莊中榮</t>
    </r>
  </si>
  <si>
    <r>
      <rPr>
        <sz val="12"/>
        <color rgb="FF000000"/>
        <rFont val="新細明體"/>
        <family val="1"/>
        <charset val="136"/>
      </rPr>
      <t>林英吉</t>
    </r>
  </si>
  <si>
    <r>
      <rPr>
        <sz val="12"/>
        <color rgb="FF000000"/>
        <rFont val="新細明體"/>
        <family val="1"/>
        <charset val="136"/>
      </rPr>
      <t>劉英</t>
    </r>
  </si>
  <si>
    <r>
      <rPr>
        <sz val="12"/>
        <color rgb="FF000000"/>
        <rFont val="新細明體"/>
        <family val="1"/>
        <charset val="136"/>
      </rPr>
      <t>張少杰</t>
    </r>
  </si>
  <si>
    <r>
      <rPr>
        <sz val="12"/>
        <color rgb="FF000000"/>
        <rFont val="新細明體"/>
        <family val="1"/>
        <charset val="136"/>
      </rPr>
      <t>杜三健</t>
    </r>
  </si>
  <si>
    <r>
      <rPr>
        <sz val="12"/>
        <color rgb="FF000000"/>
        <rFont val="新細明體"/>
        <family val="1"/>
        <charset val="136"/>
      </rPr>
      <t>王鶯櫻</t>
    </r>
  </si>
  <si>
    <r>
      <rPr>
        <sz val="12"/>
        <color rgb="FF000000"/>
        <rFont val="新細明體"/>
        <family val="1"/>
        <charset val="136"/>
      </rPr>
      <t>葉正賢</t>
    </r>
  </si>
  <si>
    <r>
      <rPr>
        <sz val="12"/>
        <color rgb="FF000000"/>
        <rFont val="新細明體"/>
        <family val="1"/>
        <charset val="136"/>
      </rPr>
      <t>羅培文</t>
    </r>
  </si>
  <si>
    <r>
      <rPr>
        <sz val="12"/>
        <color rgb="FF000000"/>
        <rFont val="新細明體"/>
        <family val="1"/>
        <charset val="136"/>
      </rPr>
      <t>江承霖</t>
    </r>
  </si>
  <si>
    <r>
      <rPr>
        <sz val="12"/>
        <color rgb="FF000000"/>
        <rFont val="新細明體"/>
        <family val="1"/>
        <charset val="136"/>
      </rPr>
      <t>黃富美</t>
    </r>
  </si>
  <si>
    <r>
      <rPr>
        <sz val="12"/>
        <color rgb="FF000000"/>
        <rFont val="新細明體"/>
        <family val="1"/>
        <charset val="136"/>
      </rPr>
      <t>王燕玲</t>
    </r>
  </si>
  <si>
    <r>
      <rPr>
        <sz val="12"/>
        <color rgb="FF000000"/>
        <rFont val="新細明體"/>
        <family val="1"/>
        <charset val="136"/>
      </rPr>
      <t>邱創龍</t>
    </r>
  </si>
  <si>
    <r>
      <rPr>
        <sz val="12"/>
        <color rgb="FF000000"/>
        <rFont val="新細明體"/>
        <family val="1"/>
        <charset val="136"/>
      </rPr>
      <t>李聿涵</t>
    </r>
  </si>
  <si>
    <r>
      <rPr>
        <sz val="12"/>
        <color rgb="FF000000"/>
        <rFont val="新細明體"/>
        <family val="1"/>
        <charset val="136"/>
      </rPr>
      <t>徐金素</t>
    </r>
  </si>
  <si>
    <r>
      <rPr>
        <sz val="12"/>
        <color rgb="FF000000"/>
        <rFont val="新細明體"/>
        <family val="1"/>
        <charset val="136"/>
      </rPr>
      <t>范明山</t>
    </r>
  </si>
  <si>
    <r>
      <rPr>
        <sz val="12"/>
        <color rgb="FF000000"/>
        <rFont val="新細明體"/>
        <family val="1"/>
        <charset val="136"/>
      </rPr>
      <t>郭彥惠</t>
    </r>
  </si>
  <si>
    <r>
      <rPr>
        <sz val="12"/>
        <color rgb="FF000000"/>
        <rFont val="新細明體"/>
        <family val="1"/>
        <charset val="136"/>
      </rPr>
      <t>陳木根</t>
    </r>
  </si>
  <si>
    <r>
      <rPr>
        <sz val="12"/>
        <color rgb="FF000000"/>
        <rFont val="新細明體"/>
        <family val="1"/>
        <charset val="136"/>
      </rPr>
      <t>陳珈臻</t>
    </r>
  </si>
  <si>
    <r>
      <rPr>
        <sz val="12"/>
        <color rgb="FF000000"/>
        <rFont val="新細明體"/>
        <family val="1"/>
        <charset val="136"/>
      </rPr>
      <t>林裕程</t>
    </r>
  </si>
  <si>
    <r>
      <rPr>
        <sz val="12"/>
        <color rgb="FF000000"/>
        <rFont val="新細明體"/>
        <family val="1"/>
        <charset val="136"/>
      </rPr>
      <t>王典樹</t>
    </r>
  </si>
  <si>
    <r>
      <rPr>
        <sz val="12"/>
        <color rgb="FF000000"/>
        <rFont val="新細明體"/>
        <family val="1"/>
        <charset val="136"/>
      </rPr>
      <t>何惠美</t>
    </r>
  </si>
  <si>
    <r>
      <rPr>
        <sz val="12"/>
        <color rgb="FF000000"/>
        <rFont val="新細明體"/>
        <family val="1"/>
        <charset val="136"/>
      </rPr>
      <t>李嘉豪</t>
    </r>
  </si>
  <si>
    <r>
      <rPr>
        <sz val="12"/>
        <color rgb="FF000000"/>
        <rFont val="新細明體"/>
        <family val="1"/>
        <charset val="136"/>
      </rPr>
      <t>林賴秋鴻</t>
    </r>
  </si>
  <si>
    <r>
      <rPr>
        <sz val="12"/>
        <color rgb="FF000000"/>
        <rFont val="新細明體"/>
        <family val="1"/>
        <charset val="136"/>
      </rPr>
      <t>林鄭阿珠</t>
    </r>
  </si>
  <si>
    <r>
      <rPr>
        <sz val="12"/>
        <color rgb="FF000000"/>
        <rFont val="新細明體"/>
        <family val="1"/>
        <charset val="136"/>
      </rPr>
      <t>洪明汝</t>
    </r>
  </si>
  <si>
    <r>
      <rPr>
        <sz val="12"/>
        <color rgb="FF000000"/>
        <rFont val="新細明體"/>
        <family val="1"/>
        <charset val="136"/>
      </rPr>
      <t>江真蓉</t>
    </r>
  </si>
  <si>
    <r>
      <rPr>
        <sz val="12"/>
        <color rgb="FF000000"/>
        <rFont val="新細明體"/>
        <family val="1"/>
        <charset val="136"/>
      </rPr>
      <t>陳德仁</t>
    </r>
  </si>
  <si>
    <r>
      <rPr>
        <sz val="12"/>
        <color rgb="FF000000"/>
        <rFont val="新細明體"/>
        <family val="1"/>
        <charset val="136"/>
      </rPr>
      <t>梁碧珊</t>
    </r>
  </si>
  <si>
    <r>
      <rPr>
        <sz val="12"/>
        <color rgb="FF000000"/>
        <rFont val="新細明體"/>
        <family val="1"/>
        <charset val="136"/>
      </rPr>
      <t>許瑋</t>
    </r>
  </si>
  <si>
    <r>
      <rPr>
        <sz val="12"/>
        <color rgb="FF000000"/>
        <rFont val="新細明體"/>
        <family val="1"/>
        <charset val="136"/>
      </rPr>
      <t>王瑞發</t>
    </r>
  </si>
  <si>
    <r>
      <rPr>
        <sz val="12"/>
        <color rgb="FF000000"/>
        <rFont val="新細明體"/>
        <family val="1"/>
        <charset val="136"/>
      </rPr>
      <t>呂玉英</t>
    </r>
  </si>
  <si>
    <r>
      <rPr>
        <sz val="12"/>
        <color rgb="FF000000"/>
        <rFont val="新細明體"/>
        <family val="1"/>
        <charset val="136"/>
      </rPr>
      <t>張耀榆</t>
    </r>
  </si>
  <si>
    <r>
      <rPr>
        <sz val="12"/>
        <color rgb="FF000000"/>
        <rFont val="新細明體"/>
        <family val="1"/>
        <charset val="136"/>
      </rPr>
      <t>張謝寶珠</t>
    </r>
  </si>
  <si>
    <r>
      <rPr>
        <sz val="12"/>
        <color rgb="FF000000"/>
        <rFont val="新細明體"/>
        <family val="1"/>
        <charset val="136"/>
      </rPr>
      <t>劉燕舞</t>
    </r>
  </si>
  <si>
    <r>
      <rPr>
        <sz val="12"/>
        <color rgb="FF000000"/>
        <rFont val="新細明體"/>
        <family val="1"/>
        <charset val="136"/>
      </rPr>
      <t>陳秋子</t>
    </r>
  </si>
  <si>
    <r>
      <rPr>
        <sz val="12"/>
        <color rgb="FF000000"/>
        <rFont val="新細明體"/>
        <family val="1"/>
        <charset val="136"/>
      </rPr>
      <t>林進業</t>
    </r>
  </si>
  <si>
    <r>
      <rPr>
        <sz val="12"/>
        <color rgb="FF000000"/>
        <rFont val="新細明體"/>
        <family val="1"/>
        <charset val="136"/>
      </rPr>
      <t>呂洪碧珠</t>
    </r>
  </si>
  <si>
    <r>
      <rPr>
        <sz val="12"/>
        <color rgb="FF000000"/>
        <rFont val="新細明體"/>
        <family val="1"/>
        <charset val="136"/>
      </rPr>
      <t>江添富</t>
    </r>
  </si>
  <si>
    <r>
      <rPr>
        <sz val="12"/>
        <color rgb="FF000000"/>
        <rFont val="新細明體"/>
        <family val="1"/>
        <charset val="136"/>
      </rPr>
      <t>陳蘇阿蘭</t>
    </r>
  </si>
  <si>
    <r>
      <rPr>
        <sz val="12"/>
        <color rgb="FF000000"/>
        <rFont val="新細明體"/>
        <family val="1"/>
        <charset val="136"/>
      </rPr>
      <t>江洧任</t>
    </r>
  </si>
  <si>
    <r>
      <rPr>
        <sz val="12"/>
        <color rgb="FF000000"/>
        <rFont val="新細明體"/>
        <family val="1"/>
        <charset val="136"/>
      </rPr>
      <t>陳周宛卿</t>
    </r>
  </si>
  <si>
    <r>
      <rPr>
        <sz val="12"/>
        <color rgb="FF000000"/>
        <rFont val="新細明體"/>
        <family val="1"/>
        <charset val="136"/>
      </rPr>
      <t>葉義賢</t>
    </r>
  </si>
  <si>
    <r>
      <rPr>
        <sz val="12"/>
        <color rgb="FF000000"/>
        <rFont val="新細明體"/>
        <family val="1"/>
        <charset val="136"/>
      </rPr>
      <t>黃喜</t>
    </r>
  </si>
  <si>
    <r>
      <rPr>
        <sz val="12"/>
        <color rgb="FF000000"/>
        <rFont val="新細明體"/>
        <family val="1"/>
        <charset val="136"/>
      </rPr>
      <t>林安國</t>
    </r>
  </si>
  <si>
    <r>
      <rPr>
        <sz val="12"/>
        <color rgb="FF000000"/>
        <rFont val="新細明體"/>
        <family val="1"/>
        <charset val="136"/>
      </rPr>
      <t>凌偉國</t>
    </r>
  </si>
  <si>
    <r>
      <rPr>
        <sz val="12"/>
        <color rgb="FF000000"/>
        <rFont val="新細明體"/>
        <family val="1"/>
        <charset val="136"/>
      </rPr>
      <t>戴莉穎</t>
    </r>
  </si>
  <si>
    <r>
      <rPr>
        <sz val="12"/>
        <color rgb="FF000000"/>
        <rFont val="新細明體"/>
        <family val="1"/>
        <charset val="136"/>
      </rPr>
      <t>林文海</t>
    </r>
  </si>
  <si>
    <r>
      <rPr>
        <sz val="12"/>
        <color rgb="FF000000"/>
        <rFont val="新細明體"/>
        <family val="1"/>
        <charset val="136"/>
      </rPr>
      <t>陳銀央</t>
    </r>
  </si>
  <si>
    <r>
      <rPr>
        <sz val="12"/>
        <color rgb="FF000000"/>
        <rFont val="新細明體"/>
        <family val="1"/>
        <charset val="136"/>
      </rPr>
      <t>洪美玲</t>
    </r>
  </si>
  <si>
    <r>
      <rPr>
        <sz val="12"/>
        <color rgb="FF000000"/>
        <rFont val="新細明體"/>
        <family val="1"/>
        <charset val="136"/>
      </rPr>
      <t>黃秀權</t>
    </r>
  </si>
  <si>
    <r>
      <rPr>
        <sz val="12"/>
        <color rgb="FF000000"/>
        <rFont val="新細明體"/>
        <family val="1"/>
        <charset val="136"/>
      </rPr>
      <t>洪國恩</t>
    </r>
  </si>
  <si>
    <r>
      <rPr>
        <sz val="12"/>
        <color rgb="FF000000"/>
        <rFont val="新細明體"/>
        <family val="1"/>
        <charset val="136"/>
      </rPr>
      <t>潘水添</t>
    </r>
  </si>
  <si>
    <r>
      <rPr>
        <sz val="12"/>
        <color rgb="FF000000"/>
        <rFont val="新細明體"/>
        <family val="1"/>
        <charset val="136"/>
      </rPr>
      <t>黃淩樹</t>
    </r>
  </si>
  <si>
    <r>
      <rPr>
        <sz val="12"/>
        <color rgb="FF000000"/>
        <rFont val="新細明體"/>
        <family val="1"/>
        <charset val="136"/>
      </rPr>
      <t>徐張菊蘭</t>
    </r>
  </si>
  <si>
    <r>
      <rPr>
        <sz val="12"/>
        <color rgb="FF000000"/>
        <rFont val="新細明體"/>
        <family val="1"/>
        <charset val="136"/>
      </rPr>
      <t>吳清山</t>
    </r>
  </si>
  <si>
    <r>
      <rPr>
        <sz val="12"/>
        <color rgb="FF000000"/>
        <rFont val="新細明體"/>
        <family val="1"/>
        <charset val="136"/>
      </rPr>
      <t>彭碧玉</t>
    </r>
  </si>
  <si>
    <r>
      <rPr>
        <sz val="12"/>
        <color rgb="FF000000"/>
        <rFont val="新細明體"/>
        <family val="1"/>
        <charset val="136"/>
      </rPr>
      <t>陳火山</t>
    </r>
  </si>
  <si>
    <r>
      <rPr>
        <sz val="12"/>
        <color rgb="FF000000"/>
        <rFont val="新細明體"/>
        <family val="1"/>
        <charset val="136"/>
      </rPr>
      <t>林錦華</t>
    </r>
  </si>
  <si>
    <r>
      <rPr>
        <sz val="12"/>
        <color rgb="FF000000"/>
        <rFont val="新細明體"/>
        <family val="1"/>
        <charset val="136"/>
      </rPr>
      <t>張群英</t>
    </r>
  </si>
  <si>
    <r>
      <rPr>
        <sz val="12"/>
        <color rgb="FF000000"/>
        <rFont val="新細明體"/>
        <family val="1"/>
        <charset val="136"/>
      </rPr>
      <t>李素君</t>
    </r>
  </si>
  <si>
    <r>
      <rPr>
        <sz val="12"/>
        <color rgb="FF000000"/>
        <rFont val="新細明體"/>
        <family val="1"/>
        <charset val="136"/>
      </rPr>
      <t>李明賢</t>
    </r>
  </si>
  <si>
    <r>
      <rPr>
        <sz val="12"/>
        <color rgb="FF000000"/>
        <rFont val="新細明體"/>
        <family val="1"/>
        <charset val="136"/>
      </rPr>
      <t>李麗梅</t>
    </r>
  </si>
  <si>
    <r>
      <rPr>
        <sz val="12"/>
        <color rgb="FF000000"/>
        <rFont val="新細明體"/>
        <family val="1"/>
        <charset val="136"/>
      </rPr>
      <t>郭伙根</t>
    </r>
  </si>
  <si>
    <r>
      <rPr>
        <sz val="12"/>
        <color rgb="FF000000"/>
        <rFont val="新細明體"/>
        <family val="1"/>
        <charset val="136"/>
      </rPr>
      <t>陳東村</t>
    </r>
  </si>
  <si>
    <r>
      <rPr>
        <sz val="12"/>
        <color rgb="FF000000"/>
        <rFont val="新細明體"/>
        <family val="1"/>
        <charset val="136"/>
      </rPr>
      <t>謝慧玉</t>
    </r>
  </si>
  <si>
    <r>
      <rPr>
        <sz val="12"/>
        <color rgb="FF000000"/>
        <rFont val="新細明體"/>
        <family val="1"/>
        <charset val="136"/>
      </rPr>
      <t>吳憲雄</t>
    </r>
  </si>
  <si>
    <r>
      <rPr>
        <sz val="12"/>
        <color rgb="FF000000"/>
        <rFont val="新細明體"/>
        <family val="1"/>
        <charset val="136"/>
      </rPr>
      <t>黃江海</t>
    </r>
  </si>
  <si>
    <r>
      <rPr>
        <sz val="12"/>
        <color rgb="FF000000"/>
        <rFont val="新細明體"/>
        <family val="1"/>
        <charset val="136"/>
      </rPr>
      <t>甘珮伶</t>
    </r>
  </si>
  <si>
    <r>
      <rPr>
        <sz val="12"/>
        <color rgb="FF000000"/>
        <rFont val="新細明體"/>
        <family val="1"/>
        <charset val="136"/>
      </rPr>
      <t>陳豪盛</t>
    </r>
  </si>
  <si>
    <r>
      <rPr>
        <sz val="12"/>
        <color rgb="FF000000"/>
        <rFont val="新細明體"/>
        <family val="1"/>
        <charset val="136"/>
      </rPr>
      <t>林許極</t>
    </r>
  </si>
  <si>
    <r>
      <rPr>
        <sz val="12"/>
        <color rgb="FF000000"/>
        <rFont val="新細明體"/>
        <family val="1"/>
        <charset val="136"/>
      </rPr>
      <t>葉鐘鳳珠</t>
    </r>
  </si>
  <si>
    <r>
      <rPr>
        <sz val="12"/>
        <color rgb="FF000000"/>
        <rFont val="新細明體"/>
        <family val="1"/>
        <charset val="136"/>
      </rPr>
      <t>王蔡茶</t>
    </r>
  </si>
  <si>
    <r>
      <rPr>
        <sz val="12"/>
        <color rgb="FF000000"/>
        <rFont val="新細明體"/>
        <family val="1"/>
        <charset val="136"/>
      </rPr>
      <t>莊春梅</t>
    </r>
  </si>
  <si>
    <r>
      <rPr>
        <sz val="12"/>
        <color rgb="FF000000"/>
        <rFont val="新細明體"/>
        <family val="1"/>
        <charset val="136"/>
      </rPr>
      <t>陳秀珠</t>
    </r>
  </si>
  <si>
    <r>
      <rPr>
        <sz val="12"/>
        <color rgb="FF000000"/>
        <rFont val="新細明體"/>
        <family val="1"/>
        <charset val="136"/>
      </rPr>
      <t>呂美慧</t>
    </r>
  </si>
  <si>
    <r>
      <rPr>
        <sz val="12"/>
        <color rgb="FF000000"/>
        <rFont val="新細明體"/>
        <family val="1"/>
        <charset val="136"/>
      </rPr>
      <t>羅杉棟</t>
    </r>
  </si>
  <si>
    <r>
      <rPr>
        <sz val="12"/>
        <color rgb="FF000000"/>
        <rFont val="新細明體"/>
        <family val="1"/>
        <charset val="136"/>
      </rPr>
      <t>江秋葉</t>
    </r>
  </si>
  <si>
    <r>
      <rPr>
        <sz val="12"/>
        <color rgb="FF000000"/>
        <rFont val="新細明體"/>
        <family val="1"/>
        <charset val="136"/>
      </rPr>
      <t>張家玲</t>
    </r>
  </si>
  <si>
    <r>
      <rPr>
        <sz val="12"/>
        <color rgb="FF000000"/>
        <rFont val="新細明體"/>
        <family val="1"/>
        <charset val="136"/>
      </rPr>
      <t>林李英寶</t>
    </r>
  </si>
  <si>
    <r>
      <rPr>
        <sz val="12"/>
        <color rgb="FF000000"/>
        <rFont val="新細明體"/>
        <family val="1"/>
        <charset val="136"/>
      </rPr>
      <t>黃寶珠</t>
    </r>
  </si>
  <si>
    <r>
      <rPr>
        <sz val="12"/>
        <color rgb="FF000000"/>
        <rFont val="新細明體"/>
        <family val="1"/>
        <charset val="136"/>
      </rPr>
      <t>黃世昌</t>
    </r>
  </si>
  <si>
    <r>
      <rPr>
        <sz val="12"/>
        <color rgb="FF000000"/>
        <rFont val="新細明體"/>
        <family val="1"/>
        <charset val="136"/>
      </rPr>
      <t>蕭唐金寶</t>
    </r>
  </si>
  <si>
    <r>
      <rPr>
        <sz val="12"/>
        <color rgb="FF000000"/>
        <rFont val="新細明體"/>
        <family val="1"/>
        <charset val="136"/>
      </rPr>
      <t>黃麗慧</t>
    </r>
  </si>
  <si>
    <r>
      <rPr>
        <sz val="12"/>
        <color rgb="FF000000"/>
        <rFont val="新細明體"/>
        <family val="1"/>
        <charset val="136"/>
      </rPr>
      <t>陳銘璋</t>
    </r>
  </si>
  <si>
    <r>
      <rPr>
        <sz val="12"/>
        <color rgb="FF000000"/>
        <rFont val="新細明體"/>
        <family val="1"/>
        <charset val="136"/>
      </rPr>
      <t>廖淑</t>
    </r>
  </si>
  <si>
    <r>
      <rPr>
        <sz val="12"/>
        <color rgb="FF000000"/>
        <rFont val="新細明體"/>
        <family val="1"/>
        <charset val="136"/>
      </rPr>
      <t>張水火</t>
    </r>
  </si>
  <si>
    <r>
      <rPr>
        <sz val="12"/>
        <color rgb="FF000000"/>
        <rFont val="新細明體"/>
        <family val="1"/>
        <charset val="136"/>
      </rPr>
      <t>李順發</t>
    </r>
  </si>
  <si>
    <r>
      <rPr>
        <sz val="12"/>
        <color rgb="FF000000"/>
        <rFont val="新細明體"/>
        <family val="1"/>
        <charset val="136"/>
      </rPr>
      <t>朱素諒</t>
    </r>
  </si>
  <si>
    <r>
      <rPr>
        <sz val="12"/>
        <color rgb="FF000000"/>
        <rFont val="新細明體"/>
        <family val="1"/>
        <charset val="136"/>
      </rPr>
      <t>吳建文</t>
    </r>
  </si>
  <si>
    <r>
      <rPr>
        <sz val="12"/>
        <color rgb="FF000000"/>
        <rFont val="新細明體"/>
        <family val="1"/>
        <charset val="136"/>
      </rPr>
      <t>江蘇含笑</t>
    </r>
  </si>
  <si>
    <r>
      <rPr>
        <sz val="12"/>
        <color rgb="FF000000"/>
        <rFont val="新細明體"/>
        <family val="1"/>
        <charset val="136"/>
      </rPr>
      <t>蔡心春</t>
    </r>
  </si>
  <si>
    <r>
      <rPr>
        <sz val="12"/>
        <color rgb="FF000000"/>
        <rFont val="新細明體"/>
        <family val="1"/>
        <charset val="136"/>
      </rPr>
      <t>江利貞</t>
    </r>
  </si>
  <si>
    <r>
      <rPr>
        <sz val="12"/>
        <color rgb="FF000000"/>
        <rFont val="新細明體"/>
        <family val="1"/>
        <charset val="136"/>
      </rPr>
      <t>王敏</t>
    </r>
  </si>
  <si>
    <r>
      <rPr>
        <sz val="12"/>
        <color rgb="FF000000"/>
        <rFont val="新細明體"/>
        <family val="1"/>
        <charset val="136"/>
      </rPr>
      <t>李聰亮</t>
    </r>
  </si>
  <si>
    <r>
      <rPr>
        <sz val="12"/>
        <color rgb="FF000000"/>
        <rFont val="新細明體"/>
        <family val="1"/>
        <charset val="136"/>
      </rPr>
      <t>潘珍怡</t>
    </r>
  </si>
  <si>
    <r>
      <rPr>
        <sz val="12"/>
        <color rgb="FF000000"/>
        <rFont val="新細明體"/>
        <family val="1"/>
        <charset val="136"/>
      </rPr>
      <t>戴金英</t>
    </r>
  </si>
  <si>
    <r>
      <rPr>
        <sz val="12"/>
        <color rgb="FF000000"/>
        <rFont val="新細明體"/>
        <family val="1"/>
        <charset val="136"/>
      </rPr>
      <t>黃子瑞</t>
    </r>
  </si>
  <si>
    <r>
      <rPr>
        <sz val="12"/>
        <color rgb="FF000000"/>
        <rFont val="新細明體"/>
        <family val="1"/>
        <charset val="136"/>
      </rPr>
      <t>黃李美玉</t>
    </r>
  </si>
  <si>
    <r>
      <rPr>
        <sz val="12"/>
        <color rgb="FF000000"/>
        <rFont val="新細明體"/>
        <family val="1"/>
        <charset val="136"/>
      </rPr>
      <t>駱秋如</t>
    </r>
  </si>
  <si>
    <r>
      <rPr>
        <sz val="12"/>
        <color rgb="FF000000"/>
        <rFont val="新細明體"/>
        <family val="1"/>
        <charset val="136"/>
      </rPr>
      <t>陳洪在錦</t>
    </r>
  </si>
  <si>
    <r>
      <rPr>
        <sz val="12"/>
        <color rgb="FF000000"/>
        <rFont val="新細明體"/>
        <family val="1"/>
        <charset val="136"/>
      </rPr>
      <t>楊淑慧</t>
    </r>
  </si>
  <si>
    <r>
      <rPr>
        <sz val="12"/>
        <color rgb="FF000000"/>
        <rFont val="新細明體"/>
        <family val="1"/>
        <charset val="136"/>
      </rPr>
      <t>江陳幸子</t>
    </r>
  </si>
  <si>
    <r>
      <rPr>
        <sz val="12"/>
        <color rgb="FF000000"/>
        <rFont val="新細明體"/>
        <family val="1"/>
        <charset val="136"/>
      </rPr>
      <t>楊玉惠</t>
    </r>
  </si>
  <si>
    <r>
      <rPr>
        <sz val="12"/>
        <color rgb="FF000000"/>
        <rFont val="新細明體"/>
        <family val="1"/>
        <charset val="136"/>
      </rPr>
      <t>周楊玉雲</t>
    </r>
  </si>
  <si>
    <r>
      <rPr>
        <sz val="12"/>
        <color rgb="FF000000"/>
        <rFont val="新細明體"/>
        <family val="1"/>
        <charset val="136"/>
      </rPr>
      <t>許朝敏</t>
    </r>
  </si>
  <si>
    <r>
      <rPr>
        <sz val="12"/>
        <color rgb="FF000000"/>
        <rFont val="新細明體"/>
        <family val="1"/>
        <charset val="136"/>
      </rPr>
      <t>葉美蓮</t>
    </r>
  </si>
  <si>
    <r>
      <rPr>
        <sz val="12"/>
        <color rgb="FF000000"/>
        <rFont val="新細明體"/>
        <family val="1"/>
        <charset val="136"/>
      </rPr>
      <t>王盡</t>
    </r>
  </si>
  <si>
    <r>
      <rPr>
        <sz val="12"/>
        <color rgb="FF000000"/>
        <rFont val="新細明體"/>
        <family val="1"/>
        <charset val="136"/>
      </rPr>
      <t>徐俊智</t>
    </r>
  </si>
  <si>
    <r>
      <rPr>
        <sz val="12"/>
        <color rgb="FF000000"/>
        <rFont val="新細明體"/>
        <family val="1"/>
        <charset val="136"/>
      </rPr>
      <t>林立文</t>
    </r>
  </si>
  <si>
    <r>
      <rPr>
        <sz val="12"/>
        <color rgb="FF000000"/>
        <rFont val="新細明體"/>
        <family val="1"/>
        <charset val="136"/>
      </rPr>
      <t>黃振瑋</t>
    </r>
  </si>
  <si>
    <r>
      <rPr>
        <sz val="12"/>
        <color rgb="FF000000"/>
        <rFont val="新細明體"/>
        <family val="1"/>
        <charset val="136"/>
      </rPr>
      <t>柳陳順環</t>
    </r>
  </si>
  <si>
    <r>
      <rPr>
        <sz val="12"/>
        <color rgb="FF000000"/>
        <rFont val="新細明體"/>
        <family val="1"/>
        <charset val="136"/>
      </rPr>
      <t>林昇</t>
    </r>
  </si>
  <si>
    <r>
      <rPr>
        <sz val="12"/>
        <color rgb="FF000000"/>
        <rFont val="新細明體"/>
        <family val="1"/>
        <charset val="136"/>
      </rPr>
      <t>鄭毓珍</t>
    </r>
  </si>
  <si>
    <r>
      <rPr>
        <sz val="12"/>
        <color rgb="FF000000"/>
        <rFont val="新細明體"/>
        <family val="1"/>
        <charset val="136"/>
      </rPr>
      <t>周高月雲</t>
    </r>
  </si>
  <si>
    <r>
      <rPr>
        <sz val="12"/>
        <color rgb="FF000000"/>
        <rFont val="新細明體"/>
        <family val="1"/>
        <charset val="136"/>
      </rPr>
      <t>楊世邦</t>
    </r>
  </si>
  <si>
    <r>
      <rPr>
        <sz val="12"/>
        <color rgb="FF000000"/>
        <rFont val="新細明體"/>
        <family val="1"/>
        <charset val="136"/>
      </rPr>
      <t>陳月桃</t>
    </r>
  </si>
  <si>
    <r>
      <rPr>
        <sz val="12"/>
        <color rgb="FF000000"/>
        <rFont val="新細明體"/>
        <family val="1"/>
        <charset val="136"/>
      </rPr>
      <t>許振成</t>
    </r>
  </si>
  <si>
    <r>
      <rPr>
        <sz val="12"/>
        <color rgb="FF000000"/>
        <rFont val="新細明體"/>
        <family val="1"/>
        <charset val="136"/>
      </rPr>
      <t>吳李愛珠</t>
    </r>
  </si>
  <si>
    <r>
      <rPr>
        <sz val="12"/>
        <color rgb="FF000000"/>
        <rFont val="新細明體"/>
        <family val="1"/>
        <charset val="136"/>
      </rPr>
      <t>鍾國文</t>
    </r>
  </si>
  <si>
    <r>
      <rPr>
        <sz val="12"/>
        <color rgb="FF000000"/>
        <rFont val="新細明體"/>
        <family val="1"/>
        <charset val="136"/>
      </rPr>
      <t>林昱秀</t>
    </r>
  </si>
  <si>
    <r>
      <rPr>
        <sz val="12"/>
        <color rgb="FF000000"/>
        <rFont val="新細明體"/>
        <family val="1"/>
        <charset val="136"/>
      </rPr>
      <t>沈幸真</t>
    </r>
  </si>
  <si>
    <r>
      <rPr>
        <sz val="12"/>
        <color rgb="FF000000"/>
        <rFont val="新細明體"/>
        <family val="1"/>
        <charset val="136"/>
      </rPr>
      <t>吳清順</t>
    </r>
  </si>
  <si>
    <r>
      <rPr>
        <sz val="12"/>
        <color rgb="FF000000"/>
        <rFont val="新細明體"/>
        <family val="1"/>
        <charset val="136"/>
      </rPr>
      <t>梁玉尉</t>
    </r>
  </si>
  <si>
    <r>
      <rPr>
        <sz val="12"/>
        <color rgb="FF000000"/>
        <rFont val="新細明體"/>
        <family val="1"/>
        <charset val="136"/>
      </rPr>
      <t>蔡淑雲</t>
    </r>
  </si>
  <si>
    <r>
      <rPr>
        <sz val="12"/>
        <color rgb="FF000000"/>
        <rFont val="新細明體"/>
        <family val="1"/>
        <charset val="136"/>
      </rPr>
      <t>陳王玉美</t>
    </r>
  </si>
  <si>
    <r>
      <rPr>
        <sz val="12"/>
        <color rgb="FF000000"/>
        <rFont val="新細明體"/>
        <family val="1"/>
        <charset val="136"/>
      </rPr>
      <t>謝佳蓉</t>
    </r>
  </si>
  <si>
    <r>
      <rPr>
        <sz val="12"/>
        <color rgb="FF000000"/>
        <rFont val="新細明體"/>
        <family val="1"/>
        <charset val="136"/>
      </rPr>
      <t>葉清祝</t>
    </r>
  </si>
  <si>
    <r>
      <rPr>
        <sz val="12"/>
        <color rgb="FF000000"/>
        <rFont val="新細明體"/>
        <family val="1"/>
        <charset val="136"/>
      </rPr>
      <t>黃啟芬</t>
    </r>
  </si>
  <si>
    <r>
      <rPr>
        <sz val="12"/>
        <color rgb="FF000000"/>
        <rFont val="新細明體"/>
        <family val="1"/>
        <charset val="136"/>
      </rPr>
      <t>梁家羚</t>
    </r>
  </si>
  <si>
    <r>
      <rPr>
        <sz val="12"/>
        <color rgb="FF000000"/>
        <rFont val="新細明體"/>
        <family val="1"/>
        <charset val="136"/>
      </rPr>
      <t>陳㛄㲆</t>
    </r>
  </si>
  <si>
    <r>
      <rPr>
        <sz val="12"/>
        <color rgb="FF000000"/>
        <rFont val="新細明體"/>
        <family val="1"/>
        <charset val="136"/>
      </rPr>
      <t>陳英傑</t>
    </r>
  </si>
  <si>
    <r>
      <rPr>
        <sz val="12"/>
        <color rgb="FF000000"/>
        <rFont val="新細明體"/>
        <family val="1"/>
        <charset val="136"/>
      </rPr>
      <t>徐清淵</t>
    </r>
  </si>
  <si>
    <r>
      <rPr>
        <sz val="12"/>
        <color rgb="FF000000"/>
        <rFont val="新細明體"/>
        <family val="1"/>
        <charset val="136"/>
      </rPr>
      <t>劉禹辰</t>
    </r>
  </si>
  <si>
    <r>
      <rPr>
        <sz val="12"/>
        <color rgb="FF000000"/>
        <rFont val="新細明體"/>
        <family val="1"/>
        <charset val="136"/>
      </rPr>
      <t>藍毓綺</t>
    </r>
  </si>
  <si>
    <r>
      <rPr>
        <sz val="12"/>
        <color rgb="FF000000"/>
        <rFont val="新細明體"/>
        <family val="1"/>
        <charset val="136"/>
      </rPr>
      <t>劉寶珠</t>
    </r>
  </si>
  <si>
    <r>
      <rPr>
        <sz val="12"/>
        <color rgb="FF000000"/>
        <rFont val="新細明體"/>
        <family val="1"/>
        <charset val="136"/>
      </rPr>
      <t>郭鍾榮珠</t>
    </r>
  </si>
  <si>
    <r>
      <rPr>
        <sz val="12"/>
        <color rgb="FF000000"/>
        <rFont val="新細明體"/>
        <family val="1"/>
        <charset val="136"/>
      </rPr>
      <t>魏清賢</t>
    </r>
  </si>
  <si>
    <r>
      <rPr>
        <sz val="12"/>
        <color rgb="FF000000"/>
        <rFont val="新細明體"/>
        <family val="1"/>
        <charset val="136"/>
      </rPr>
      <t>張素香</t>
    </r>
  </si>
  <si>
    <r>
      <rPr>
        <sz val="12"/>
        <color rgb="FF000000"/>
        <rFont val="新細明體"/>
        <family val="1"/>
        <charset val="136"/>
      </rPr>
      <t>歐陽品璇</t>
    </r>
  </si>
  <si>
    <r>
      <rPr>
        <sz val="12"/>
        <color rgb="FF000000"/>
        <rFont val="新細明體"/>
        <family val="1"/>
        <charset val="136"/>
      </rPr>
      <t>賴群秀</t>
    </r>
  </si>
  <si>
    <r>
      <rPr>
        <sz val="12"/>
        <color rgb="FF000000"/>
        <rFont val="新細明體"/>
        <family val="1"/>
        <charset val="136"/>
      </rPr>
      <t>袁譽和</t>
    </r>
  </si>
  <si>
    <r>
      <rPr>
        <sz val="12"/>
        <color rgb="FF000000"/>
        <rFont val="新細明體"/>
        <family val="1"/>
        <charset val="136"/>
      </rPr>
      <t>叢慧芳</t>
    </r>
  </si>
  <si>
    <r>
      <rPr>
        <sz val="12"/>
        <color rgb="FF000000"/>
        <rFont val="新細明體"/>
        <family val="1"/>
        <charset val="136"/>
      </rPr>
      <t>孫淑卿</t>
    </r>
  </si>
  <si>
    <r>
      <rPr>
        <sz val="12"/>
        <color rgb="FF000000"/>
        <rFont val="新細明體"/>
        <family val="1"/>
        <charset val="136"/>
      </rPr>
      <t>蔡明學</t>
    </r>
  </si>
  <si>
    <r>
      <rPr>
        <sz val="12"/>
        <color rgb="FF000000"/>
        <rFont val="新細明體"/>
        <family val="1"/>
        <charset val="136"/>
      </rPr>
      <t>張和興</t>
    </r>
  </si>
  <si>
    <r>
      <rPr>
        <sz val="12"/>
        <color rgb="FF000000"/>
        <rFont val="新細明體"/>
        <family val="1"/>
        <charset val="136"/>
      </rPr>
      <t>張金海</t>
    </r>
  </si>
  <si>
    <r>
      <rPr>
        <sz val="12"/>
        <color rgb="FF000000"/>
        <rFont val="新細明體"/>
        <family val="1"/>
        <charset val="136"/>
      </rPr>
      <t>高郭百合</t>
    </r>
  </si>
  <si>
    <r>
      <rPr>
        <sz val="12"/>
        <color rgb="FF000000"/>
        <rFont val="新細明體"/>
        <family val="1"/>
        <charset val="136"/>
      </rPr>
      <t>吳宋秀鳳</t>
    </r>
  </si>
  <si>
    <r>
      <rPr>
        <sz val="12"/>
        <color rgb="FF000000"/>
        <rFont val="新細明體"/>
        <family val="1"/>
        <charset val="136"/>
      </rPr>
      <t>陳俊志</t>
    </r>
  </si>
  <si>
    <r>
      <rPr>
        <sz val="12"/>
        <color rgb="FF000000"/>
        <rFont val="新細明體"/>
        <family val="1"/>
        <charset val="136"/>
      </rPr>
      <t>黃素惠</t>
    </r>
  </si>
  <si>
    <r>
      <rPr>
        <sz val="12"/>
        <color rgb="FF000000"/>
        <rFont val="新細明體"/>
        <family val="1"/>
        <charset val="136"/>
      </rPr>
      <t>邱阿枱</t>
    </r>
  </si>
  <si>
    <r>
      <rPr>
        <sz val="12"/>
        <color rgb="FF000000"/>
        <rFont val="新細明體"/>
        <family val="1"/>
        <charset val="136"/>
      </rPr>
      <t>潘豐華</t>
    </r>
  </si>
  <si>
    <r>
      <rPr>
        <sz val="12"/>
        <color rgb="FF000000"/>
        <rFont val="新細明體"/>
        <family val="1"/>
        <charset val="136"/>
      </rPr>
      <t>李筱筠</t>
    </r>
  </si>
  <si>
    <r>
      <rPr>
        <sz val="12"/>
        <color rgb="FF000000"/>
        <rFont val="新細明體"/>
        <family val="1"/>
        <charset val="136"/>
      </rPr>
      <t>張吳愛蓮</t>
    </r>
  </si>
  <si>
    <r>
      <rPr>
        <sz val="12"/>
        <color rgb="FF000000"/>
        <rFont val="新細明體"/>
        <family val="1"/>
        <charset val="136"/>
      </rPr>
      <t>王曾碧</t>
    </r>
  </si>
  <si>
    <r>
      <rPr>
        <sz val="12"/>
        <color rgb="FF000000"/>
        <rFont val="新細明體"/>
        <family val="1"/>
        <charset val="136"/>
      </rPr>
      <t>林方梅子</t>
    </r>
  </si>
  <si>
    <r>
      <rPr>
        <sz val="12"/>
        <color rgb="FF000000"/>
        <rFont val="新細明體"/>
        <family val="1"/>
        <charset val="136"/>
      </rPr>
      <t>羅明華</t>
    </r>
  </si>
  <si>
    <r>
      <rPr>
        <sz val="12"/>
        <color rgb="FF000000"/>
        <rFont val="新細明體"/>
        <family val="1"/>
        <charset val="136"/>
      </rPr>
      <t>陳彩雲</t>
    </r>
  </si>
  <si>
    <r>
      <rPr>
        <sz val="12"/>
        <color rgb="FF000000"/>
        <rFont val="新細明體"/>
        <family val="1"/>
        <charset val="136"/>
      </rPr>
      <t>陳誠文</t>
    </r>
  </si>
  <si>
    <r>
      <rPr>
        <sz val="12"/>
        <color rgb="FF000000"/>
        <rFont val="新細明體"/>
        <family val="1"/>
        <charset val="136"/>
      </rPr>
      <t>鄭黃素珠</t>
    </r>
  </si>
  <si>
    <r>
      <rPr>
        <sz val="12"/>
        <color rgb="FF000000"/>
        <rFont val="新細明體"/>
        <family val="1"/>
        <charset val="136"/>
      </rPr>
      <t>孫玲惠</t>
    </r>
  </si>
  <si>
    <r>
      <rPr>
        <sz val="12"/>
        <rFont val="新細明體"/>
        <family val="1"/>
        <charset val="136"/>
      </rPr>
      <t>合計</t>
    </r>
    <r>
      <rPr>
        <sz val="12"/>
        <rFont val="Times New Roman"/>
        <family val="1"/>
      </rPr>
      <t>*2</t>
    </r>
    <phoneticPr fontId="9" type="noConversion"/>
  </si>
  <si>
    <r>
      <rPr>
        <sz val="12"/>
        <rFont val="新細明體"/>
        <family val="1"/>
        <charset val="136"/>
      </rPr>
      <t>有</t>
    </r>
    <r>
      <rPr>
        <sz val="12"/>
        <rFont val="Times New Roman"/>
        <family val="1"/>
      </rPr>
      <t>Bil</t>
    </r>
    <r>
      <rPr>
        <sz val="12"/>
        <rFont val="新細明體"/>
        <family val="1"/>
        <charset val="136"/>
      </rPr>
      <t>合計要</t>
    </r>
    <r>
      <rPr>
        <sz val="12"/>
        <rFont val="Times New Roman"/>
        <family val="1"/>
      </rPr>
      <t>*2</t>
    </r>
    <phoneticPr fontId="9" type="noConversion"/>
  </si>
  <si>
    <r>
      <rPr>
        <sz val="12"/>
        <rFont val="新細明體"/>
        <family val="1"/>
        <charset val="136"/>
      </rPr>
      <t>列印一份完整包含姓名及病歷號碼的報表</t>
    </r>
    <r>
      <rPr>
        <sz val="12"/>
        <rFont val="Times New Roman"/>
        <family val="1"/>
      </rPr>
      <t>--</t>
    </r>
    <r>
      <rPr>
        <sz val="12"/>
        <rFont val="新細明體"/>
        <family val="1"/>
        <charset val="136"/>
      </rPr>
      <t>報告用</t>
    </r>
    <phoneticPr fontId="9" type="noConversion"/>
  </si>
  <si>
    <t>69023B 69032C</t>
  </si>
  <si>
    <t>69001B 33074B</t>
  </si>
  <si>
    <t>33074B 69039B 69002B 33048B</t>
  </si>
  <si>
    <t>69023B 33074B 69003B</t>
  </si>
  <si>
    <t>69002B 33115B 19002B</t>
  </si>
  <si>
    <t>62047C 48009C</t>
  </si>
  <si>
    <t>69034C 69003B 33074B</t>
  </si>
  <si>
    <t>62047C 62009C 47080B</t>
  </si>
  <si>
    <t>69016B2 69014B</t>
  </si>
  <si>
    <t>5760190 5760300  5761110</t>
  </si>
  <si>
    <t>5760191 5760230 5760300</t>
  </si>
  <si>
    <r>
      <rPr>
        <sz val="12"/>
        <color rgb="FFFF0000"/>
        <rFont val="Times New Roman"/>
        <family val="1"/>
      </rPr>
      <t>5760130</t>
    </r>
    <r>
      <rPr>
        <sz val="12"/>
        <color rgb="FF000000"/>
        <rFont val="Times New Roman"/>
        <family val="1"/>
      </rPr>
      <t xml:space="preserve"> 5760190 5760290 5760300 5760475</t>
    </r>
  </si>
  <si>
    <t>5760190 5760191 5760300 5761050</t>
  </si>
  <si>
    <t>5760190 5760200 5760300 5760350</t>
  </si>
  <si>
    <r>
      <rPr>
        <sz val="12"/>
        <color rgb="FFFF0000"/>
        <rFont val="新細明體"/>
        <family val="1"/>
        <charset val="136"/>
      </rPr>
      <t>李筱筠</t>
    </r>
  </si>
  <si>
    <r>
      <rPr>
        <sz val="12"/>
        <color rgb="FFFF0000"/>
        <rFont val="新細明體"/>
        <family val="1"/>
        <charset val="136"/>
      </rPr>
      <t>女</t>
    </r>
  </si>
  <si>
    <t>5760230 5760300 5760480</t>
  </si>
  <si>
    <r>
      <rPr>
        <sz val="12"/>
        <color rgb="FFFF0000"/>
        <rFont val="新細明體"/>
        <family val="1"/>
        <charset val="136"/>
      </rPr>
      <t>聶俊華</t>
    </r>
  </si>
  <si>
    <r>
      <rPr>
        <sz val="12"/>
        <color rgb="FFFF0000"/>
        <rFont val="新細明體"/>
        <family val="1"/>
        <charset val="136"/>
      </rPr>
      <t>男</t>
    </r>
  </si>
  <si>
    <r>
      <rPr>
        <sz val="12"/>
        <color rgb="FFFF0000"/>
        <rFont val="新細明體"/>
        <family val="1"/>
        <charset val="136"/>
      </rPr>
      <t>李廣盛</t>
    </r>
  </si>
  <si>
    <r>
      <rPr>
        <sz val="12"/>
        <color rgb="FFFF0000"/>
        <rFont val="新細明體"/>
        <family val="1"/>
        <charset val="136"/>
      </rPr>
      <t>黃林月娥</t>
    </r>
  </si>
  <si>
    <t xml:space="preserve"> s/p AVF aneurysm resection </t>
  </si>
  <si>
    <t>Anastomosis of blood vessel</t>
  </si>
  <si>
    <t>AV shunt infection wound s/p debridement and local flap repair</t>
  </si>
  <si>
    <t>Infected port, s/p excision and local flap recontruction</t>
  </si>
  <si>
    <t>*1 L't CIA (visipro)</t>
  </si>
  <si>
    <t>TAE *18 (refluxed pelvic veins and distal left gonadal vein)</t>
  </si>
  <si>
    <t>*1 R't SFA</t>
  </si>
  <si>
    <t>*2 L't SFA</t>
  </si>
  <si>
    <r>
      <t xml:space="preserve">TORIBIONG MELVIN </t>
    </r>
    <r>
      <rPr>
        <sz val="11"/>
        <color rgb="FF000000"/>
        <rFont val="細明體"/>
        <family val="3"/>
        <charset val="136"/>
      </rPr>
      <t>＊</t>
    </r>
    <phoneticPr fontId="9" type="noConversion"/>
  </si>
  <si>
    <t>V</t>
    <phoneticPr fontId="9" type="noConversion"/>
  </si>
  <si>
    <t>V</t>
    <phoneticPr fontId="9" type="noConversion"/>
  </si>
  <si>
    <t>V</t>
    <phoneticPr fontId="9" type="noConversion"/>
  </si>
  <si>
    <t>V</t>
    <phoneticPr fontId="9" type="noConversion"/>
  </si>
  <si>
    <t>V</t>
    <phoneticPr fontId="9" type="noConversion"/>
  </si>
  <si>
    <t>V</t>
    <phoneticPr fontId="9" type="noConversion"/>
  </si>
  <si>
    <t>V</t>
    <phoneticPr fontId="9" type="noConversion"/>
  </si>
  <si>
    <t>V</t>
    <phoneticPr fontId="9" type="noConversion"/>
  </si>
  <si>
    <t>V</t>
    <phoneticPr fontId="9" type="noConversion"/>
  </si>
  <si>
    <t>V</t>
    <phoneticPr fontId="9" type="noConversion"/>
  </si>
  <si>
    <t>V</t>
    <phoneticPr fontId="9" type="noConversion"/>
  </si>
  <si>
    <t>V</t>
    <phoneticPr fontId="9" type="noConversion"/>
  </si>
  <si>
    <t>*2 R't Iliac vein (ABEL)</t>
    <phoneticPr fontId="9" type="noConversion"/>
  </si>
  <si>
    <t>V</t>
    <phoneticPr fontId="9" type="noConversion"/>
  </si>
  <si>
    <t>V</t>
    <phoneticPr fontId="9" type="noConversion"/>
  </si>
  <si>
    <t>V</t>
    <phoneticPr fontId="9" type="noConversion"/>
  </si>
  <si>
    <t>V</t>
    <phoneticPr fontId="9" type="noConversion"/>
  </si>
  <si>
    <t>V</t>
    <phoneticPr fontId="9" type="noConversion"/>
  </si>
  <si>
    <t>V</t>
    <phoneticPr fontId="9" type="noConversion"/>
  </si>
  <si>
    <t>V</t>
    <phoneticPr fontId="9" type="noConversion"/>
  </si>
  <si>
    <t>V</t>
    <phoneticPr fontId="9" type="noConversion"/>
  </si>
  <si>
    <t>V</t>
    <phoneticPr fontId="9" type="noConversion"/>
  </si>
  <si>
    <t>V</t>
    <phoneticPr fontId="9" type="noConversion"/>
  </si>
  <si>
    <t>V</t>
    <phoneticPr fontId="9" type="noConversion"/>
  </si>
  <si>
    <t>陳政杰</t>
  </si>
  <si>
    <t>14130405</t>
  </si>
  <si>
    <t>男</t>
  </si>
  <si>
    <t>2021/08/05</t>
  </si>
  <si>
    <t>柯任癸</t>
  </si>
  <si>
    <t>21906861</t>
  </si>
  <si>
    <t>2021/08/12</t>
  </si>
  <si>
    <t>范姜琳靜</t>
  </si>
  <si>
    <t>22049215</t>
  </si>
  <si>
    <t>女</t>
  </si>
  <si>
    <t>2021/08/26</t>
  </si>
  <si>
    <t>楊家輝</t>
  </si>
  <si>
    <t>00652922</t>
  </si>
  <si>
    <t>高振坤</t>
  </si>
  <si>
    <t>2021/08/03</t>
  </si>
  <si>
    <t>羅金益</t>
  </si>
  <si>
    <t>22078818</t>
  </si>
  <si>
    <t>黃林彩枝</t>
  </si>
  <si>
    <t>12499549</t>
  </si>
  <si>
    <t>2021/08/01</t>
  </si>
  <si>
    <t>2021/08/04</t>
  </si>
  <si>
    <t>鄒武龍</t>
  </si>
  <si>
    <t>14772324</t>
  </si>
  <si>
    <t>林逢慶</t>
  </si>
  <si>
    <t>18065140</t>
  </si>
  <si>
    <t>林賴香蘭</t>
  </si>
  <si>
    <t>2021/08/06</t>
  </si>
  <si>
    <t>2021/08/24</t>
  </si>
  <si>
    <t>2021/08/16</t>
  </si>
  <si>
    <t>2021/08/13</t>
  </si>
  <si>
    <t>陳棟德</t>
  </si>
  <si>
    <t>22091274</t>
  </si>
  <si>
    <t>2021/08/17</t>
  </si>
  <si>
    <t>2021/08/15</t>
  </si>
  <si>
    <t>2021/08/19</t>
  </si>
  <si>
    <t>2021/08/20</t>
  </si>
  <si>
    <t>2021/09/01</t>
  </si>
  <si>
    <t>2021/08/23</t>
  </si>
  <si>
    <t>陳德慶</t>
  </si>
  <si>
    <t>葉美娟</t>
  </si>
  <si>
    <t>謝黃美玉</t>
  </si>
  <si>
    <t>20869541</t>
  </si>
  <si>
    <t>郭佩娟</t>
  </si>
  <si>
    <t>鄭麗玉</t>
  </si>
  <si>
    <t>2021/08/31</t>
  </si>
  <si>
    <t>2021/08/27</t>
  </si>
  <si>
    <t>2021/08/30</t>
  </si>
  <si>
    <t>蔡施阿鳳</t>
  </si>
  <si>
    <t>22109113</t>
  </si>
  <si>
    <t>2021/08/29</t>
  </si>
  <si>
    <t>黃勇銘</t>
  </si>
  <si>
    <t>15446379</t>
  </si>
  <si>
    <t>游英</t>
  </si>
  <si>
    <t>2021/08/09</t>
  </si>
  <si>
    <t>2021/08/11</t>
  </si>
  <si>
    <t>2021/08/18</t>
  </si>
  <si>
    <t>李銘賢</t>
  </si>
  <si>
    <t>22100108</t>
  </si>
  <si>
    <t>呂素綾</t>
  </si>
  <si>
    <t>03455544</t>
  </si>
  <si>
    <t>謝妙芳</t>
  </si>
  <si>
    <t>22067163</t>
  </si>
  <si>
    <t>薛少鋒</t>
  </si>
  <si>
    <t>16408232</t>
  </si>
  <si>
    <t>陳火山</t>
  </si>
  <si>
    <t>2021/07/18</t>
  </si>
  <si>
    <t>吳憲雄</t>
  </si>
  <si>
    <t>彭碧玉</t>
  </si>
  <si>
    <t>徐清淵</t>
  </si>
  <si>
    <t>鄭雅分</t>
  </si>
  <si>
    <t>11219462</t>
  </si>
  <si>
    <t>賀國祐</t>
  </si>
  <si>
    <t>11729774</t>
  </si>
  <si>
    <t>賴文菁</t>
  </si>
  <si>
    <t>2021/08/25</t>
  </si>
  <si>
    <t>郭靖威</t>
  </si>
  <si>
    <t>00611087</t>
  </si>
  <si>
    <t>陳文魁</t>
  </si>
  <si>
    <t>鄭登鎮</t>
  </si>
  <si>
    <t>09719886</t>
  </si>
  <si>
    <t>陳淑貞</t>
  </si>
  <si>
    <t>21974811</t>
  </si>
  <si>
    <t>甘智元</t>
  </si>
  <si>
    <t>22077616</t>
  </si>
  <si>
    <t>陳楊金蓮</t>
  </si>
  <si>
    <t>16645289</t>
  </si>
  <si>
    <t>2021/08/14</t>
  </si>
  <si>
    <t>鄭豐寬</t>
  </si>
  <si>
    <t>10298389</t>
  </si>
  <si>
    <t>64116C</t>
  </si>
  <si>
    <t>王謙德</t>
  </si>
  <si>
    <t>07032182</t>
  </si>
  <si>
    <t>2021/08/07</t>
  </si>
  <si>
    <t>蔡明學</t>
  </si>
  <si>
    <t>2021/08/08</t>
  </si>
  <si>
    <t>郭張碧蓮</t>
  </si>
  <si>
    <t>16515283</t>
  </si>
  <si>
    <t>2021/08/10</t>
  </si>
  <si>
    <t>張進南</t>
  </si>
  <si>
    <t>13336878</t>
  </si>
  <si>
    <t>劉永龍</t>
  </si>
  <si>
    <t>16417415</t>
  </si>
  <si>
    <t>王鶯櫻</t>
  </si>
  <si>
    <t>高淑慧</t>
  </si>
  <si>
    <t>04387854</t>
  </si>
  <si>
    <t>阮美錦</t>
  </si>
  <si>
    <t>06937828</t>
  </si>
  <si>
    <t>任澤安</t>
  </si>
  <si>
    <t>12856897</t>
  </si>
  <si>
    <t>李名家</t>
  </si>
  <si>
    <t>03062985</t>
  </si>
  <si>
    <t>羅培文</t>
  </si>
  <si>
    <t>趙明好</t>
  </si>
  <si>
    <t>16803214</t>
  </si>
  <si>
    <t>鄭政秀</t>
  </si>
  <si>
    <t>15965288</t>
  </si>
  <si>
    <t>林哲生</t>
  </si>
  <si>
    <t>22107418</t>
  </si>
  <si>
    <t>陳秀彥</t>
  </si>
  <si>
    <t>08401631</t>
  </si>
  <si>
    <t>侯凃雪</t>
  </si>
  <si>
    <t>09502045</t>
  </si>
  <si>
    <t>徐王美鈴</t>
  </si>
  <si>
    <t>11573874</t>
  </si>
  <si>
    <t>阮安允</t>
  </si>
  <si>
    <t>12322464</t>
  </si>
  <si>
    <t>黃金圓</t>
  </si>
  <si>
    <t>08761931</t>
  </si>
  <si>
    <t>蔡曾秀霞</t>
  </si>
  <si>
    <t>04138028</t>
  </si>
  <si>
    <t>楊浩源</t>
  </si>
  <si>
    <t>01958770</t>
  </si>
  <si>
    <t>2021/08/28</t>
  </si>
  <si>
    <t>陳篇篇</t>
  </si>
  <si>
    <t>21643994</t>
  </si>
  <si>
    <t>李傳生</t>
  </si>
  <si>
    <t>22040174</t>
  </si>
  <si>
    <t>黃錫祿</t>
  </si>
  <si>
    <t>13147862</t>
  </si>
  <si>
    <t>鄭黃素珠</t>
  </si>
  <si>
    <t>王清標</t>
  </si>
  <si>
    <t>09137091</t>
  </si>
  <si>
    <t>李陳𤆬治</t>
  </si>
  <si>
    <t>17447234</t>
  </si>
  <si>
    <t>劉銘松</t>
  </si>
  <si>
    <t>陳榮華</t>
  </si>
  <si>
    <t>22077629</t>
  </si>
  <si>
    <t>張栢傑</t>
  </si>
  <si>
    <t>12127732</t>
  </si>
  <si>
    <t>賴玉娥</t>
  </si>
  <si>
    <t>00177004</t>
  </si>
  <si>
    <t>黃重維</t>
  </si>
  <si>
    <t>10941691</t>
  </si>
  <si>
    <t>鄭銘堂</t>
  </si>
  <si>
    <t>12360622</t>
  </si>
  <si>
    <t>蘇雲青</t>
  </si>
  <si>
    <t>20883484</t>
  </si>
  <si>
    <t>張容榕</t>
  </si>
  <si>
    <t>林佑純</t>
  </si>
  <si>
    <t>20853294</t>
  </si>
  <si>
    <t>謝國城</t>
  </si>
  <si>
    <t>羅明華</t>
  </si>
  <si>
    <t>蔡謀照</t>
  </si>
  <si>
    <t>01326566</t>
  </si>
  <si>
    <t>杜秀英</t>
  </si>
  <si>
    <t>21977019</t>
  </si>
  <si>
    <t>陳武志</t>
  </si>
  <si>
    <t>03957053</t>
  </si>
  <si>
    <t>許慧敏</t>
  </si>
  <si>
    <t>潘淑惠</t>
  </si>
  <si>
    <t>22108775</t>
  </si>
  <si>
    <t>吳聲潤</t>
  </si>
  <si>
    <t>00014704</t>
  </si>
  <si>
    <t>郭美玉</t>
  </si>
  <si>
    <t>02835386</t>
  </si>
  <si>
    <t>李文章</t>
  </si>
  <si>
    <t>22042604</t>
  </si>
  <si>
    <t>楊雪湘</t>
  </si>
  <si>
    <t>20512060</t>
  </si>
  <si>
    <t>郭志誠</t>
  </si>
  <si>
    <t>01297746</t>
  </si>
  <si>
    <t>20210803</t>
  </si>
  <si>
    <t>劉俊雄</t>
  </si>
  <si>
    <t>林天鳳</t>
  </si>
  <si>
    <t>葉永成</t>
  </si>
  <si>
    <t>簡蔡月知</t>
  </si>
  <si>
    <t>09543223</t>
  </si>
  <si>
    <t>陳明德</t>
  </si>
  <si>
    <t>林秀蘭</t>
  </si>
  <si>
    <t>陳秀珠</t>
  </si>
  <si>
    <t>蘇啟明</t>
  </si>
  <si>
    <t>01039708</t>
  </si>
  <si>
    <t>20210806</t>
  </si>
  <si>
    <t>李秋霞</t>
  </si>
  <si>
    <t>20210816</t>
  </si>
  <si>
    <t>陳志宏</t>
  </si>
  <si>
    <t>張麗香</t>
  </si>
  <si>
    <t>18102776</t>
  </si>
  <si>
    <t>冉廖麗花</t>
  </si>
  <si>
    <t>林絨</t>
  </si>
  <si>
    <t>安筱涵</t>
  </si>
  <si>
    <t>林錦華</t>
  </si>
  <si>
    <t>吳阿順</t>
  </si>
  <si>
    <t>22086239</t>
  </si>
  <si>
    <t>陳清輝</t>
  </si>
  <si>
    <t>20210809</t>
  </si>
  <si>
    <t>嚴麗薇</t>
  </si>
  <si>
    <t>19362996</t>
  </si>
  <si>
    <t>詹麗琴</t>
  </si>
  <si>
    <t>20210810</t>
  </si>
  <si>
    <t>吳依婷</t>
  </si>
  <si>
    <t>03716680</t>
  </si>
  <si>
    <t>林王善</t>
  </si>
  <si>
    <t>陳林彩鑾</t>
  </si>
  <si>
    <t>11770227</t>
  </si>
  <si>
    <t>黃張瑞蘭</t>
  </si>
  <si>
    <t>王忠元</t>
  </si>
  <si>
    <t>吳清波</t>
  </si>
  <si>
    <t>21160467</t>
  </si>
  <si>
    <t>許美華</t>
  </si>
  <si>
    <t>吳敏英</t>
  </si>
  <si>
    <t>22098623</t>
  </si>
  <si>
    <t>廖美霞</t>
  </si>
  <si>
    <t>19975225</t>
  </si>
  <si>
    <t>林美珠</t>
  </si>
  <si>
    <t>22088484</t>
  </si>
  <si>
    <t>20210817</t>
  </si>
  <si>
    <t>余玉琴</t>
  </si>
  <si>
    <t>20210811</t>
  </si>
  <si>
    <t>林振賢</t>
  </si>
  <si>
    <t>12277420</t>
  </si>
  <si>
    <t>林玉秀</t>
  </si>
  <si>
    <t>20210813</t>
  </si>
  <si>
    <t>陳明輝</t>
  </si>
  <si>
    <t>鄧紹榮</t>
  </si>
  <si>
    <t>03791859</t>
  </si>
  <si>
    <t>李智貴</t>
  </si>
  <si>
    <t>林秀燕</t>
  </si>
  <si>
    <t>湯復禮</t>
  </si>
  <si>
    <t>黃駱華齡</t>
  </si>
  <si>
    <t>趙美秀</t>
  </si>
  <si>
    <t>05006037</t>
  </si>
  <si>
    <t>黃輝東</t>
  </si>
  <si>
    <t>11069256</t>
  </si>
  <si>
    <t>20210818</t>
  </si>
  <si>
    <t>郭玲玲</t>
  </si>
  <si>
    <t>王月英</t>
  </si>
  <si>
    <t>林照坤</t>
  </si>
  <si>
    <t>劉漢英</t>
  </si>
  <si>
    <t>19383194</t>
  </si>
  <si>
    <t>塗正源</t>
  </si>
  <si>
    <t>林碧環</t>
  </si>
  <si>
    <t>何炯緯</t>
  </si>
  <si>
    <t>翁嘉貞</t>
  </si>
  <si>
    <t>22112806</t>
  </si>
  <si>
    <t>王武雄</t>
  </si>
  <si>
    <t>20210820</t>
  </si>
  <si>
    <t>李重光</t>
  </si>
  <si>
    <t>游節子</t>
  </si>
  <si>
    <t>陳兆農</t>
  </si>
  <si>
    <t>20210821</t>
  </si>
  <si>
    <t>楊陳金連</t>
  </si>
  <si>
    <t>20210823</t>
  </si>
  <si>
    <t>李碧鈴</t>
  </si>
  <si>
    <t>黃昭和</t>
  </si>
  <si>
    <t>20210822</t>
  </si>
  <si>
    <t>20210824</t>
  </si>
  <si>
    <t>陳鵬輝</t>
  </si>
  <si>
    <t>蔡宛芸</t>
  </si>
  <si>
    <t>05509939</t>
  </si>
  <si>
    <t>楊淑貞</t>
  </si>
  <si>
    <t>06236643</t>
  </si>
  <si>
    <t>許國生</t>
  </si>
  <si>
    <t>張定綸</t>
  </si>
  <si>
    <t>林金萬</t>
  </si>
  <si>
    <t>11231312</t>
  </si>
  <si>
    <t>羅瑞嬌</t>
  </si>
  <si>
    <t>11732357</t>
  </si>
  <si>
    <t>陳弘哲</t>
  </si>
  <si>
    <t>17704747</t>
  </si>
  <si>
    <t>陳萬傑</t>
  </si>
  <si>
    <t>18223939</t>
  </si>
  <si>
    <t>楊俊賢</t>
  </si>
  <si>
    <t>19948262</t>
  </si>
  <si>
    <t>黃東隆</t>
  </si>
  <si>
    <t>黃師珍</t>
  </si>
  <si>
    <t>22123182</t>
  </si>
  <si>
    <t>陳英峯</t>
  </si>
  <si>
    <t>20210827</t>
  </si>
  <si>
    <t>趙瑜華</t>
  </si>
  <si>
    <t>14326569</t>
  </si>
  <si>
    <t>蘇美華</t>
  </si>
  <si>
    <t>陳木火</t>
  </si>
  <si>
    <t>20311039</t>
  </si>
  <si>
    <t>邱連銀</t>
  </si>
  <si>
    <t>21347034</t>
  </si>
  <si>
    <t>張江庭芳</t>
  </si>
  <si>
    <t>21720470</t>
  </si>
  <si>
    <t>黃建忠</t>
  </si>
  <si>
    <t>20210828</t>
  </si>
  <si>
    <t>詹蕊</t>
  </si>
  <si>
    <t>吳謝惠子</t>
  </si>
  <si>
    <t>20210830</t>
  </si>
  <si>
    <t>吳良</t>
  </si>
  <si>
    <t>17181965</t>
  </si>
  <si>
    <t>蔡福來</t>
  </si>
  <si>
    <t>洪文彬</t>
  </si>
  <si>
    <t>黃志中</t>
  </si>
  <si>
    <t>蕭林梅子</t>
  </si>
  <si>
    <t>18184886</t>
  </si>
  <si>
    <t>20210831</t>
  </si>
  <si>
    <t>林勝由</t>
  </si>
  <si>
    <t>01122803</t>
  </si>
  <si>
    <t>簡炎煌</t>
  </si>
  <si>
    <t>趙木進</t>
  </si>
  <si>
    <t>03801723</t>
  </si>
  <si>
    <t>嚴施秀美</t>
  </si>
  <si>
    <t>04131750</t>
  </si>
  <si>
    <t>林素華</t>
  </si>
  <si>
    <t>10168024</t>
  </si>
  <si>
    <t>王希能</t>
  </si>
  <si>
    <t>10428528</t>
  </si>
  <si>
    <t>邱阿蓮</t>
  </si>
  <si>
    <t>12135030</t>
  </si>
  <si>
    <t>林冠宏</t>
  </si>
  <si>
    <t>15385376</t>
  </si>
  <si>
    <t>陳棉森</t>
  </si>
  <si>
    <t>15875860</t>
  </si>
  <si>
    <t>鄭毓珍</t>
  </si>
  <si>
    <t>黃喜</t>
  </si>
  <si>
    <t>廖本毅</t>
  </si>
  <si>
    <t>21632919</t>
  </si>
  <si>
    <t>黃顏月秋</t>
  </si>
  <si>
    <t>20210804</t>
  </si>
  <si>
    <t>邱菊</t>
  </si>
  <si>
    <t>李松鈿</t>
  </si>
  <si>
    <t>20210805</t>
  </si>
  <si>
    <t>張香君</t>
  </si>
  <si>
    <t>20623738</t>
  </si>
  <si>
    <t>彭福松</t>
  </si>
  <si>
    <t>02267732</t>
  </si>
  <si>
    <t>20210812</t>
  </si>
  <si>
    <t>朱邱菊</t>
  </si>
  <si>
    <t>王明陽</t>
  </si>
  <si>
    <t>葉月桃</t>
  </si>
  <si>
    <t>20210819</t>
  </si>
  <si>
    <t>陳銘璋</t>
  </si>
  <si>
    <t>20210826</t>
  </si>
  <si>
    <t>陳美嬌</t>
  </si>
  <si>
    <t>陳彥仲</t>
  </si>
  <si>
    <t>陳月桃</t>
  </si>
  <si>
    <t>戴永福</t>
  </si>
  <si>
    <t>張黃文秀</t>
  </si>
  <si>
    <t>呂清宗</t>
  </si>
  <si>
    <t>曾陳鳳嬌</t>
  </si>
  <si>
    <t>11940785</t>
  </si>
  <si>
    <t>陳再富</t>
  </si>
  <si>
    <t>邱寶珠</t>
  </si>
  <si>
    <t>吳思樺</t>
  </si>
  <si>
    <t>陳凱俊</t>
  </si>
  <si>
    <t>21310398</t>
  </si>
  <si>
    <t>陳正義</t>
  </si>
  <si>
    <t>20696513</t>
  </si>
  <si>
    <t>徐俊智</t>
  </si>
  <si>
    <t>翁淑玫</t>
  </si>
  <si>
    <t>鄭林美玉</t>
  </si>
  <si>
    <t>張鐘蘭</t>
  </si>
  <si>
    <t>08717811</t>
  </si>
  <si>
    <t>吳正雄</t>
  </si>
  <si>
    <t>15216208</t>
  </si>
  <si>
    <t>賴滿足</t>
  </si>
  <si>
    <t>16035433</t>
  </si>
  <si>
    <t>游李秀卿</t>
  </si>
  <si>
    <t>18661551</t>
  </si>
  <si>
    <t>李中元</t>
  </si>
  <si>
    <t>彭寶璋</t>
  </si>
  <si>
    <t>廖進烈</t>
  </si>
  <si>
    <t>17257657</t>
  </si>
  <si>
    <t>陳菜芬</t>
  </si>
  <si>
    <t>00835872</t>
  </si>
  <si>
    <t>李陳秋美</t>
  </si>
  <si>
    <t>翁玉雪</t>
  </si>
  <si>
    <t>09662752</t>
  </si>
  <si>
    <t>史俊雄</t>
  </si>
  <si>
    <t>01956842</t>
  </si>
  <si>
    <t>葉張禎美</t>
  </si>
  <si>
    <t>20553468</t>
  </si>
  <si>
    <t>許金絨</t>
  </si>
  <si>
    <t>01649703</t>
  </si>
  <si>
    <t>梁家羚</t>
  </si>
  <si>
    <t>楊勻蓁</t>
  </si>
  <si>
    <t>05539925</t>
  </si>
  <si>
    <t>王蔡金菊</t>
  </si>
  <si>
    <t>05999138</t>
  </si>
  <si>
    <t>陳春松</t>
  </si>
  <si>
    <t>陳張煩</t>
  </si>
  <si>
    <t>18478307</t>
  </si>
  <si>
    <t>蔡秀枝</t>
  </si>
  <si>
    <t>吳建文</t>
  </si>
  <si>
    <t>張文昌</t>
  </si>
  <si>
    <t>陳鳴豪</t>
  </si>
  <si>
    <t>黃吳秀燕</t>
  </si>
  <si>
    <t>蕭皆榮</t>
  </si>
  <si>
    <t>陳木金</t>
  </si>
  <si>
    <t>19831664</t>
  </si>
  <si>
    <t>張朝蘭</t>
  </si>
  <si>
    <t>12361167</t>
  </si>
  <si>
    <t>范懋華</t>
  </si>
  <si>
    <t>21285088</t>
  </si>
  <si>
    <t>吳俊成</t>
  </si>
  <si>
    <t>17517326</t>
  </si>
  <si>
    <t>廖國勳</t>
  </si>
  <si>
    <t>21699104</t>
  </si>
  <si>
    <t>孫錦華</t>
  </si>
  <si>
    <t>12614044</t>
  </si>
  <si>
    <t>楊陳素紫</t>
  </si>
  <si>
    <t>13664458</t>
  </si>
  <si>
    <t>詹朝盛</t>
  </si>
  <si>
    <t>14903516</t>
  </si>
  <si>
    <t>林炤杰</t>
  </si>
  <si>
    <t>21936873</t>
  </si>
  <si>
    <t>20210814</t>
  </si>
  <si>
    <t>王琛永</t>
  </si>
  <si>
    <t>20407918</t>
  </si>
  <si>
    <t>楊夢燕</t>
  </si>
  <si>
    <t>張陳美子</t>
  </si>
  <si>
    <t>張玉樹</t>
  </si>
  <si>
    <t>11591926</t>
  </si>
  <si>
    <t>王秀燕</t>
  </si>
  <si>
    <t>林素珠</t>
  </si>
  <si>
    <t>黃幼</t>
  </si>
  <si>
    <t>19275255</t>
  </si>
  <si>
    <t>華惜</t>
  </si>
  <si>
    <t>22115295</t>
  </si>
  <si>
    <t>張天助</t>
  </si>
  <si>
    <t>陳旺</t>
  </si>
  <si>
    <t>08518789</t>
  </si>
  <si>
    <t>董張慧嬌</t>
  </si>
  <si>
    <t>19831910</t>
  </si>
  <si>
    <t>張英賢</t>
  </si>
  <si>
    <t>20210825</t>
  </si>
  <si>
    <t>楊明華</t>
  </si>
  <si>
    <t>15543275</t>
  </si>
  <si>
    <t>陳健國</t>
  </si>
  <si>
    <t>22106643</t>
  </si>
  <si>
    <t>22079201</t>
  </si>
  <si>
    <t>許張絹絹</t>
  </si>
  <si>
    <t>林方梅子</t>
  </si>
  <si>
    <t>黃萬建</t>
  </si>
  <si>
    <t>陳英家</t>
  </si>
  <si>
    <t>黃文雄</t>
  </si>
  <si>
    <t>何義興</t>
  </si>
  <si>
    <t>楊秋雁</t>
  </si>
  <si>
    <t>02311590</t>
  </si>
  <si>
    <t>郭月英</t>
  </si>
  <si>
    <t>00959343</t>
  </si>
  <si>
    <t>徐迦萱</t>
  </si>
  <si>
    <t>王張麗珠</t>
  </si>
  <si>
    <t>08749117</t>
  </si>
  <si>
    <t>楊舜博</t>
  </si>
  <si>
    <t>20210808</t>
  </si>
  <si>
    <t>陳漢臣</t>
  </si>
  <si>
    <t>楊春梅</t>
  </si>
  <si>
    <t>李政龍</t>
  </si>
  <si>
    <t>11781053</t>
  </si>
  <si>
    <t>林麗卿</t>
  </si>
  <si>
    <t>04927748</t>
  </si>
  <si>
    <t>黃謝麵</t>
  </si>
  <si>
    <t>08473447</t>
  </si>
  <si>
    <t>陳茂成</t>
  </si>
  <si>
    <t>22099388</t>
  </si>
  <si>
    <t>王麗玲</t>
  </si>
  <si>
    <t>06767043</t>
  </si>
  <si>
    <t>20210807</t>
  </si>
  <si>
    <t>藍美玉</t>
  </si>
  <si>
    <t>劉李秀芬</t>
  </si>
  <si>
    <t>03306294</t>
  </si>
  <si>
    <t>20210815</t>
  </si>
  <si>
    <t>鄭禎豹</t>
  </si>
  <si>
    <t>陳土樹</t>
  </si>
  <si>
    <t>林員</t>
  </si>
  <si>
    <t>傅嘉宏</t>
  </si>
  <si>
    <t>13779982</t>
  </si>
  <si>
    <t>呂俊輝</t>
  </si>
  <si>
    <t>05017012</t>
  </si>
  <si>
    <t>蔡錫洪</t>
  </si>
  <si>
    <t>王來好</t>
  </si>
  <si>
    <t>01063961</t>
  </si>
  <si>
    <t>蔡魏阿綉</t>
  </si>
  <si>
    <t>03467556</t>
  </si>
  <si>
    <t>王佩玲</t>
  </si>
  <si>
    <t>10379508</t>
  </si>
  <si>
    <t>傅文湖</t>
  </si>
  <si>
    <t>陳金鸞</t>
  </si>
  <si>
    <t>22069237</t>
  </si>
  <si>
    <t>林陳寶玉</t>
  </si>
  <si>
    <t>12941082</t>
  </si>
  <si>
    <t>張森漢</t>
  </si>
  <si>
    <t>21002963</t>
  </si>
  <si>
    <t>張穗美</t>
  </si>
  <si>
    <t>10052136</t>
  </si>
  <si>
    <t>吳美惠</t>
  </si>
  <si>
    <t>06118918</t>
  </si>
  <si>
    <t>林麗珠</t>
  </si>
  <si>
    <t>廖王麗珠</t>
  </si>
  <si>
    <t>21571039</t>
  </si>
  <si>
    <t>董小瓏</t>
  </si>
  <si>
    <t>12611189</t>
  </si>
  <si>
    <t>黃地利</t>
  </si>
  <si>
    <t>15365435</t>
  </si>
  <si>
    <t>陳德生</t>
  </si>
  <si>
    <t>02155600</t>
  </si>
  <si>
    <t>李富美</t>
  </si>
  <si>
    <t>14053097</t>
  </si>
  <si>
    <t>林陳德明</t>
  </si>
  <si>
    <t>16312052</t>
  </si>
  <si>
    <t>33097B 47065B 19002B</t>
  </si>
  <si>
    <t xml:space="preserve">69014B </t>
  </si>
  <si>
    <t>69002B 33115B</t>
  </si>
  <si>
    <t xml:space="preserve">69017B </t>
  </si>
  <si>
    <t xml:space="preserve">33074B </t>
  </si>
  <si>
    <t xml:space="preserve">69034C </t>
  </si>
  <si>
    <t xml:space="preserve">48001C </t>
  </si>
  <si>
    <t xml:space="preserve">69032C </t>
  </si>
  <si>
    <t xml:space="preserve">47080B </t>
  </si>
  <si>
    <t xml:space="preserve">69023B </t>
  </si>
  <si>
    <t>47080B 64116C</t>
  </si>
  <si>
    <t xml:space="preserve">69039B </t>
  </si>
  <si>
    <t>69032C 69003B</t>
  </si>
  <si>
    <t>69039B 47065B</t>
  </si>
  <si>
    <t>19002B 69016B1</t>
  </si>
  <si>
    <t>69023B 69003B</t>
  </si>
  <si>
    <t>33074B 69002B</t>
  </si>
  <si>
    <t>69005B 19002B</t>
  </si>
  <si>
    <t>Exploration vascular; (ECHO)</t>
  </si>
  <si>
    <t>69039B 33048B 47059B 19002B</t>
  </si>
  <si>
    <t>*2 L't &amp; R't SFA</t>
  </si>
  <si>
    <t>left neck mass s/p excisional biopasy</t>
  </si>
  <si>
    <t>Exploration Vascular</t>
  </si>
  <si>
    <t>LSCA *1 (LD express)</t>
  </si>
  <si>
    <t>5760191 5760271 5760300 5761040</t>
  </si>
  <si>
    <t>V (Jet -  stream)</t>
  </si>
  <si>
    <t>retrieved the ruptured balloon body</t>
  </si>
  <si>
    <t>DCB *1</t>
  </si>
  <si>
    <t>endovascular PORT-A reposition</t>
  </si>
  <si>
    <t>5760475 5760480 5761110</t>
  </si>
  <si>
    <t>5760150 5760300 5761040</t>
  </si>
  <si>
    <t>主治
醫師</t>
    <phoneticPr fontId="9" type="noConversion"/>
  </si>
  <si>
    <t>手術
代號</t>
    <phoneticPr fontId="9" type="noConversion"/>
  </si>
  <si>
    <t>V</t>
    <phoneticPr fontId="9" type="noConversion"/>
  </si>
  <si>
    <t>V</t>
    <phoneticPr fontId="9" type="noConversion"/>
  </si>
  <si>
    <t>V</t>
    <phoneticPr fontId="9" type="noConversion"/>
  </si>
  <si>
    <t>V</t>
    <phoneticPr fontId="9" type="noConversion"/>
  </si>
  <si>
    <t>V</t>
    <phoneticPr fontId="9" type="noConversion"/>
  </si>
  <si>
    <t>V</t>
    <phoneticPr fontId="9" type="noConversion"/>
  </si>
  <si>
    <t>V</t>
    <phoneticPr fontId="9" type="noConversion"/>
  </si>
  <si>
    <t>V</t>
    <phoneticPr fontId="9" type="noConversion"/>
  </si>
  <si>
    <t>柯藤</t>
  </si>
  <si>
    <t>20614212</t>
  </si>
  <si>
    <t>2021/09/06</t>
  </si>
  <si>
    <t>張榮霖</t>
  </si>
  <si>
    <t>22142672</t>
  </si>
  <si>
    <t>詹政河</t>
  </si>
  <si>
    <t>20530358</t>
  </si>
  <si>
    <t>陳奉文</t>
  </si>
  <si>
    <t>08348988</t>
  </si>
  <si>
    <t>林樹煌</t>
  </si>
  <si>
    <t>06193271</t>
  </si>
  <si>
    <t>2021/09/07</t>
  </si>
  <si>
    <t>崔鄭梅妹</t>
  </si>
  <si>
    <t>2021/09/08</t>
  </si>
  <si>
    <t>張朝琴</t>
  </si>
  <si>
    <t>2021/09/13</t>
  </si>
  <si>
    <t>2021/09/05</t>
  </si>
  <si>
    <t>2021/09/27</t>
  </si>
  <si>
    <t>黃日興</t>
  </si>
  <si>
    <t>2021/09/20</t>
  </si>
  <si>
    <t>黃如龍</t>
  </si>
  <si>
    <t>許泉</t>
  </si>
  <si>
    <t>郭成義</t>
  </si>
  <si>
    <t>08101795</t>
  </si>
  <si>
    <t>2021/09/22</t>
  </si>
  <si>
    <t>64003C</t>
  </si>
  <si>
    <t>李張秀蓮</t>
  </si>
  <si>
    <t>18372247</t>
  </si>
  <si>
    <t>2021/09/15</t>
  </si>
  <si>
    <t>2021/09/23</t>
  </si>
  <si>
    <t>2021/09/26</t>
  </si>
  <si>
    <t>2021/09/28</t>
  </si>
  <si>
    <t>黃祖德</t>
  </si>
  <si>
    <t>22192334</t>
  </si>
  <si>
    <t>李錦豐</t>
  </si>
  <si>
    <t>01917372</t>
  </si>
  <si>
    <t>2021/09/29</t>
  </si>
  <si>
    <t>IDAWTI</t>
  </si>
  <si>
    <t>22158039</t>
  </si>
  <si>
    <t>2021/09/02</t>
  </si>
  <si>
    <t>黃鄭久美</t>
  </si>
  <si>
    <t>00260015</t>
  </si>
  <si>
    <t>2021/09/09</t>
  </si>
  <si>
    <t>2021/09/18</t>
  </si>
  <si>
    <t>張再發</t>
  </si>
  <si>
    <t>2021/09/16</t>
  </si>
  <si>
    <t>熊甲寅</t>
  </si>
  <si>
    <t>05523416</t>
  </si>
  <si>
    <t>蔡素燕</t>
  </si>
  <si>
    <t>10882380</t>
  </si>
  <si>
    <t>2021/09/30</t>
  </si>
  <si>
    <t>劉泰伶</t>
  </si>
  <si>
    <t>2021/09/10</t>
  </si>
  <si>
    <t>2021/09/24</t>
  </si>
  <si>
    <t>鄭金造</t>
  </si>
  <si>
    <t>03656326</t>
  </si>
  <si>
    <t>林昱秀</t>
  </si>
  <si>
    <t>林錫慶</t>
  </si>
  <si>
    <t>01117897</t>
  </si>
  <si>
    <t>常健麟</t>
  </si>
  <si>
    <t>2021/09/11</t>
  </si>
  <si>
    <t>2021/09/14</t>
  </si>
  <si>
    <t>15924453</t>
  </si>
  <si>
    <t>王盡</t>
  </si>
  <si>
    <t>陳兩全</t>
  </si>
  <si>
    <t>03052429</t>
  </si>
  <si>
    <t>2021/09/17</t>
  </si>
  <si>
    <t>陳王玉美</t>
  </si>
  <si>
    <t>陳嘉瑱</t>
  </si>
  <si>
    <t>19371852</t>
  </si>
  <si>
    <t>鄭江河</t>
  </si>
  <si>
    <t>07730871</t>
  </si>
  <si>
    <t>林毓彬</t>
  </si>
  <si>
    <t>21110080</t>
  </si>
  <si>
    <t>2021/09/03</t>
  </si>
  <si>
    <t>李志宏</t>
  </si>
  <si>
    <t>09795299</t>
  </si>
  <si>
    <t>陳在和</t>
  </si>
  <si>
    <t>12993148</t>
  </si>
  <si>
    <t>69004B</t>
  </si>
  <si>
    <t>33133B</t>
  </si>
  <si>
    <t>洪運方</t>
  </si>
  <si>
    <t>06803354</t>
  </si>
  <si>
    <t>徐則林</t>
  </si>
  <si>
    <t>19572948</t>
  </si>
  <si>
    <t>蔡宜勳</t>
  </si>
  <si>
    <t>09809314</t>
  </si>
  <si>
    <t>33131B</t>
  </si>
  <si>
    <t>林佩璇</t>
  </si>
  <si>
    <t>22143366</t>
  </si>
  <si>
    <t>22126500</t>
  </si>
  <si>
    <t>22126908</t>
  </si>
  <si>
    <t>06685965</t>
  </si>
  <si>
    <t>04563083</t>
  </si>
  <si>
    <t>22163469</t>
  </si>
  <si>
    <t>2021/09/25</t>
  </si>
  <si>
    <t>22019274</t>
  </si>
  <si>
    <t>03714736</t>
  </si>
  <si>
    <t>20356015</t>
  </si>
  <si>
    <t>18998476</t>
  </si>
  <si>
    <t>70201C</t>
  </si>
  <si>
    <t>21001004</t>
  </si>
  <si>
    <t>22115402</t>
  </si>
  <si>
    <t>22217476</t>
  </si>
  <si>
    <t>5710850</t>
  </si>
  <si>
    <t>13416248</t>
  </si>
  <si>
    <t>2021/10/01</t>
  </si>
  <si>
    <t>07158866</t>
  </si>
  <si>
    <t>07322038</t>
  </si>
  <si>
    <t>2021/09/04</t>
  </si>
  <si>
    <t>02935891</t>
  </si>
  <si>
    <t>12871738</t>
  </si>
  <si>
    <t>20250829</t>
  </si>
  <si>
    <t>01505456</t>
  </si>
  <si>
    <t>22095674</t>
  </si>
  <si>
    <t>14780428</t>
  </si>
  <si>
    <t>2021/09/12</t>
  </si>
  <si>
    <t>11926949</t>
  </si>
  <si>
    <t>04575228</t>
  </si>
  <si>
    <t>22141454</t>
  </si>
  <si>
    <t>06584449</t>
  </si>
  <si>
    <t>22173268</t>
  </si>
  <si>
    <t>13784176</t>
  </si>
  <si>
    <t>03974958</t>
  </si>
  <si>
    <t>2021/08/22</t>
  </si>
  <si>
    <t>18238356</t>
  </si>
  <si>
    <t>18281012</t>
  </si>
  <si>
    <t>06772046</t>
  </si>
  <si>
    <t>00127038</t>
  </si>
  <si>
    <t>15613082</t>
  </si>
  <si>
    <t>20073964</t>
  </si>
  <si>
    <t>00233227</t>
  </si>
  <si>
    <t>05893609</t>
  </si>
  <si>
    <t>22108610</t>
  </si>
  <si>
    <t>14598638</t>
  </si>
  <si>
    <t>18364606</t>
  </si>
  <si>
    <t>05782478</t>
  </si>
  <si>
    <t>04158095</t>
  </si>
  <si>
    <t>18805148</t>
  </si>
  <si>
    <t>11311096</t>
  </si>
  <si>
    <t>21880666</t>
  </si>
  <si>
    <t>02019726</t>
  </si>
  <si>
    <t>20210928</t>
  </si>
  <si>
    <t>20210914</t>
  </si>
  <si>
    <t>20210915</t>
  </si>
  <si>
    <t>20210901</t>
  </si>
  <si>
    <t>20210904</t>
  </si>
  <si>
    <t>20210903</t>
  </si>
  <si>
    <t>05008703</t>
  </si>
  <si>
    <t>18150720</t>
  </si>
  <si>
    <t>18254923</t>
  </si>
  <si>
    <t>20210906</t>
  </si>
  <si>
    <t>01951004</t>
  </si>
  <si>
    <t>15293622</t>
  </si>
  <si>
    <t>20210907</t>
  </si>
  <si>
    <t>11109239</t>
  </si>
  <si>
    <t>20210905</t>
  </si>
  <si>
    <t>20210911</t>
  </si>
  <si>
    <t>22154862</t>
  </si>
  <si>
    <t>20210908</t>
  </si>
  <si>
    <t>20210910</t>
  </si>
  <si>
    <t>04095782</t>
  </si>
  <si>
    <t>17090837</t>
  </si>
  <si>
    <t>18390849</t>
  </si>
  <si>
    <t>20786371</t>
  </si>
  <si>
    <t>20210913</t>
  </si>
  <si>
    <t>02834540</t>
  </si>
  <si>
    <t>04352062</t>
  </si>
  <si>
    <t>18112494</t>
  </si>
  <si>
    <t>22163896</t>
  </si>
  <si>
    <t>00420185</t>
  </si>
  <si>
    <t>20210917</t>
  </si>
  <si>
    <t>17601322</t>
  </si>
  <si>
    <t>19390630</t>
  </si>
  <si>
    <t>20210918</t>
  </si>
  <si>
    <t>20210921</t>
  </si>
  <si>
    <t>20210924</t>
  </si>
  <si>
    <t>21138462</t>
  </si>
  <si>
    <t>21637650</t>
  </si>
  <si>
    <t>20210925</t>
  </si>
  <si>
    <t>20210927</t>
  </si>
  <si>
    <t>21104539</t>
  </si>
  <si>
    <t>22198992</t>
  </si>
  <si>
    <t>20210929</t>
  </si>
  <si>
    <t>21516196</t>
  </si>
  <si>
    <t>06071528</t>
  </si>
  <si>
    <t>18480429</t>
  </si>
  <si>
    <t>20210920</t>
  </si>
  <si>
    <t>13419682</t>
  </si>
  <si>
    <t>11567828</t>
  </si>
  <si>
    <t>00536565</t>
  </si>
  <si>
    <t>20210902</t>
  </si>
  <si>
    <t>20210909</t>
  </si>
  <si>
    <t>08369610</t>
  </si>
  <si>
    <t>20210930</t>
  </si>
  <si>
    <t>02902571</t>
  </si>
  <si>
    <t>05152639</t>
  </si>
  <si>
    <t>14117201</t>
  </si>
  <si>
    <t>22138907</t>
  </si>
  <si>
    <t>11893994</t>
  </si>
  <si>
    <t>21110271</t>
  </si>
  <si>
    <t>17396014</t>
  </si>
  <si>
    <t>17139786</t>
  </si>
  <si>
    <t>05018052</t>
  </si>
  <si>
    <t>13943549</t>
  </si>
  <si>
    <t>21649633</t>
  </si>
  <si>
    <t>07876111</t>
  </si>
  <si>
    <t>10692677</t>
  </si>
  <si>
    <t>13085641</t>
  </si>
  <si>
    <t>12003449</t>
  </si>
  <si>
    <t>20210916</t>
  </si>
  <si>
    <t>20111284</t>
  </si>
  <si>
    <t>20210922</t>
  </si>
  <si>
    <t>20210923</t>
  </si>
  <si>
    <t>16525503</t>
  </si>
  <si>
    <t>16876196</t>
  </si>
  <si>
    <t>10604456</t>
  </si>
  <si>
    <t>08947160</t>
  </si>
  <si>
    <t>15306228</t>
  </si>
  <si>
    <t>00360135</t>
  </si>
  <si>
    <t>00506362</t>
  </si>
  <si>
    <t>22088028</t>
  </si>
  <si>
    <t>13230572</t>
  </si>
  <si>
    <t>13879811</t>
  </si>
  <si>
    <t>07532459</t>
  </si>
  <si>
    <t>15309264</t>
  </si>
  <si>
    <t>17709323</t>
  </si>
  <si>
    <t>02022150</t>
  </si>
  <si>
    <t>15987015</t>
  </si>
  <si>
    <t>08036917</t>
  </si>
  <si>
    <t>03534631</t>
  </si>
  <si>
    <t>22132459</t>
  </si>
  <si>
    <t>02120054</t>
  </si>
  <si>
    <t>11317780</t>
  </si>
  <si>
    <t>08515484</t>
  </si>
  <si>
    <t>04008637</t>
  </si>
  <si>
    <t>03641093</t>
  </si>
  <si>
    <t>04324137</t>
  </si>
  <si>
    <t>18702626</t>
  </si>
  <si>
    <t>07024800</t>
  </si>
  <si>
    <t>08920375</t>
  </si>
  <si>
    <t>03964913</t>
  </si>
  <si>
    <t>18497868</t>
  </si>
  <si>
    <t>64003C 48006C</t>
  </si>
  <si>
    <t>Sequestrectomy and Debridment</t>
  </si>
  <si>
    <t>AVF repair</t>
  </si>
  <si>
    <t>69016B1 69017B</t>
  </si>
  <si>
    <t>69004B 69001B 33133B 33115B</t>
  </si>
  <si>
    <t>*1 R't CIA (Visi-pro)</t>
  </si>
  <si>
    <t>*1 SFA</t>
  </si>
  <si>
    <t>62009C 47065B 19002B</t>
  </si>
  <si>
    <t>62009C 33131B 19002B</t>
  </si>
  <si>
    <t>port-A catheter fracture and migration s/p endovascular retrival of catheter; (ECHO)</t>
  </si>
  <si>
    <t>19002B 69039B</t>
  </si>
  <si>
    <t>69032C 33048B</t>
  </si>
  <si>
    <t>s/p removal of ECMO, percutaneous repair of arteriotomies and arteriography</t>
  </si>
  <si>
    <t>47080B 70201C</t>
  </si>
  <si>
    <t>Lymph node biopsy</t>
  </si>
  <si>
    <t>5710850 33074B</t>
  </si>
  <si>
    <t>62047C 148006C</t>
  </si>
  <si>
    <t>local flap wound dehisence s/p Debridment</t>
  </si>
  <si>
    <t>69016B 69014B</t>
  </si>
  <si>
    <t>69017B1 19002B</t>
  </si>
  <si>
    <t xml:space="preserve">Bil. </t>
  </si>
  <si>
    <t>V-V ECMO removal</t>
  </si>
  <si>
    <t>5760350</t>
  </si>
  <si>
    <t>*1 L't SFA (eluvia stent)</t>
  </si>
  <si>
    <t>5761110</t>
  </si>
  <si>
    <t>LSCA</t>
  </si>
  <si>
    <t>5760475 5761060</t>
  </si>
  <si>
    <t xml:space="preserve">5760191 5760300 </t>
  </si>
  <si>
    <t>*1 L't  Popliteal artery (SUPERA)</t>
  </si>
  <si>
    <t>V (R't ILAIC VEIN stenosis)</t>
  </si>
  <si>
    <t>5760191 5760300 5761050 5761085</t>
  </si>
  <si>
    <t>Perm-cath wound debridment</t>
  </si>
  <si>
    <t>*1 R't CIA (LD EXPRESS)</t>
  </si>
  <si>
    <t>5760190 5760300 5761081</t>
  </si>
  <si>
    <t xml:space="preserve"> 5760230 5760475 5761110</t>
  </si>
  <si>
    <t>5760475 5761085 5761110</t>
  </si>
  <si>
    <t xml:space="preserve"> 5760191 5760200 5760300</t>
  </si>
  <si>
    <t xml:space="preserve">5760350 5760475 </t>
  </si>
  <si>
    <t>on Double Lumen; (ECHO)</t>
  </si>
  <si>
    <t>*2 SFA</t>
  </si>
  <si>
    <t xml:space="preserve">5760190 5760300 5761085 </t>
  </si>
  <si>
    <t>IDAWTI ＊</t>
    <phoneticPr fontId="9" type="noConversion"/>
  </si>
  <si>
    <t>V</t>
    <phoneticPr fontId="9" type="noConversion"/>
  </si>
  <si>
    <t>V 
(Ligation)</t>
    <phoneticPr fontId="9" type="noConversion"/>
  </si>
  <si>
    <t>*1 LSCA
 (LD express)</t>
    <phoneticPr fontId="9" type="noConversion"/>
  </si>
  <si>
    <t>HENRY 
ROBINSON</t>
    <phoneticPr fontId="9" type="noConversion"/>
  </si>
  <si>
    <r>
      <rPr>
        <sz val="12"/>
        <color rgb="FF000000"/>
        <rFont val="標楷體"/>
        <family val="4"/>
        <charset val="136"/>
      </rPr>
      <t>高庚申</t>
    </r>
  </si>
  <si>
    <r>
      <rPr>
        <sz val="12"/>
        <color rgb="FF000000"/>
        <rFont val="標楷體"/>
        <family val="4"/>
        <charset val="136"/>
      </rPr>
      <t>溫順梅</t>
    </r>
  </si>
  <si>
    <r>
      <rPr>
        <sz val="12"/>
        <color rgb="FF000000"/>
        <rFont val="標楷體"/>
        <family val="4"/>
        <charset val="136"/>
      </rPr>
      <t>魏如笑</t>
    </r>
  </si>
  <si>
    <r>
      <rPr>
        <sz val="12"/>
        <color rgb="FF000000"/>
        <rFont val="標楷體"/>
        <family val="4"/>
        <charset val="136"/>
      </rPr>
      <t>陳黃秀美</t>
    </r>
  </si>
  <si>
    <r>
      <rPr>
        <sz val="12"/>
        <color rgb="FF000000"/>
        <rFont val="標楷體"/>
        <family val="4"/>
        <charset val="136"/>
      </rPr>
      <t>陳建賓</t>
    </r>
  </si>
  <si>
    <r>
      <rPr>
        <sz val="12"/>
        <color rgb="FF000000"/>
        <rFont val="標楷體"/>
        <family val="4"/>
        <charset val="136"/>
      </rPr>
      <t>張鳳珠</t>
    </r>
  </si>
  <si>
    <r>
      <rPr>
        <sz val="12"/>
        <color rgb="FF000000"/>
        <rFont val="標楷體"/>
        <family val="4"/>
        <charset val="136"/>
      </rPr>
      <t>許振興</t>
    </r>
  </si>
  <si>
    <r>
      <rPr>
        <sz val="12"/>
        <color rgb="FF000000"/>
        <rFont val="標楷體"/>
        <family val="4"/>
        <charset val="136"/>
      </rPr>
      <t>蔡明國</t>
    </r>
  </si>
  <si>
    <r>
      <rPr>
        <sz val="12"/>
        <color rgb="FF000000"/>
        <rFont val="標楷體"/>
        <family val="4"/>
        <charset val="136"/>
      </rPr>
      <t>黃深厚</t>
    </r>
  </si>
  <si>
    <r>
      <rPr>
        <sz val="12"/>
        <color rgb="FF000000"/>
        <rFont val="標楷體"/>
        <family val="4"/>
        <charset val="136"/>
      </rPr>
      <t>陳文龍</t>
    </r>
  </si>
  <si>
    <r>
      <rPr>
        <sz val="12"/>
        <color rgb="FF000000"/>
        <rFont val="標楷體"/>
        <family val="4"/>
        <charset val="136"/>
      </rPr>
      <t>吳宛臻</t>
    </r>
  </si>
  <si>
    <r>
      <rPr>
        <sz val="12"/>
        <color rgb="FF000000"/>
        <rFont val="標楷體"/>
        <family val="4"/>
        <charset val="136"/>
      </rPr>
      <t>楊玉霞</t>
    </r>
  </si>
  <si>
    <r>
      <rPr>
        <sz val="12"/>
        <color rgb="FF000000"/>
        <rFont val="標楷體"/>
        <family val="4"/>
        <charset val="136"/>
      </rPr>
      <t>陳令誠</t>
    </r>
  </si>
  <si>
    <r>
      <rPr>
        <sz val="12"/>
        <color rgb="FF000000"/>
        <rFont val="標楷體"/>
        <family val="4"/>
        <charset val="136"/>
      </rPr>
      <t>楊陳素紫</t>
    </r>
  </si>
  <si>
    <r>
      <rPr>
        <sz val="12"/>
        <color rgb="FF000000"/>
        <rFont val="標楷體"/>
        <family val="4"/>
        <charset val="136"/>
      </rPr>
      <t>吳志忠</t>
    </r>
  </si>
  <si>
    <r>
      <rPr>
        <sz val="12"/>
        <color rgb="FF000000"/>
        <rFont val="標楷體"/>
        <family val="4"/>
        <charset val="136"/>
      </rPr>
      <t>王典樹</t>
    </r>
  </si>
  <si>
    <r>
      <rPr>
        <sz val="12"/>
        <color rgb="FF000000"/>
        <rFont val="標楷體"/>
        <family val="4"/>
        <charset val="136"/>
      </rPr>
      <t>林紀宏</t>
    </r>
  </si>
  <si>
    <r>
      <rPr>
        <sz val="12"/>
        <color rgb="FF000000"/>
        <rFont val="標楷體"/>
        <family val="4"/>
        <charset val="136"/>
      </rPr>
      <t>吳陳翠微</t>
    </r>
  </si>
  <si>
    <r>
      <rPr>
        <sz val="12"/>
        <color rgb="FF000000"/>
        <rFont val="標楷體"/>
        <family val="4"/>
        <charset val="136"/>
      </rPr>
      <t>廖志崇</t>
    </r>
  </si>
  <si>
    <r>
      <rPr>
        <sz val="12"/>
        <color rgb="FF000000"/>
        <rFont val="標楷體"/>
        <family val="4"/>
        <charset val="136"/>
      </rPr>
      <t>阮羽杰</t>
    </r>
  </si>
  <si>
    <r>
      <rPr>
        <sz val="12"/>
        <color rgb="FF000000"/>
        <rFont val="標楷體"/>
        <family val="4"/>
        <charset val="136"/>
      </rPr>
      <t>陳珈臻</t>
    </r>
  </si>
  <si>
    <r>
      <rPr>
        <sz val="12"/>
        <color rgb="FF000000"/>
        <rFont val="標楷體"/>
        <family val="4"/>
        <charset val="136"/>
      </rPr>
      <t>陳傅芳英</t>
    </r>
  </si>
  <si>
    <r>
      <rPr>
        <sz val="12"/>
        <color rgb="FF000000"/>
        <rFont val="標楷體"/>
        <family val="4"/>
        <charset val="136"/>
      </rPr>
      <t>沈佳融</t>
    </r>
  </si>
  <si>
    <r>
      <rPr>
        <sz val="12"/>
        <color rgb="FF000000"/>
        <rFont val="標楷體"/>
        <family val="4"/>
        <charset val="136"/>
      </rPr>
      <t>李鴻龍</t>
    </r>
  </si>
  <si>
    <r>
      <rPr>
        <sz val="12"/>
        <color rgb="FF000000"/>
        <rFont val="標楷體"/>
        <family val="4"/>
        <charset val="136"/>
      </rPr>
      <t>商翠華</t>
    </r>
  </si>
  <si>
    <r>
      <rPr>
        <sz val="12"/>
        <color rgb="FF000000"/>
        <rFont val="標楷體"/>
        <family val="4"/>
        <charset val="136"/>
      </rPr>
      <t>張錫欽</t>
    </r>
  </si>
  <si>
    <r>
      <t xml:space="preserve">HENRY </t>
    </r>
    <r>
      <rPr>
        <sz val="12"/>
        <color rgb="FF000000"/>
        <rFont val="標楷體"/>
        <family val="4"/>
        <charset val="136"/>
      </rPr>
      <t>＊</t>
    </r>
    <phoneticPr fontId="9" type="noConversion"/>
  </si>
  <si>
    <r>
      <rPr>
        <sz val="12"/>
        <color rgb="FF000000"/>
        <rFont val="標楷體"/>
        <family val="4"/>
        <charset val="136"/>
      </rPr>
      <t>謝李阿菊</t>
    </r>
  </si>
  <si>
    <r>
      <rPr>
        <sz val="12"/>
        <color rgb="FF000000"/>
        <rFont val="標楷體"/>
        <family val="4"/>
        <charset val="136"/>
      </rPr>
      <t>何碧琴</t>
    </r>
  </si>
  <si>
    <r>
      <rPr>
        <sz val="12"/>
        <color rgb="FF000000"/>
        <rFont val="標楷體"/>
        <family val="4"/>
        <charset val="136"/>
      </rPr>
      <t>林石益</t>
    </r>
  </si>
  <si>
    <r>
      <rPr>
        <sz val="12"/>
        <color rgb="FF000000"/>
        <rFont val="標楷體"/>
        <family val="4"/>
        <charset val="136"/>
      </rPr>
      <t>林陳德明</t>
    </r>
  </si>
  <si>
    <r>
      <rPr>
        <sz val="12"/>
        <color rgb="FF000000"/>
        <rFont val="標楷體"/>
        <family val="4"/>
        <charset val="136"/>
      </rPr>
      <t>曾新雲</t>
    </r>
  </si>
  <si>
    <r>
      <rPr>
        <sz val="12"/>
        <color rgb="FF000000"/>
        <rFont val="標楷體"/>
        <family val="4"/>
        <charset val="136"/>
      </rPr>
      <t>黃添財</t>
    </r>
  </si>
  <si>
    <r>
      <rPr>
        <sz val="12"/>
        <color rgb="FF000000"/>
        <rFont val="標楷體"/>
        <family val="4"/>
        <charset val="136"/>
      </rPr>
      <t>翁玉鳳</t>
    </r>
  </si>
  <si>
    <r>
      <rPr>
        <sz val="12"/>
        <color rgb="FF000000"/>
        <rFont val="標楷體"/>
        <family val="4"/>
        <charset val="136"/>
      </rPr>
      <t>陳方金花</t>
    </r>
  </si>
  <si>
    <r>
      <rPr>
        <sz val="12"/>
        <color rgb="FF000000"/>
        <rFont val="標楷體"/>
        <family val="4"/>
        <charset val="136"/>
      </rPr>
      <t>丁秀美</t>
    </r>
  </si>
  <si>
    <r>
      <rPr>
        <sz val="12"/>
        <color rgb="FF000000"/>
        <rFont val="標楷體"/>
        <family val="4"/>
        <charset val="136"/>
      </rPr>
      <t>柯美樺</t>
    </r>
  </si>
  <si>
    <r>
      <rPr>
        <sz val="12"/>
        <color rgb="FF000000"/>
        <rFont val="標楷體"/>
        <family val="4"/>
        <charset val="136"/>
      </rPr>
      <t>史倍甄</t>
    </r>
  </si>
  <si>
    <r>
      <rPr>
        <sz val="12"/>
        <color rgb="FF000000"/>
        <rFont val="標楷體"/>
        <family val="4"/>
        <charset val="136"/>
      </rPr>
      <t>羅兆源</t>
    </r>
  </si>
  <si>
    <r>
      <rPr>
        <sz val="12"/>
        <color rgb="FF000000"/>
        <rFont val="標楷體"/>
        <family val="4"/>
        <charset val="136"/>
      </rPr>
      <t>洪美容</t>
    </r>
  </si>
  <si>
    <r>
      <rPr>
        <sz val="12"/>
        <color rgb="FF000000"/>
        <rFont val="標楷體"/>
        <family val="4"/>
        <charset val="136"/>
      </rPr>
      <t>王振耀</t>
    </r>
  </si>
  <si>
    <r>
      <rPr>
        <sz val="12"/>
        <color rgb="FF000000"/>
        <rFont val="標楷體"/>
        <family val="4"/>
        <charset val="136"/>
      </rPr>
      <t>陳綢</t>
    </r>
  </si>
  <si>
    <r>
      <rPr>
        <sz val="12"/>
        <color rgb="FF000000"/>
        <rFont val="標楷體"/>
        <family val="4"/>
        <charset val="136"/>
      </rPr>
      <t>孫錦華</t>
    </r>
  </si>
  <si>
    <r>
      <rPr>
        <sz val="12"/>
        <color rgb="FF000000"/>
        <rFont val="標楷體"/>
        <family val="4"/>
        <charset val="136"/>
      </rPr>
      <t>丁櫻桃</t>
    </r>
  </si>
  <si>
    <r>
      <rPr>
        <sz val="12"/>
        <color rgb="FF000000"/>
        <rFont val="標楷體"/>
        <family val="4"/>
        <charset val="136"/>
      </rPr>
      <t>吳邱網桂</t>
    </r>
  </si>
  <si>
    <r>
      <rPr>
        <sz val="12"/>
        <color rgb="FF000000"/>
        <rFont val="標楷體"/>
        <family val="4"/>
        <charset val="136"/>
      </rPr>
      <t>何瓊慧</t>
    </r>
  </si>
  <si>
    <r>
      <rPr>
        <sz val="12"/>
        <color rgb="FF000000"/>
        <rFont val="標楷體"/>
        <family val="4"/>
        <charset val="136"/>
      </rPr>
      <t>陳寬庭</t>
    </r>
  </si>
  <si>
    <r>
      <rPr>
        <sz val="12"/>
        <color rgb="FF000000"/>
        <rFont val="標楷體"/>
        <family val="4"/>
        <charset val="136"/>
      </rPr>
      <t>陳佳莘</t>
    </r>
  </si>
  <si>
    <r>
      <rPr>
        <sz val="12"/>
        <color rgb="FF000000"/>
        <rFont val="標楷體"/>
        <family val="4"/>
        <charset val="136"/>
      </rPr>
      <t>張萬得</t>
    </r>
  </si>
  <si>
    <r>
      <rPr>
        <sz val="12"/>
        <color rgb="FF000000"/>
        <rFont val="標楷體"/>
        <family val="4"/>
        <charset val="136"/>
      </rPr>
      <t>戴佰生</t>
    </r>
  </si>
  <si>
    <r>
      <rPr>
        <sz val="12"/>
        <color rgb="FF000000"/>
        <rFont val="標楷體"/>
        <family val="4"/>
        <charset val="136"/>
      </rPr>
      <t>李張秀蓮</t>
    </r>
  </si>
  <si>
    <r>
      <rPr>
        <sz val="12"/>
        <color rgb="FF000000"/>
        <rFont val="標楷體"/>
        <family val="4"/>
        <charset val="136"/>
      </rPr>
      <t>李明樹</t>
    </r>
  </si>
  <si>
    <r>
      <rPr>
        <sz val="12"/>
        <color rgb="FF000000"/>
        <rFont val="標楷體"/>
        <family val="4"/>
        <charset val="136"/>
      </rPr>
      <t>陳豪盛</t>
    </r>
  </si>
  <si>
    <r>
      <rPr>
        <sz val="12"/>
        <color rgb="FF000000"/>
        <rFont val="標楷體"/>
        <family val="4"/>
        <charset val="136"/>
      </rPr>
      <t>石陳麗</t>
    </r>
  </si>
  <si>
    <r>
      <rPr>
        <sz val="12"/>
        <color rgb="FF000000"/>
        <rFont val="標楷體"/>
        <family val="4"/>
        <charset val="136"/>
      </rPr>
      <t>林椿洲</t>
    </r>
  </si>
  <si>
    <r>
      <rPr>
        <sz val="12"/>
        <color rgb="FF000000"/>
        <rFont val="標楷體"/>
        <family val="4"/>
        <charset val="136"/>
      </rPr>
      <t>張生璉</t>
    </r>
  </si>
  <si>
    <r>
      <rPr>
        <sz val="12"/>
        <color rgb="FF000000"/>
        <rFont val="標楷體"/>
        <family val="4"/>
        <charset val="136"/>
      </rPr>
      <t>謝柯牡丹</t>
    </r>
  </si>
  <si>
    <r>
      <rPr>
        <sz val="12"/>
        <color rgb="FF000000"/>
        <rFont val="標楷體"/>
        <family val="4"/>
        <charset val="136"/>
      </rPr>
      <t>黃錦東</t>
    </r>
  </si>
  <si>
    <r>
      <rPr>
        <sz val="12"/>
        <color rgb="FF000000"/>
        <rFont val="標楷體"/>
        <family val="4"/>
        <charset val="136"/>
      </rPr>
      <t>林天賜</t>
    </r>
  </si>
  <si>
    <r>
      <rPr>
        <sz val="12"/>
        <color rgb="FF000000"/>
        <rFont val="標楷體"/>
        <family val="4"/>
        <charset val="136"/>
      </rPr>
      <t>張春治</t>
    </r>
  </si>
  <si>
    <r>
      <rPr>
        <sz val="12"/>
        <color rgb="FF000000"/>
        <rFont val="標楷體"/>
        <family val="4"/>
        <charset val="136"/>
      </rPr>
      <t>鄭毓珍</t>
    </r>
  </si>
  <si>
    <r>
      <rPr>
        <sz val="12"/>
        <color rgb="FF000000"/>
        <rFont val="標楷體"/>
        <family val="4"/>
        <charset val="136"/>
      </rPr>
      <t>劉漢英</t>
    </r>
  </si>
  <si>
    <r>
      <rPr>
        <sz val="12"/>
        <color rgb="FF000000"/>
        <rFont val="標楷體"/>
        <family val="4"/>
        <charset val="136"/>
      </rPr>
      <t>張春好</t>
    </r>
  </si>
  <si>
    <r>
      <rPr>
        <sz val="12"/>
        <color rgb="FF000000"/>
        <rFont val="標楷體"/>
        <family val="4"/>
        <charset val="136"/>
      </rPr>
      <t>陳寶珠</t>
    </r>
  </si>
  <si>
    <r>
      <rPr>
        <sz val="12"/>
        <color rgb="FF000000"/>
        <rFont val="標楷體"/>
        <family val="4"/>
        <charset val="136"/>
      </rPr>
      <t>范維禎</t>
    </r>
  </si>
  <si>
    <r>
      <rPr>
        <sz val="12"/>
        <color rgb="FF000000"/>
        <rFont val="標楷體"/>
        <family val="4"/>
        <charset val="136"/>
      </rPr>
      <t>蘇燕珠</t>
    </r>
  </si>
  <si>
    <r>
      <rPr>
        <sz val="12"/>
        <color rgb="FF000000"/>
        <rFont val="標楷體"/>
        <family val="4"/>
        <charset val="136"/>
      </rPr>
      <t>鄧文川</t>
    </r>
  </si>
  <si>
    <r>
      <rPr>
        <sz val="12"/>
        <color rgb="FF000000"/>
        <rFont val="標楷體"/>
        <family val="4"/>
        <charset val="136"/>
      </rPr>
      <t>詹綉香</t>
    </r>
  </si>
  <si>
    <r>
      <rPr>
        <sz val="12"/>
        <color rgb="FF000000"/>
        <rFont val="標楷體"/>
        <family val="4"/>
        <charset val="136"/>
      </rPr>
      <t>塗婉倩</t>
    </r>
  </si>
  <si>
    <r>
      <rPr>
        <sz val="12"/>
        <color rgb="FF000000"/>
        <rFont val="標楷體"/>
        <family val="4"/>
        <charset val="136"/>
      </rPr>
      <t>林樹松</t>
    </r>
  </si>
  <si>
    <r>
      <rPr>
        <sz val="12"/>
        <color rgb="FF000000"/>
        <rFont val="標楷體"/>
        <family val="4"/>
        <charset val="136"/>
      </rPr>
      <t>邱錫琴</t>
    </r>
  </si>
  <si>
    <r>
      <rPr>
        <sz val="12"/>
        <color rgb="FF000000"/>
        <rFont val="標楷體"/>
        <family val="4"/>
        <charset val="136"/>
      </rPr>
      <t>楊春田</t>
    </r>
  </si>
  <si>
    <r>
      <rPr>
        <sz val="12"/>
        <color rgb="FF000000"/>
        <rFont val="標楷體"/>
        <family val="4"/>
        <charset val="136"/>
      </rPr>
      <t>李福鎮</t>
    </r>
  </si>
  <si>
    <r>
      <rPr>
        <sz val="12"/>
        <color rgb="FF000000"/>
        <rFont val="標楷體"/>
        <family val="4"/>
        <charset val="136"/>
      </rPr>
      <t>林忠義</t>
    </r>
  </si>
  <si>
    <r>
      <rPr>
        <sz val="12"/>
        <color rgb="FF000000"/>
        <rFont val="標楷體"/>
        <family val="4"/>
        <charset val="136"/>
      </rPr>
      <t>張香君</t>
    </r>
  </si>
  <si>
    <r>
      <rPr>
        <sz val="12"/>
        <color rgb="FF000000"/>
        <rFont val="標楷體"/>
        <family val="4"/>
        <charset val="136"/>
      </rPr>
      <t>呂金蓉</t>
    </r>
  </si>
  <si>
    <r>
      <rPr>
        <sz val="12"/>
        <color rgb="FF000000"/>
        <rFont val="標楷體"/>
        <family val="4"/>
        <charset val="136"/>
      </rPr>
      <t>謝武良</t>
    </r>
  </si>
  <si>
    <r>
      <rPr>
        <sz val="12"/>
        <color rgb="FFFF0000"/>
        <rFont val="標楷體"/>
        <family val="4"/>
        <charset val="136"/>
      </rPr>
      <t>許林阿樣</t>
    </r>
  </si>
  <si>
    <r>
      <rPr>
        <sz val="12"/>
        <color rgb="FFFF0000"/>
        <rFont val="標楷體"/>
        <family val="4"/>
        <charset val="136"/>
      </rPr>
      <t>女</t>
    </r>
  </si>
  <si>
    <r>
      <rPr>
        <sz val="12"/>
        <color rgb="FF000000"/>
        <rFont val="標楷體"/>
        <family val="4"/>
        <charset val="136"/>
      </rPr>
      <t>葉陳富美</t>
    </r>
  </si>
  <si>
    <r>
      <rPr>
        <sz val="12"/>
        <color rgb="FF000000"/>
        <rFont val="標楷體"/>
        <family val="4"/>
        <charset val="136"/>
      </rPr>
      <t>蔡莊眞</t>
    </r>
  </si>
  <si>
    <r>
      <rPr>
        <sz val="12"/>
        <color rgb="FF000000"/>
        <rFont val="標楷體"/>
        <family val="4"/>
        <charset val="136"/>
      </rPr>
      <t>高吳賽蘭</t>
    </r>
  </si>
  <si>
    <r>
      <rPr>
        <sz val="12"/>
        <color rgb="FF000000"/>
        <rFont val="標楷體"/>
        <family val="4"/>
        <charset val="136"/>
      </rPr>
      <t>許嘉祥</t>
    </r>
  </si>
  <si>
    <r>
      <rPr>
        <sz val="12"/>
        <color rgb="FF000000"/>
        <rFont val="標楷體"/>
        <family val="4"/>
        <charset val="136"/>
      </rPr>
      <t>呂洪碧珠</t>
    </r>
  </si>
  <si>
    <r>
      <rPr>
        <sz val="12"/>
        <color rgb="FF000000"/>
        <rFont val="標楷體"/>
        <family val="4"/>
        <charset val="136"/>
      </rPr>
      <t>陳俊良</t>
    </r>
  </si>
  <si>
    <r>
      <rPr>
        <sz val="12"/>
        <color rgb="FF000000"/>
        <rFont val="標楷體"/>
        <family val="4"/>
        <charset val="136"/>
      </rPr>
      <t>張至</t>
    </r>
  </si>
  <si>
    <r>
      <rPr>
        <sz val="12"/>
        <color rgb="FF000000"/>
        <rFont val="標楷體"/>
        <family val="4"/>
        <charset val="136"/>
      </rPr>
      <t>林冠宏</t>
    </r>
  </si>
  <si>
    <r>
      <rPr>
        <sz val="12"/>
        <color rgb="FF000000"/>
        <rFont val="標楷體"/>
        <family val="4"/>
        <charset val="136"/>
      </rPr>
      <t>林榮淇</t>
    </r>
  </si>
  <si>
    <r>
      <rPr>
        <sz val="12"/>
        <color rgb="FF000000"/>
        <rFont val="標楷體"/>
        <family val="4"/>
        <charset val="136"/>
      </rPr>
      <t>呂秋貴</t>
    </r>
  </si>
  <si>
    <r>
      <rPr>
        <sz val="12"/>
        <color rgb="FF000000"/>
        <rFont val="標楷體"/>
        <family val="4"/>
        <charset val="136"/>
      </rPr>
      <t>林張採花</t>
    </r>
  </si>
  <si>
    <r>
      <rPr>
        <sz val="12"/>
        <color rgb="FF000000"/>
        <rFont val="標楷體"/>
        <family val="4"/>
        <charset val="136"/>
      </rPr>
      <t>陳喜雄</t>
    </r>
  </si>
  <si>
    <r>
      <rPr>
        <sz val="12"/>
        <color rgb="FF000000"/>
        <rFont val="標楷體"/>
        <family val="4"/>
        <charset val="136"/>
      </rPr>
      <t>陳瑛宗</t>
    </r>
  </si>
  <si>
    <r>
      <rPr>
        <sz val="12"/>
        <color rgb="FF000000"/>
        <rFont val="標楷體"/>
        <family val="4"/>
        <charset val="136"/>
      </rPr>
      <t>蘇琴珠</t>
    </r>
  </si>
  <si>
    <r>
      <rPr>
        <sz val="12"/>
        <color rgb="FF000000"/>
        <rFont val="標楷體"/>
        <family val="4"/>
        <charset val="136"/>
      </rPr>
      <t>女</t>
    </r>
    <phoneticPr fontId="9" type="noConversion"/>
  </si>
  <si>
    <r>
      <rPr>
        <sz val="12"/>
        <color rgb="FF000000"/>
        <rFont val="標楷體"/>
        <family val="4"/>
        <charset val="136"/>
      </rPr>
      <t>張陳美子</t>
    </r>
  </si>
  <si>
    <r>
      <rPr>
        <sz val="12"/>
        <color rgb="FF000000"/>
        <rFont val="標楷體"/>
        <family val="4"/>
        <charset val="136"/>
      </rPr>
      <t>黃林秋玉</t>
    </r>
  </si>
  <si>
    <r>
      <rPr>
        <sz val="12"/>
        <color rgb="FF000000"/>
        <rFont val="標楷體"/>
        <family val="4"/>
        <charset val="136"/>
      </rPr>
      <t>謝林甘淑</t>
    </r>
  </si>
  <si>
    <r>
      <rPr>
        <sz val="12"/>
        <color rgb="FF000000"/>
        <rFont val="標楷體"/>
        <family val="4"/>
        <charset val="136"/>
      </rPr>
      <t>呂蔡如間</t>
    </r>
  </si>
  <si>
    <r>
      <rPr>
        <sz val="12"/>
        <color rgb="FF000000"/>
        <rFont val="標楷體"/>
        <family val="4"/>
        <charset val="136"/>
      </rPr>
      <t>張再發</t>
    </r>
  </si>
  <si>
    <r>
      <rPr>
        <sz val="12"/>
        <color rgb="FF000000"/>
        <rFont val="標楷體"/>
        <family val="4"/>
        <charset val="136"/>
      </rPr>
      <t>黃正綱</t>
    </r>
  </si>
  <si>
    <r>
      <rPr>
        <sz val="12"/>
        <color rgb="FF000000"/>
        <rFont val="標楷體"/>
        <family val="4"/>
        <charset val="136"/>
      </rPr>
      <t>林再旺</t>
    </r>
  </si>
  <si>
    <r>
      <rPr>
        <sz val="12"/>
        <color rgb="FF000000"/>
        <rFont val="標楷體"/>
        <family val="4"/>
        <charset val="136"/>
      </rPr>
      <t>游秀鳳</t>
    </r>
  </si>
  <si>
    <r>
      <rPr>
        <sz val="12"/>
        <color rgb="FF000000"/>
        <rFont val="標楷體"/>
        <family val="4"/>
        <charset val="136"/>
      </rPr>
      <t>黃賽</t>
    </r>
  </si>
  <si>
    <r>
      <rPr>
        <sz val="12"/>
        <color rgb="FF000000"/>
        <rFont val="標楷體"/>
        <family val="4"/>
        <charset val="136"/>
      </rPr>
      <t>蘇添財</t>
    </r>
  </si>
  <si>
    <r>
      <rPr>
        <sz val="12"/>
        <color rgb="FF000000"/>
        <rFont val="標楷體"/>
        <family val="4"/>
        <charset val="136"/>
      </rPr>
      <t>游英</t>
    </r>
  </si>
  <si>
    <r>
      <rPr>
        <sz val="12"/>
        <color rgb="FF000000"/>
        <rFont val="標楷體"/>
        <family val="4"/>
        <charset val="136"/>
      </rPr>
      <t>陳東圓</t>
    </r>
  </si>
  <si>
    <r>
      <rPr>
        <sz val="12"/>
        <color rgb="FF000000"/>
        <rFont val="標楷體"/>
        <family val="4"/>
        <charset val="136"/>
      </rPr>
      <t>林逢慶</t>
    </r>
  </si>
  <si>
    <r>
      <rPr>
        <sz val="12"/>
        <color rgb="FF000000"/>
        <rFont val="標楷體"/>
        <family val="4"/>
        <charset val="136"/>
      </rPr>
      <t>張人禾</t>
    </r>
  </si>
  <si>
    <r>
      <rPr>
        <sz val="12"/>
        <color rgb="FF000000"/>
        <rFont val="標楷體"/>
        <family val="4"/>
        <charset val="136"/>
      </rPr>
      <t>男</t>
    </r>
    <phoneticPr fontId="9" type="noConversion"/>
  </si>
  <si>
    <r>
      <rPr>
        <sz val="12"/>
        <color rgb="FF000000"/>
        <rFont val="標楷體"/>
        <family val="4"/>
        <charset val="136"/>
      </rPr>
      <t>柯政良</t>
    </r>
  </si>
  <si>
    <r>
      <rPr>
        <sz val="12"/>
        <color rgb="FF000000"/>
        <rFont val="標楷體"/>
        <family val="4"/>
        <charset val="136"/>
      </rPr>
      <t>林子民</t>
    </r>
  </si>
  <si>
    <r>
      <rPr>
        <sz val="12"/>
        <color rgb="FF000000"/>
        <rFont val="標楷體"/>
        <family val="4"/>
        <charset val="136"/>
      </rPr>
      <t>張雅玲</t>
    </r>
  </si>
  <si>
    <r>
      <rPr>
        <sz val="12"/>
        <color rgb="FF000000"/>
        <rFont val="標楷體"/>
        <family val="4"/>
        <charset val="136"/>
      </rPr>
      <t>鄭廖美貞</t>
    </r>
  </si>
  <si>
    <r>
      <rPr>
        <sz val="12"/>
        <color rgb="FF000000"/>
        <rFont val="標楷體"/>
        <family val="4"/>
        <charset val="136"/>
      </rPr>
      <t>林子康</t>
    </r>
  </si>
  <si>
    <r>
      <rPr>
        <sz val="12"/>
        <color rgb="FF000000"/>
        <rFont val="標楷體"/>
        <family val="4"/>
        <charset val="136"/>
      </rPr>
      <t>陳培坤</t>
    </r>
  </si>
  <si>
    <r>
      <rPr>
        <sz val="12"/>
        <color rgb="FF000000"/>
        <rFont val="標楷體"/>
        <family val="4"/>
        <charset val="136"/>
      </rPr>
      <t>黃張淑霞</t>
    </r>
  </si>
  <si>
    <r>
      <rPr>
        <sz val="12"/>
        <color rgb="FF000000"/>
        <rFont val="標楷體"/>
        <family val="4"/>
        <charset val="136"/>
      </rPr>
      <t>李秋風</t>
    </r>
  </si>
  <si>
    <r>
      <rPr>
        <sz val="12"/>
        <color rgb="FF000000"/>
        <rFont val="標楷體"/>
        <family val="4"/>
        <charset val="136"/>
      </rPr>
      <t>古春子</t>
    </r>
  </si>
  <si>
    <r>
      <rPr>
        <sz val="12"/>
        <color rgb="FF000000"/>
        <rFont val="標楷體"/>
        <family val="4"/>
        <charset val="136"/>
      </rPr>
      <t>黃玉媛</t>
    </r>
  </si>
  <si>
    <r>
      <rPr>
        <sz val="12"/>
        <color rgb="FF000000"/>
        <rFont val="標楷體"/>
        <family val="4"/>
        <charset val="136"/>
      </rPr>
      <t>葉森</t>
    </r>
  </si>
  <si>
    <r>
      <rPr>
        <sz val="12"/>
        <color rgb="FF000000"/>
        <rFont val="標楷體"/>
        <family val="4"/>
        <charset val="136"/>
      </rPr>
      <t>廖春長</t>
    </r>
  </si>
  <si>
    <r>
      <rPr>
        <sz val="12"/>
        <color rgb="FF000000"/>
        <rFont val="標楷體"/>
        <family val="4"/>
        <charset val="136"/>
      </rPr>
      <t>林浩昌</t>
    </r>
  </si>
  <si>
    <r>
      <rPr>
        <sz val="12"/>
        <color rgb="FF000000"/>
        <rFont val="標楷體"/>
        <family val="4"/>
        <charset val="136"/>
      </rPr>
      <t>王清俊</t>
    </r>
  </si>
  <si>
    <r>
      <rPr>
        <sz val="12"/>
        <color rgb="FF000000"/>
        <rFont val="標楷體"/>
        <family val="4"/>
        <charset val="136"/>
      </rPr>
      <t>林致廷</t>
    </r>
  </si>
  <si>
    <r>
      <rPr>
        <sz val="12"/>
        <color rgb="FF000000"/>
        <rFont val="標楷體"/>
        <family val="4"/>
        <charset val="136"/>
      </rPr>
      <t>黃郭阿美</t>
    </r>
  </si>
  <si>
    <r>
      <rPr>
        <sz val="12"/>
        <color rgb="FF000000"/>
        <rFont val="標楷體"/>
        <family val="4"/>
        <charset val="136"/>
      </rPr>
      <t>胡秀蓁</t>
    </r>
  </si>
  <si>
    <r>
      <rPr>
        <sz val="12"/>
        <color rgb="FF000000"/>
        <rFont val="標楷體"/>
        <family val="4"/>
        <charset val="136"/>
      </rPr>
      <t>李雪榕</t>
    </r>
  </si>
  <si>
    <r>
      <rPr>
        <sz val="12"/>
        <color rgb="FF000000"/>
        <rFont val="標楷體"/>
        <family val="4"/>
        <charset val="136"/>
      </rPr>
      <t>李德龍</t>
    </r>
  </si>
  <si>
    <r>
      <rPr>
        <sz val="12"/>
        <color rgb="FF000000"/>
        <rFont val="標楷體"/>
        <family val="4"/>
        <charset val="136"/>
      </rPr>
      <t>黃啟芬</t>
    </r>
  </si>
  <si>
    <r>
      <rPr>
        <sz val="12"/>
        <color rgb="FF000000"/>
        <rFont val="標楷體"/>
        <family val="4"/>
        <charset val="136"/>
      </rPr>
      <t>鄭陳春凉</t>
    </r>
  </si>
  <si>
    <r>
      <rPr>
        <sz val="12"/>
        <color rgb="FF000000"/>
        <rFont val="標楷體"/>
        <family val="4"/>
        <charset val="136"/>
      </rPr>
      <t>陳秋波</t>
    </r>
  </si>
  <si>
    <r>
      <rPr>
        <sz val="12"/>
        <color rgb="FF000000"/>
        <rFont val="標楷體"/>
        <family val="4"/>
        <charset val="136"/>
      </rPr>
      <t>湯文俊</t>
    </r>
  </si>
  <si>
    <r>
      <rPr>
        <sz val="12"/>
        <color rgb="FF000000"/>
        <rFont val="標楷體"/>
        <family val="4"/>
        <charset val="136"/>
      </rPr>
      <t>李水德</t>
    </r>
  </si>
  <si>
    <r>
      <rPr>
        <sz val="12"/>
        <color rgb="FF000000"/>
        <rFont val="標楷體"/>
        <family val="4"/>
        <charset val="136"/>
      </rPr>
      <t>姚才旺</t>
    </r>
  </si>
  <si>
    <r>
      <rPr>
        <sz val="12"/>
        <color rgb="FF000000"/>
        <rFont val="標楷體"/>
        <family val="4"/>
        <charset val="136"/>
      </rPr>
      <t>楊明華</t>
    </r>
  </si>
  <si>
    <r>
      <rPr>
        <sz val="12"/>
        <color rgb="FF000000"/>
        <rFont val="標楷體"/>
        <family val="4"/>
        <charset val="136"/>
      </rPr>
      <t>詹朝盛</t>
    </r>
  </si>
  <si>
    <r>
      <rPr>
        <sz val="12"/>
        <color rgb="FF000000"/>
        <rFont val="標楷體"/>
        <family val="4"/>
        <charset val="136"/>
      </rPr>
      <t>吳純艷</t>
    </r>
  </si>
  <si>
    <r>
      <rPr>
        <sz val="12"/>
        <color rgb="FF000000"/>
        <rFont val="標楷體"/>
        <family val="4"/>
        <charset val="136"/>
      </rPr>
      <t>施義謀</t>
    </r>
  </si>
  <si>
    <r>
      <rPr>
        <sz val="12"/>
        <color rgb="FF000000"/>
        <rFont val="標楷體"/>
        <family val="4"/>
        <charset val="136"/>
      </rPr>
      <t>林鳳珠</t>
    </r>
  </si>
  <si>
    <r>
      <rPr>
        <sz val="12"/>
        <color rgb="FF000000"/>
        <rFont val="標楷體"/>
        <family val="4"/>
        <charset val="136"/>
      </rPr>
      <t>連文雄</t>
    </r>
  </si>
  <si>
    <r>
      <rPr>
        <sz val="12"/>
        <color rgb="FF000000"/>
        <rFont val="標楷體"/>
        <family val="4"/>
        <charset val="136"/>
      </rPr>
      <t>男</t>
    </r>
    <phoneticPr fontId="9" type="noConversion"/>
  </si>
  <si>
    <r>
      <rPr>
        <sz val="12"/>
        <color rgb="FF000000"/>
        <rFont val="標楷體"/>
        <family val="4"/>
        <charset val="136"/>
      </rPr>
      <t>莊崇煌</t>
    </r>
  </si>
  <si>
    <r>
      <rPr>
        <sz val="12"/>
        <color rgb="FF000000"/>
        <rFont val="標楷體"/>
        <family val="4"/>
        <charset val="136"/>
      </rPr>
      <t>何麗美</t>
    </r>
  </si>
  <si>
    <r>
      <rPr>
        <sz val="12"/>
        <color rgb="FF000000"/>
        <rFont val="標楷體"/>
        <family val="4"/>
        <charset val="136"/>
      </rPr>
      <t>董張慧嬌</t>
    </r>
  </si>
  <si>
    <r>
      <rPr>
        <sz val="12"/>
        <color rgb="FF000000"/>
        <rFont val="標楷體"/>
        <family val="4"/>
        <charset val="136"/>
      </rPr>
      <t>女</t>
    </r>
    <phoneticPr fontId="9" type="noConversion"/>
  </si>
  <si>
    <r>
      <rPr>
        <sz val="12"/>
        <color rgb="FF000000"/>
        <rFont val="標楷體"/>
        <family val="4"/>
        <charset val="136"/>
      </rPr>
      <t>潘鍾淑玉</t>
    </r>
  </si>
  <si>
    <r>
      <rPr>
        <sz val="12"/>
        <color rgb="FF000000"/>
        <rFont val="標楷體"/>
        <family val="4"/>
        <charset val="136"/>
      </rPr>
      <t>吳聲潤</t>
    </r>
  </si>
  <si>
    <r>
      <rPr>
        <sz val="12"/>
        <color rgb="FF000000"/>
        <rFont val="標楷體"/>
        <family val="4"/>
        <charset val="136"/>
      </rPr>
      <t>蔡錫洪</t>
    </r>
  </si>
  <si>
    <r>
      <rPr>
        <sz val="12"/>
        <color rgb="FF000000"/>
        <rFont val="標楷體"/>
        <family val="4"/>
        <charset val="136"/>
      </rPr>
      <t>張慶珍</t>
    </r>
  </si>
  <si>
    <r>
      <rPr>
        <sz val="12"/>
        <color rgb="FF000000"/>
        <rFont val="標楷體"/>
        <family val="4"/>
        <charset val="136"/>
      </rPr>
      <t>何林碧玉</t>
    </r>
  </si>
  <si>
    <r>
      <rPr>
        <sz val="12"/>
        <color rgb="FF000000"/>
        <rFont val="標楷體"/>
        <family val="4"/>
        <charset val="136"/>
      </rPr>
      <t>李重光</t>
    </r>
  </si>
  <si>
    <r>
      <rPr>
        <sz val="12"/>
        <color rgb="FFFF0000"/>
        <rFont val="標楷體"/>
        <family val="4"/>
        <charset val="136"/>
      </rPr>
      <t>曾保源</t>
    </r>
  </si>
  <si>
    <r>
      <rPr>
        <sz val="12"/>
        <color rgb="FFFF0000"/>
        <rFont val="標楷體"/>
        <family val="4"/>
        <charset val="136"/>
      </rPr>
      <t>男</t>
    </r>
  </si>
  <si>
    <r>
      <rPr>
        <sz val="12"/>
        <color rgb="FF000000"/>
        <rFont val="標楷體"/>
        <family val="4"/>
        <charset val="136"/>
      </rPr>
      <t>陳正中</t>
    </r>
  </si>
  <si>
    <r>
      <rPr>
        <sz val="12"/>
        <color rgb="FF000000"/>
        <rFont val="標楷體"/>
        <family val="4"/>
        <charset val="136"/>
      </rPr>
      <t>徐順祥</t>
    </r>
  </si>
  <si>
    <r>
      <rPr>
        <sz val="12"/>
        <color rgb="FF000000"/>
        <rFont val="標楷體"/>
        <family val="4"/>
        <charset val="136"/>
      </rPr>
      <t>莊福</t>
    </r>
  </si>
  <si>
    <r>
      <rPr>
        <sz val="12"/>
        <color rgb="FF000000"/>
        <rFont val="標楷體"/>
        <family val="4"/>
        <charset val="136"/>
      </rPr>
      <t>張吳愛蓮</t>
    </r>
  </si>
  <si>
    <r>
      <rPr>
        <sz val="12"/>
        <color rgb="FF000000"/>
        <rFont val="標楷體"/>
        <family val="4"/>
        <charset val="136"/>
      </rPr>
      <t>楊秋雁</t>
    </r>
  </si>
  <si>
    <r>
      <rPr>
        <sz val="12"/>
        <color rgb="FF000000"/>
        <rFont val="標楷體"/>
        <family val="4"/>
        <charset val="136"/>
      </rPr>
      <t>林昌明</t>
    </r>
  </si>
  <si>
    <r>
      <rPr>
        <sz val="12"/>
        <color rgb="FF000000"/>
        <rFont val="標楷體"/>
        <family val="4"/>
        <charset val="136"/>
      </rPr>
      <t>莊月英</t>
    </r>
  </si>
  <si>
    <r>
      <rPr>
        <sz val="12"/>
        <color rgb="FF000000"/>
        <rFont val="標楷體"/>
        <family val="4"/>
        <charset val="136"/>
      </rPr>
      <t>王英傑</t>
    </r>
  </si>
  <si>
    <r>
      <rPr>
        <sz val="12"/>
        <color rgb="FF000000"/>
        <rFont val="標楷體"/>
        <family val="4"/>
        <charset val="136"/>
      </rPr>
      <t>華惜</t>
    </r>
  </si>
  <si>
    <r>
      <rPr>
        <sz val="12"/>
        <color rgb="FF000000"/>
        <rFont val="標楷體"/>
        <family val="4"/>
        <charset val="136"/>
      </rPr>
      <t>黃媽良</t>
    </r>
  </si>
  <si>
    <r>
      <rPr>
        <sz val="12"/>
        <color rgb="FF000000"/>
        <rFont val="標楷體"/>
        <family val="4"/>
        <charset val="136"/>
      </rPr>
      <t>張容榕</t>
    </r>
  </si>
  <si>
    <r>
      <rPr>
        <sz val="12"/>
        <color rgb="FF000000"/>
        <rFont val="標楷體"/>
        <family val="4"/>
        <charset val="136"/>
      </rPr>
      <t>李政龍</t>
    </r>
  </si>
  <si>
    <r>
      <rPr>
        <sz val="12"/>
        <color rgb="FF000000"/>
        <rFont val="標楷體"/>
        <family val="4"/>
        <charset val="136"/>
      </rPr>
      <t>謝國城</t>
    </r>
  </si>
  <si>
    <r>
      <rPr>
        <sz val="12"/>
        <color rgb="FFFF0000"/>
        <rFont val="標楷體"/>
        <family val="4"/>
        <charset val="136"/>
      </rPr>
      <t>王許阿秀</t>
    </r>
  </si>
  <si>
    <r>
      <rPr>
        <sz val="12"/>
        <color rgb="FF000000"/>
        <rFont val="標楷體"/>
        <family val="4"/>
        <charset val="136"/>
      </rPr>
      <t>楊桂明</t>
    </r>
  </si>
  <si>
    <r>
      <rPr>
        <sz val="12"/>
        <color rgb="FF000000"/>
        <rFont val="標楷體"/>
        <family val="4"/>
        <charset val="136"/>
      </rPr>
      <t>陳良宇</t>
    </r>
  </si>
  <si>
    <r>
      <rPr>
        <sz val="12"/>
        <color rgb="FF000000"/>
        <rFont val="標楷體"/>
        <family val="4"/>
        <charset val="136"/>
      </rPr>
      <t>張耀榆</t>
    </r>
  </si>
  <si>
    <r>
      <rPr>
        <sz val="12"/>
        <color rgb="FF000000"/>
        <rFont val="標楷體"/>
        <family val="4"/>
        <charset val="136"/>
      </rPr>
      <t>張明德</t>
    </r>
  </si>
  <si>
    <r>
      <rPr>
        <sz val="12"/>
        <color rgb="FF000000"/>
        <rFont val="標楷體"/>
        <family val="4"/>
        <charset val="136"/>
      </rPr>
      <t>姜淑嫻</t>
    </r>
  </si>
  <si>
    <r>
      <rPr>
        <sz val="12"/>
        <color rgb="FF000000"/>
        <rFont val="標楷體"/>
        <family val="4"/>
        <charset val="136"/>
      </rPr>
      <t>陳美枝</t>
    </r>
  </si>
  <si>
    <r>
      <rPr>
        <sz val="12"/>
        <color rgb="FF000000"/>
        <rFont val="標楷體"/>
        <family val="4"/>
        <charset val="136"/>
      </rPr>
      <t>鄭黃素珠</t>
    </r>
  </si>
  <si>
    <r>
      <rPr>
        <sz val="12"/>
        <color rgb="FF000000"/>
        <rFont val="標楷體"/>
        <family val="4"/>
        <charset val="136"/>
      </rPr>
      <t>黃幼</t>
    </r>
  </si>
  <si>
    <r>
      <rPr>
        <sz val="12"/>
        <color rgb="FF000000"/>
        <rFont val="標楷體"/>
        <family val="4"/>
        <charset val="136"/>
      </rPr>
      <t>黃福助</t>
    </r>
  </si>
  <si>
    <r>
      <rPr>
        <sz val="12"/>
        <color rgb="FF000000"/>
        <rFont val="標楷體"/>
        <family val="4"/>
        <charset val="136"/>
      </rPr>
      <t>黃貴源</t>
    </r>
  </si>
  <si>
    <r>
      <rPr>
        <sz val="12"/>
        <color rgb="FF000000"/>
        <rFont val="標楷體"/>
        <family val="4"/>
        <charset val="136"/>
      </rPr>
      <t>粟思源</t>
    </r>
  </si>
  <si>
    <t>18951559</t>
  </si>
  <si>
    <t>2021/10/04</t>
  </si>
  <si>
    <r>
      <rPr>
        <sz val="12"/>
        <color rgb="FF000000"/>
        <rFont val="標楷體"/>
        <family val="4"/>
        <charset val="136"/>
      </rPr>
      <t>王謝松妹</t>
    </r>
  </si>
  <si>
    <t>07705584</t>
  </si>
  <si>
    <r>
      <rPr>
        <sz val="12"/>
        <color rgb="FF000000"/>
        <rFont val="標楷體"/>
        <family val="4"/>
        <charset val="136"/>
      </rPr>
      <t>魏清賢</t>
    </r>
  </si>
  <si>
    <r>
      <rPr>
        <sz val="12"/>
        <color rgb="FF000000"/>
        <rFont val="標楷體"/>
        <family val="4"/>
        <charset val="136"/>
      </rPr>
      <t>張財旺</t>
    </r>
  </si>
  <si>
    <t>17857620</t>
  </si>
  <si>
    <t>2021/10/03</t>
  </si>
  <si>
    <t>2021/10/07</t>
  </si>
  <si>
    <r>
      <rPr>
        <sz val="12"/>
        <color rgb="FF000000"/>
        <rFont val="標楷體"/>
        <family val="4"/>
        <charset val="136"/>
      </rPr>
      <t>蕭萬森</t>
    </r>
  </si>
  <si>
    <t>12202128</t>
  </si>
  <si>
    <t>2021/10/06</t>
  </si>
  <si>
    <r>
      <rPr>
        <sz val="12"/>
        <color rgb="FF000000"/>
        <rFont val="標楷體"/>
        <family val="4"/>
        <charset val="136"/>
      </rPr>
      <t>徐樹木</t>
    </r>
  </si>
  <si>
    <t>22238739</t>
  </si>
  <si>
    <t>2021/10/13</t>
  </si>
  <si>
    <r>
      <rPr>
        <sz val="12"/>
        <color rgb="FF000000"/>
        <rFont val="標楷體"/>
        <family val="4"/>
        <charset val="136"/>
      </rPr>
      <t>陳修頡</t>
    </r>
  </si>
  <si>
    <t>08433607</t>
  </si>
  <si>
    <r>
      <rPr>
        <sz val="12"/>
        <color rgb="FF000000"/>
        <rFont val="標楷體"/>
        <family val="4"/>
        <charset val="136"/>
      </rPr>
      <t>康王麗卿</t>
    </r>
  </si>
  <si>
    <t>22129177</t>
  </si>
  <si>
    <r>
      <rPr>
        <sz val="12"/>
        <color rgb="FF000000"/>
        <rFont val="標楷體"/>
        <family val="4"/>
        <charset val="136"/>
      </rPr>
      <t>黃建忠</t>
    </r>
  </si>
  <si>
    <t>2021/10/15</t>
  </si>
  <si>
    <t>2021/10/18</t>
  </si>
  <si>
    <t>2021/11/01</t>
  </si>
  <si>
    <t>2021/10/20</t>
  </si>
  <si>
    <r>
      <rPr>
        <sz val="12"/>
        <color rgb="FF000000"/>
        <rFont val="標楷體"/>
        <family val="4"/>
        <charset val="136"/>
      </rPr>
      <t>羅東火</t>
    </r>
  </si>
  <si>
    <t>22260569</t>
  </si>
  <si>
    <r>
      <rPr>
        <sz val="12"/>
        <color rgb="FF000000"/>
        <rFont val="標楷體"/>
        <family val="4"/>
        <charset val="136"/>
      </rPr>
      <t>徐顏阿春</t>
    </r>
  </si>
  <si>
    <t>22267358</t>
  </si>
  <si>
    <t>2021/10/27</t>
  </si>
  <si>
    <r>
      <rPr>
        <sz val="12"/>
        <color rgb="FF000000"/>
        <rFont val="標楷體"/>
        <family val="4"/>
        <charset val="136"/>
      </rPr>
      <t>詹莊玉琴</t>
    </r>
  </si>
  <si>
    <t>01717514</t>
  </si>
  <si>
    <t>2021/10/23</t>
  </si>
  <si>
    <t>2021/10/28</t>
  </si>
  <si>
    <r>
      <rPr>
        <sz val="12"/>
        <color rgb="FF000000"/>
        <rFont val="標楷體"/>
        <family val="4"/>
        <charset val="136"/>
      </rPr>
      <t>陳清通</t>
    </r>
  </si>
  <si>
    <t>22252083</t>
  </si>
  <si>
    <r>
      <rPr>
        <sz val="12"/>
        <color rgb="FF000000"/>
        <rFont val="標楷體"/>
        <family val="4"/>
        <charset val="136"/>
      </rPr>
      <t>陳進陸</t>
    </r>
  </si>
  <si>
    <t>00623293</t>
  </si>
  <si>
    <t>2021/10/14</t>
  </si>
  <si>
    <r>
      <rPr>
        <sz val="12"/>
        <color rgb="FF000000"/>
        <rFont val="標楷體"/>
        <family val="4"/>
        <charset val="136"/>
      </rPr>
      <t>吳泓諭</t>
    </r>
  </si>
  <si>
    <t>13481867</t>
  </si>
  <si>
    <t>2021/10/21</t>
  </si>
  <si>
    <t>2021/10/29</t>
  </si>
  <si>
    <r>
      <rPr>
        <sz val="12"/>
        <color rgb="FF000000"/>
        <rFont val="標楷體"/>
        <family val="4"/>
        <charset val="136"/>
      </rPr>
      <t>丁崑</t>
    </r>
  </si>
  <si>
    <t>00828242</t>
  </si>
  <si>
    <r>
      <rPr>
        <sz val="12"/>
        <color rgb="FF000000"/>
        <rFont val="標楷體"/>
        <family val="4"/>
        <charset val="136"/>
      </rPr>
      <t>吳明中</t>
    </r>
  </si>
  <si>
    <t>01330383</t>
  </si>
  <si>
    <r>
      <rPr>
        <sz val="12"/>
        <color rgb="FF000000"/>
        <rFont val="標楷體"/>
        <family val="4"/>
        <charset val="136"/>
      </rPr>
      <t>洪牡丹</t>
    </r>
  </si>
  <si>
    <t>22230764</t>
  </si>
  <si>
    <t>2021/10/11</t>
  </si>
  <si>
    <t>2021/10/12</t>
  </si>
  <si>
    <t>2021/10/22</t>
  </si>
  <si>
    <t>2021/10/16</t>
  </si>
  <si>
    <t>2021/10/25</t>
  </si>
  <si>
    <r>
      <rPr>
        <sz val="12"/>
        <color rgb="FF000000"/>
        <rFont val="標楷體"/>
        <family val="4"/>
        <charset val="136"/>
      </rPr>
      <t>王俊霖</t>
    </r>
  </si>
  <si>
    <t>22234012</t>
  </si>
  <si>
    <r>
      <rPr>
        <sz val="12"/>
        <color rgb="FF000000"/>
        <rFont val="標楷體"/>
        <family val="4"/>
        <charset val="136"/>
      </rPr>
      <t>張語芃</t>
    </r>
  </si>
  <si>
    <t>22125379</t>
  </si>
  <si>
    <r>
      <rPr>
        <sz val="12"/>
        <color rgb="FF000000"/>
        <rFont val="標楷體"/>
        <family val="4"/>
        <charset val="136"/>
      </rPr>
      <t>王來好</t>
    </r>
  </si>
  <si>
    <t>2021/10/05</t>
  </si>
  <si>
    <r>
      <rPr>
        <sz val="12"/>
        <color rgb="FF000000"/>
        <rFont val="標楷體"/>
        <family val="4"/>
        <charset val="136"/>
      </rPr>
      <t>王奕超</t>
    </r>
  </si>
  <si>
    <t>21056261</t>
  </si>
  <si>
    <r>
      <rPr>
        <sz val="12"/>
        <color rgb="FF000000"/>
        <rFont val="標楷體"/>
        <family val="4"/>
        <charset val="136"/>
      </rPr>
      <t>陳篇篇</t>
    </r>
  </si>
  <si>
    <r>
      <rPr>
        <sz val="12"/>
        <color rgb="FF000000"/>
        <rFont val="標楷體"/>
        <family val="4"/>
        <charset val="136"/>
      </rPr>
      <t>楊力維</t>
    </r>
  </si>
  <si>
    <t>10230798</t>
  </si>
  <si>
    <r>
      <rPr>
        <sz val="12"/>
        <color rgb="FF000000"/>
        <rFont val="標楷體"/>
        <family val="4"/>
        <charset val="136"/>
      </rPr>
      <t>李翠妹</t>
    </r>
  </si>
  <si>
    <r>
      <rPr>
        <sz val="12"/>
        <color rgb="FF000000"/>
        <rFont val="標楷體"/>
        <family val="4"/>
        <charset val="136"/>
      </rPr>
      <t>葉炎山</t>
    </r>
  </si>
  <si>
    <t>07756118</t>
  </si>
  <si>
    <r>
      <rPr>
        <sz val="12"/>
        <color rgb="FF000000"/>
        <rFont val="標楷體"/>
        <family val="4"/>
        <charset val="136"/>
      </rPr>
      <t>古德興</t>
    </r>
  </si>
  <si>
    <t>17180844</t>
  </si>
  <si>
    <t>2021/10/08</t>
  </si>
  <si>
    <t>2021/10/19</t>
  </si>
  <si>
    <r>
      <rPr>
        <sz val="12"/>
        <color rgb="FF000000"/>
        <rFont val="標楷體"/>
        <family val="4"/>
        <charset val="136"/>
      </rPr>
      <t>陳建呈</t>
    </r>
  </si>
  <si>
    <t>14637752</t>
  </si>
  <si>
    <r>
      <rPr>
        <sz val="12"/>
        <color rgb="FF000000"/>
        <rFont val="標楷體"/>
        <family val="4"/>
        <charset val="136"/>
      </rPr>
      <t>李明治</t>
    </r>
  </si>
  <si>
    <t>04220248</t>
  </si>
  <si>
    <r>
      <rPr>
        <sz val="12"/>
        <color rgb="FF000000"/>
        <rFont val="標楷體"/>
        <family val="4"/>
        <charset val="136"/>
      </rPr>
      <t>陳淑君</t>
    </r>
  </si>
  <si>
    <r>
      <rPr>
        <sz val="12"/>
        <color rgb="FF000000"/>
        <rFont val="標楷體"/>
        <family val="4"/>
        <charset val="136"/>
      </rPr>
      <t>鄭陳月汝</t>
    </r>
  </si>
  <si>
    <t>09219085</t>
  </si>
  <si>
    <t>2021/10/26</t>
  </si>
  <si>
    <r>
      <rPr>
        <sz val="12"/>
        <color rgb="FF000000"/>
        <rFont val="標楷體"/>
        <family val="4"/>
        <charset val="136"/>
      </rPr>
      <t>張登翔</t>
    </r>
  </si>
  <si>
    <t>22160630</t>
  </si>
  <si>
    <r>
      <rPr>
        <sz val="12"/>
        <color rgb="FF000000"/>
        <rFont val="標楷體"/>
        <family val="4"/>
        <charset val="136"/>
      </rPr>
      <t>彭余金英</t>
    </r>
  </si>
  <si>
    <t>05324588</t>
  </si>
  <si>
    <r>
      <rPr>
        <sz val="12"/>
        <color rgb="FF000000"/>
        <rFont val="標楷體"/>
        <family val="4"/>
        <charset val="136"/>
      </rPr>
      <t>林豈羽</t>
    </r>
  </si>
  <si>
    <t>08383993</t>
  </si>
  <si>
    <t>2021/11/02</t>
  </si>
  <si>
    <r>
      <rPr>
        <sz val="12"/>
        <color rgb="FF000000"/>
        <rFont val="標楷體"/>
        <family val="4"/>
        <charset val="136"/>
      </rPr>
      <t>謝麗珠</t>
    </r>
  </si>
  <si>
    <t>09177404</t>
  </si>
  <si>
    <t>2021/10/09</t>
  </si>
  <si>
    <r>
      <rPr>
        <sz val="12"/>
        <color rgb="FF000000"/>
        <rFont val="標楷體"/>
        <family val="4"/>
        <charset val="136"/>
      </rPr>
      <t>張淑貞</t>
    </r>
  </si>
  <si>
    <t>05580627</t>
  </si>
  <si>
    <r>
      <rPr>
        <sz val="12"/>
        <color rgb="FF000000"/>
        <rFont val="標楷體"/>
        <family val="4"/>
        <charset val="136"/>
      </rPr>
      <t>黃素雲</t>
    </r>
  </si>
  <si>
    <t>17030185</t>
  </si>
  <si>
    <r>
      <rPr>
        <sz val="12"/>
        <color rgb="FF000000"/>
        <rFont val="標楷體"/>
        <family val="4"/>
        <charset val="136"/>
      </rPr>
      <t>徐王美鈴</t>
    </r>
  </si>
  <si>
    <r>
      <rPr>
        <sz val="12"/>
        <color rgb="FF000000"/>
        <rFont val="標楷體"/>
        <family val="4"/>
        <charset val="136"/>
      </rPr>
      <t>陳仁誠</t>
    </r>
  </si>
  <si>
    <t>14681458</t>
  </si>
  <si>
    <r>
      <rPr>
        <sz val="12"/>
        <color rgb="FF000000"/>
        <rFont val="標楷體"/>
        <family val="4"/>
        <charset val="136"/>
      </rPr>
      <t>徐則林</t>
    </r>
  </si>
  <si>
    <r>
      <rPr>
        <sz val="12"/>
        <color rgb="FF000000"/>
        <rFont val="標楷體"/>
        <family val="4"/>
        <charset val="136"/>
      </rPr>
      <t>紀淑娟</t>
    </r>
  </si>
  <si>
    <t>09846451</t>
  </si>
  <si>
    <r>
      <rPr>
        <sz val="12"/>
        <color rgb="FF000000"/>
        <rFont val="標楷體"/>
        <family val="4"/>
        <charset val="136"/>
      </rPr>
      <t>潘嬴辰</t>
    </r>
  </si>
  <si>
    <t>11283685</t>
  </si>
  <si>
    <r>
      <rPr>
        <sz val="12"/>
        <color rgb="FF000000"/>
        <rFont val="標楷體"/>
        <family val="4"/>
        <charset val="136"/>
      </rPr>
      <t>陳欽晏</t>
    </r>
  </si>
  <si>
    <t>17768912</t>
  </si>
  <si>
    <r>
      <rPr>
        <sz val="12"/>
        <color rgb="FF000000"/>
        <rFont val="標楷體"/>
        <family val="4"/>
        <charset val="136"/>
      </rPr>
      <t>林瑞昌</t>
    </r>
  </si>
  <si>
    <t>00655764</t>
  </si>
  <si>
    <t>2021/10/02</t>
  </si>
  <si>
    <r>
      <rPr>
        <sz val="12"/>
        <color rgb="FF000000"/>
        <rFont val="標楷體"/>
        <family val="4"/>
        <charset val="136"/>
      </rPr>
      <t>楊富貴</t>
    </r>
  </si>
  <si>
    <t>19324055</t>
  </si>
  <si>
    <r>
      <rPr>
        <sz val="12"/>
        <color rgb="FF000000"/>
        <rFont val="標楷體"/>
        <family val="4"/>
        <charset val="136"/>
      </rPr>
      <t>盧秀鸞</t>
    </r>
  </si>
  <si>
    <t>01726247</t>
  </si>
  <si>
    <r>
      <rPr>
        <sz val="12"/>
        <color rgb="FF000000"/>
        <rFont val="標楷體"/>
        <family val="4"/>
        <charset val="136"/>
      </rPr>
      <t>張光烈</t>
    </r>
  </si>
  <si>
    <t>01635889</t>
  </si>
  <si>
    <r>
      <rPr>
        <sz val="12"/>
        <color rgb="FF000000"/>
        <rFont val="標楷體"/>
        <family val="4"/>
        <charset val="136"/>
      </rPr>
      <t>黃志宏</t>
    </r>
  </si>
  <si>
    <t>21094539</t>
  </si>
  <si>
    <r>
      <rPr>
        <sz val="12"/>
        <color rgb="FF000000"/>
        <rFont val="標楷體"/>
        <family val="4"/>
        <charset val="136"/>
      </rPr>
      <t>楊欽服</t>
    </r>
  </si>
  <si>
    <t>10450604</t>
  </si>
  <si>
    <r>
      <rPr>
        <sz val="12"/>
        <color rgb="FF000000"/>
        <rFont val="標楷體"/>
        <family val="4"/>
        <charset val="136"/>
      </rPr>
      <t>張愛惠</t>
    </r>
  </si>
  <si>
    <t>14200160</t>
  </si>
  <si>
    <r>
      <rPr>
        <sz val="12"/>
        <color rgb="FF000000"/>
        <rFont val="標楷體"/>
        <family val="4"/>
        <charset val="136"/>
      </rPr>
      <t>陳美玲</t>
    </r>
  </si>
  <si>
    <t>06075973</t>
  </si>
  <si>
    <r>
      <rPr>
        <sz val="12"/>
        <color rgb="FF000000"/>
        <rFont val="標楷體"/>
        <family val="4"/>
        <charset val="136"/>
      </rPr>
      <t>游定康</t>
    </r>
  </si>
  <si>
    <t>16086575</t>
  </si>
  <si>
    <r>
      <rPr>
        <sz val="12"/>
        <color rgb="FF000000"/>
        <rFont val="標楷體"/>
        <family val="4"/>
        <charset val="136"/>
      </rPr>
      <t>呂崑源</t>
    </r>
  </si>
  <si>
    <t>22178268</t>
  </si>
  <si>
    <r>
      <rPr>
        <sz val="12"/>
        <color rgb="FF000000"/>
        <rFont val="標楷體"/>
        <family val="4"/>
        <charset val="136"/>
      </rPr>
      <t>陳美英</t>
    </r>
  </si>
  <si>
    <t>05400561</t>
  </si>
  <si>
    <r>
      <rPr>
        <sz val="12"/>
        <color rgb="FF000000"/>
        <rFont val="標楷體"/>
        <family val="4"/>
        <charset val="136"/>
      </rPr>
      <t>侯雨廷</t>
    </r>
  </si>
  <si>
    <t>16426546</t>
  </si>
  <si>
    <r>
      <rPr>
        <sz val="12"/>
        <color rgb="FF000000"/>
        <rFont val="標楷體"/>
        <family val="4"/>
        <charset val="136"/>
      </rPr>
      <t>陳正二</t>
    </r>
  </si>
  <si>
    <t>16615507</t>
  </si>
  <si>
    <r>
      <rPr>
        <sz val="12"/>
        <color rgb="FF000000"/>
        <rFont val="標楷體"/>
        <family val="4"/>
        <charset val="136"/>
      </rPr>
      <t>紀明峯</t>
    </r>
  </si>
  <si>
    <r>
      <rPr>
        <sz val="12"/>
        <color rgb="FF000000"/>
        <rFont val="標楷體"/>
        <family val="4"/>
        <charset val="136"/>
      </rPr>
      <t>楊三村</t>
    </r>
  </si>
  <si>
    <t>03949360</t>
  </si>
  <si>
    <r>
      <rPr>
        <sz val="12"/>
        <color rgb="FF000000"/>
        <rFont val="標楷體"/>
        <family val="4"/>
        <charset val="136"/>
      </rPr>
      <t>楊陳靜美</t>
    </r>
  </si>
  <si>
    <t>07529517</t>
  </si>
  <si>
    <r>
      <rPr>
        <sz val="12"/>
        <color rgb="FF000000"/>
        <rFont val="標楷體"/>
        <family val="4"/>
        <charset val="136"/>
      </rPr>
      <t>黃信雄</t>
    </r>
  </si>
  <si>
    <t>13290059</t>
  </si>
  <si>
    <r>
      <rPr>
        <sz val="12"/>
        <color rgb="FF000000"/>
        <rFont val="標楷體"/>
        <family val="4"/>
        <charset val="136"/>
      </rPr>
      <t>吳陳玉滿</t>
    </r>
  </si>
  <si>
    <t>13568783</t>
  </si>
  <si>
    <r>
      <rPr>
        <sz val="12"/>
        <color rgb="FF000000"/>
        <rFont val="標楷體"/>
        <family val="4"/>
        <charset val="136"/>
      </rPr>
      <t>李訓南</t>
    </r>
  </si>
  <si>
    <t>22146603</t>
  </si>
  <si>
    <r>
      <rPr>
        <sz val="12"/>
        <color rgb="FF000000"/>
        <rFont val="標楷體"/>
        <family val="4"/>
        <charset val="136"/>
      </rPr>
      <t>許玉圡</t>
    </r>
  </si>
  <si>
    <t>00364991</t>
  </si>
  <si>
    <r>
      <rPr>
        <sz val="12"/>
        <color rgb="FF000000"/>
        <rFont val="標楷體"/>
        <family val="4"/>
        <charset val="136"/>
      </rPr>
      <t>郭寶琴</t>
    </r>
  </si>
  <si>
    <t>01522115</t>
  </si>
  <si>
    <r>
      <rPr>
        <sz val="12"/>
        <color rgb="FF000000"/>
        <rFont val="標楷體"/>
        <family val="4"/>
        <charset val="136"/>
      </rPr>
      <t>黃志賢</t>
    </r>
  </si>
  <si>
    <t>09459654</t>
  </si>
  <si>
    <r>
      <rPr>
        <sz val="12"/>
        <color rgb="FF000000"/>
        <rFont val="標楷體"/>
        <family val="4"/>
        <charset val="136"/>
      </rPr>
      <t>盧錦枝</t>
    </r>
  </si>
  <si>
    <t>10191098</t>
  </si>
  <si>
    <r>
      <rPr>
        <sz val="12"/>
        <color rgb="FF000000"/>
        <rFont val="標楷體"/>
        <family val="4"/>
        <charset val="136"/>
      </rPr>
      <t>黃淑媚</t>
    </r>
  </si>
  <si>
    <t>14915175</t>
  </si>
  <si>
    <r>
      <rPr>
        <sz val="12"/>
        <color rgb="FF000000"/>
        <rFont val="標楷體"/>
        <family val="4"/>
        <charset val="136"/>
      </rPr>
      <t>鍾肇煉</t>
    </r>
  </si>
  <si>
    <t>05075072</t>
  </si>
  <si>
    <r>
      <rPr>
        <sz val="12"/>
        <color rgb="FF000000"/>
        <rFont val="標楷體"/>
        <family val="4"/>
        <charset val="136"/>
      </rPr>
      <t>官張英秀</t>
    </r>
  </si>
  <si>
    <t>07443301</t>
  </si>
  <si>
    <r>
      <rPr>
        <sz val="12"/>
        <color rgb="FF000000"/>
        <rFont val="標楷體"/>
        <family val="4"/>
        <charset val="136"/>
      </rPr>
      <t>杜根旺</t>
    </r>
  </si>
  <si>
    <t>11408245</t>
  </si>
  <si>
    <r>
      <rPr>
        <sz val="12"/>
        <color rgb="FF000000"/>
        <rFont val="標楷體"/>
        <family val="4"/>
        <charset val="136"/>
      </rPr>
      <t>李彥儀</t>
    </r>
  </si>
  <si>
    <t>02470500</t>
  </si>
  <si>
    <r>
      <rPr>
        <sz val="12"/>
        <color rgb="FF000000"/>
        <rFont val="標楷體"/>
        <family val="4"/>
        <charset val="136"/>
      </rPr>
      <t>邱啟展</t>
    </r>
  </si>
  <si>
    <t>22246464</t>
  </si>
  <si>
    <t>2021/10/30</t>
  </si>
  <si>
    <r>
      <rPr>
        <sz val="12"/>
        <color rgb="FF000000"/>
        <rFont val="標楷體"/>
        <family val="4"/>
        <charset val="136"/>
      </rPr>
      <t>謝惠茹</t>
    </r>
  </si>
  <si>
    <t>18849689</t>
  </si>
  <si>
    <t>2021/10/17</t>
  </si>
  <si>
    <r>
      <rPr>
        <sz val="12"/>
        <color rgb="FF000000"/>
        <rFont val="標楷體"/>
        <family val="4"/>
        <charset val="136"/>
      </rPr>
      <t>洪顯榮</t>
    </r>
  </si>
  <si>
    <t>08224093</t>
  </si>
  <si>
    <r>
      <rPr>
        <sz val="12"/>
        <color rgb="FF000000"/>
        <rFont val="標楷體"/>
        <family val="4"/>
        <charset val="136"/>
      </rPr>
      <t>羅楊夏枝</t>
    </r>
  </si>
  <si>
    <t>02966937</t>
  </si>
  <si>
    <r>
      <rPr>
        <sz val="12"/>
        <color rgb="FF000000"/>
        <rFont val="標楷體"/>
        <family val="4"/>
        <charset val="136"/>
      </rPr>
      <t>蔡崇春</t>
    </r>
  </si>
  <si>
    <t>02079436</t>
  </si>
  <si>
    <r>
      <rPr>
        <sz val="12"/>
        <color rgb="FF000000"/>
        <rFont val="標楷體"/>
        <family val="4"/>
        <charset val="136"/>
      </rPr>
      <t>許黃雪</t>
    </r>
  </si>
  <si>
    <t>04137101</t>
  </si>
  <si>
    <r>
      <rPr>
        <sz val="12"/>
        <color rgb="FF000000"/>
        <rFont val="標楷體"/>
        <family val="4"/>
        <charset val="136"/>
      </rPr>
      <t>吳嘉運</t>
    </r>
  </si>
  <si>
    <t>04149540</t>
  </si>
  <si>
    <r>
      <rPr>
        <sz val="12"/>
        <color rgb="FF000000"/>
        <rFont val="標楷體"/>
        <family val="4"/>
        <charset val="136"/>
      </rPr>
      <t>蔡文良</t>
    </r>
  </si>
  <si>
    <t>22273566</t>
  </si>
  <si>
    <t>64197C</t>
  </si>
  <si>
    <r>
      <rPr>
        <sz val="12"/>
        <color rgb="FF000000"/>
        <rFont val="標楷體"/>
        <family val="4"/>
        <charset val="136"/>
      </rPr>
      <t>袁譽和</t>
    </r>
  </si>
  <si>
    <t>2021/10/24</t>
  </si>
  <si>
    <r>
      <rPr>
        <sz val="12"/>
        <color rgb="FF000000"/>
        <rFont val="標楷體"/>
        <family val="4"/>
        <charset val="136"/>
      </rPr>
      <t>賴建樺</t>
    </r>
  </si>
  <si>
    <t>22235706</t>
  </si>
  <si>
    <r>
      <rPr>
        <sz val="12"/>
        <color rgb="FF000000"/>
        <rFont val="標楷體"/>
        <family val="4"/>
        <charset val="136"/>
      </rPr>
      <t>聶俊華</t>
    </r>
  </si>
  <si>
    <r>
      <rPr>
        <sz val="12"/>
        <color rgb="FF000000"/>
        <rFont val="標楷體"/>
        <family val="4"/>
        <charset val="136"/>
      </rPr>
      <t>陳明瑃</t>
    </r>
  </si>
  <si>
    <t>22219427</t>
  </si>
  <si>
    <r>
      <rPr>
        <sz val="12"/>
        <color rgb="FF000000"/>
        <rFont val="標楷體"/>
        <family val="4"/>
        <charset val="136"/>
      </rPr>
      <t>陳榮南</t>
    </r>
  </si>
  <si>
    <t>22108128</t>
  </si>
  <si>
    <r>
      <rPr>
        <sz val="12"/>
        <color rgb="FF000000"/>
        <rFont val="標楷體"/>
        <family val="4"/>
        <charset val="136"/>
      </rPr>
      <t>賴梁錦珠</t>
    </r>
  </si>
  <si>
    <t>03071252</t>
  </si>
  <si>
    <r>
      <rPr>
        <sz val="12"/>
        <color rgb="FF000000"/>
        <rFont val="標楷體"/>
        <family val="4"/>
        <charset val="136"/>
      </rPr>
      <t>呂書碧</t>
    </r>
  </si>
  <si>
    <t>22230887</t>
  </si>
  <si>
    <r>
      <rPr>
        <sz val="12"/>
        <color rgb="FF000000"/>
        <rFont val="標楷體"/>
        <family val="4"/>
        <charset val="136"/>
      </rPr>
      <t>蔡宜蓁</t>
    </r>
  </si>
  <si>
    <t>21992293</t>
  </si>
  <si>
    <r>
      <rPr>
        <sz val="12"/>
        <color rgb="FF000000"/>
        <rFont val="標楷體"/>
        <family val="4"/>
        <charset val="136"/>
      </rPr>
      <t>余美慧</t>
    </r>
  </si>
  <si>
    <t>06319004</t>
  </si>
  <si>
    <r>
      <rPr>
        <sz val="12"/>
        <color rgb="FF000000"/>
        <rFont val="標楷體"/>
        <family val="4"/>
        <charset val="136"/>
      </rPr>
      <t>吳李雪蘭</t>
    </r>
  </si>
  <si>
    <t>13916382</t>
  </si>
  <si>
    <r>
      <rPr>
        <sz val="12"/>
        <color rgb="FF000000"/>
        <rFont val="標楷體"/>
        <family val="4"/>
        <charset val="136"/>
      </rPr>
      <t>王美分</t>
    </r>
  </si>
  <si>
    <t>01685266</t>
  </si>
  <si>
    <r>
      <rPr>
        <sz val="12"/>
        <color rgb="FF000000"/>
        <rFont val="標楷體"/>
        <family val="4"/>
        <charset val="136"/>
      </rPr>
      <t>李春雄</t>
    </r>
  </si>
  <si>
    <t>00024309</t>
  </si>
  <si>
    <r>
      <rPr>
        <sz val="12"/>
        <color rgb="FF000000"/>
        <rFont val="標楷體"/>
        <family val="4"/>
        <charset val="136"/>
      </rPr>
      <t>杜漢玲</t>
    </r>
  </si>
  <si>
    <t>01140573</t>
  </si>
  <si>
    <r>
      <rPr>
        <sz val="12"/>
        <color rgb="FF000000"/>
        <rFont val="標楷體"/>
        <family val="4"/>
        <charset val="136"/>
      </rPr>
      <t>陳玉梅</t>
    </r>
  </si>
  <si>
    <t>22232456</t>
  </si>
  <si>
    <r>
      <rPr>
        <sz val="12"/>
        <color rgb="FF000000"/>
        <rFont val="標楷體"/>
        <family val="4"/>
        <charset val="136"/>
      </rPr>
      <t>高月桂</t>
    </r>
  </si>
  <si>
    <t>11295817</t>
  </si>
  <si>
    <r>
      <rPr>
        <sz val="12"/>
        <color rgb="FF000000"/>
        <rFont val="標楷體"/>
        <family val="4"/>
        <charset val="136"/>
      </rPr>
      <t>劉林蓮</t>
    </r>
  </si>
  <si>
    <t>22223477</t>
  </si>
  <si>
    <r>
      <rPr>
        <sz val="12"/>
        <color rgb="FF000000"/>
        <rFont val="標楷體"/>
        <family val="4"/>
        <charset val="136"/>
      </rPr>
      <t>黃許雯琦</t>
    </r>
  </si>
  <si>
    <t>05752657</t>
  </si>
  <si>
    <r>
      <rPr>
        <sz val="12"/>
        <color rgb="FF000000"/>
        <rFont val="標楷體"/>
        <family val="4"/>
        <charset val="136"/>
      </rPr>
      <t>吳燕燕</t>
    </r>
  </si>
  <si>
    <t>20971673</t>
  </si>
  <si>
    <t>20211001</t>
  </si>
  <si>
    <t>18957117</t>
  </si>
  <si>
    <t>22226507</t>
  </si>
  <si>
    <t>12635569</t>
  </si>
  <si>
    <t>20211002</t>
  </si>
  <si>
    <t>20211004</t>
  </si>
  <si>
    <t>20041079</t>
  </si>
  <si>
    <t>21148753</t>
  </si>
  <si>
    <t>20210926</t>
  </si>
  <si>
    <t>20211012</t>
  </si>
  <si>
    <t>20211005</t>
  </si>
  <si>
    <t>04093087</t>
  </si>
  <si>
    <t>20211008</t>
  </si>
  <si>
    <t>06240965</t>
  </si>
  <si>
    <t>20211102</t>
  </si>
  <si>
    <t>20892531</t>
  </si>
  <si>
    <t>21396769</t>
  </si>
  <si>
    <t>22233522</t>
  </si>
  <si>
    <t>20211006</t>
  </si>
  <si>
    <t>11817808</t>
  </si>
  <si>
    <t>22232113</t>
  </si>
  <si>
    <t>20211011</t>
  </si>
  <si>
    <t>22112877</t>
  </si>
  <si>
    <t>20211022</t>
  </si>
  <si>
    <t>MAO DAVID</t>
  </si>
  <si>
    <t>03623048</t>
  </si>
  <si>
    <t>11960781</t>
  </si>
  <si>
    <t>17616383</t>
  </si>
  <si>
    <t>19775357</t>
  </si>
  <si>
    <t>19982648</t>
  </si>
  <si>
    <t>22246804</t>
  </si>
  <si>
    <t>22248033</t>
  </si>
  <si>
    <t>20211013</t>
  </si>
  <si>
    <t>20211015</t>
  </si>
  <si>
    <t>20211018</t>
  </si>
  <si>
    <t>02933222</t>
  </si>
  <si>
    <t>20211019</t>
  </si>
  <si>
    <t>10103505</t>
  </si>
  <si>
    <t>13117656</t>
  </si>
  <si>
    <t>20233296</t>
  </si>
  <si>
    <t>09761308</t>
  </si>
  <si>
    <t>20211020</t>
  </si>
  <si>
    <t>22251548</t>
  </si>
  <si>
    <t>DUONG THI HONG GAM</t>
  </si>
  <si>
    <t>20211025</t>
  </si>
  <si>
    <t>20211026</t>
  </si>
  <si>
    <t>01422671</t>
  </si>
  <si>
    <t>02259230</t>
  </si>
  <si>
    <t>04936882</t>
  </si>
  <si>
    <t>08387092</t>
  </si>
  <si>
    <t>17170621</t>
  </si>
  <si>
    <t>04944449</t>
  </si>
  <si>
    <t>20211027</t>
  </si>
  <si>
    <t>02944430</t>
  </si>
  <si>
    <t>20211029</t>
  </si>
  <si>
    <t>16408410</t>
  </si>
  <si>
    <t>18755531</t>
  </si>
  <si>
    <t>21885475</t>
  </si>
  <si>
    <t>08124083</t>
  </si>
  <si>
    <t>08622545</t>
  </si>
  <si>
    <t>20211014</t>
  </si>
  <si>
    <t>12310025</t>
  </si>
  <si>
    <t>10959371</t>
  </si>
  <si>
    <t>20211028</t>
  </si>
  <si>
    <t>22248619</t>
  </si>
  <si>
    <t>02005161</t>
  </si>
  <si>
    <t>10171924</t>
  </si>
  <si>
    <t>20211007</t>
  </si>
  <si>
    <t>06412173</t>
  </si>
  <si>
    <t>15292763</t>
  </si>
  <si>
    <t>21578527</t>
  </si>
  <si>
    <t>22217269</t>
  </si>
  <si>
    <t>02285651</t>
  </si>
  <si>
    <t>05867136</t>
  </si>
  <si>
    <t>19745280</t>
  </si>
  <si>
    <t>02340371</t>
  </si>
  <si>
    <t>19119401</t>
  </si>
  <si>
    <t>21063192</t>
  </si>
  <si>
    <t>15557607</t>
  </si>
  <si>
    <t>08323814</t>
  </si>
  <si>
    <t>18435217</t>
  </si>
  <si>
    <t>20211030</t>
  </si>
  <si>
    <t>22268178</t>
  </si>
  <si>
    <t>22268220</t>
  </si>
  <si>
    <t>01652946</t>
  </si>
  <si>
    <t>20211021</t>
  </si>
  <si>
    <t>16707992</t>
  </si>
  <si>
    <t>19969871</t>
  </si>
  <si>
    <t>21539905</t>
  </si>
  <si>
    <t>11540596</t>
  </si>
  <si>
    <t>11476871</t>
  </si>
  <si>
    <t>17902460</t>
  </si>
  <si>
    <t>22270384</t>
  </si>
  <si>
    <t>22276201</t>
  </si>
  <si>
    <t>00619528</t>
  </si>
  <si>
    <t>00518769</t>
  </si>
  <si>
    <t>11001678</t>
  </si>
  <si>
    <t>03593783</t>
  </si>
  <si>
    <t>08674601</t>
  </si>
  <si>
    <t>08839140</t>
  </si>
  <si>
    <t>20211009</t>
  </si>
  <si>
    <t>20211016</t>
  </si>
  <si>
    <t>21342283</t>
  </si>
  <si>
    <t>16109404</t>
  </si>
  <si>
    <t>05469590</t>
  </si>
  <si>
    <t>12606131</t>
  </si>
  <si>
    <t>21476388</t>
  </si>
  <si>
    <t>12090992</t>
  </si>
  <si>
    <t>16680977</t>
  </si>
  <si>
    <t>18931003</t>
  </si>
  <si>
    <t>20211023</t>
  </si>
  <si>
    <t>20755426</t>
  </si>
  <si>
    <t>22282341</t>
  </si>
  <si>
    <t>13021450</t>
  </si>
  <si>
    <t>09041196</t>
  </si>
  <si>
    <t>20301751</t>
  </si>
  <si>
    <t>GIBBONS YUTAKA MILLER</t>
  </si>
  <si>
    <t>02476304</t>
  </si>
  <si>
    <t>19808852</t>
  </si>
  <si>
    <t>20693548</t>
  </si>
  <si>
    <r>
      <rPr>
        <b/>
        <sz val="12"/>
        <rFont val="標楷體"/>
        <family val="4"/>
        <charset val="136"/>
      </rPr>
      <t>病歷號碼</t>
    </r>
    <phoneticPr fontId="9" type="noConversion"/>
  </si>
  <si>
    <r>
      <rPr>
        <b/>
        <sz val="12"/>
        <rFont val="標楷體"/>
        <family val="4"/>
        <charset val="136"/>
      </rPr>
      <t>住院日期</t>
    </r>
    <phoneticPr fontId="9" type="noConversion"/>
  </si>
  <si>
    <r>
      <rPr>
        <b/>
        <sz val="12"/>
        <rFont val="標楷體"/>
        <family val="4"/>
        <charset val="136"/>
      </rPr>
      <t>手術
日期</t>
    </r>
    <phoneticPr fontId="9" type="noConversion"/>
  </si>
  <si>
    <r>
      <rPr>
        <b/>
        <sz val="12"/>
        <rFont val="標楷體"/>
        <family val="4"/>
        <charset val="136"/>
      </rPr>
      <t xml:space="preserve">手術
代號
</t>
    </r>
    <r>
      <rPr>
        <b/>
        <sz val="12"/>
        <rFont val="Times New Roman"/>
        <family val="1"/>
      </rPr>
      <t>1</t>
    </r>
    <phoneticPr fontId="40" type="noConversion"/>
  </si>
  <si>
    <r>
      <rPr>
        <b/>
        <sz val="12"/>
        <rFont val="標楷體"/>
        <family val="4"/>
        <charset val="136"/>
      </rPr>
      <t xml:space="preserve">手術
代號
</t>
    </r>
    <r>
      <rPr>
        <b/>
        <sz val="12"/>
        <rFont val="Times New Roman"/>
        <family val="1"/>
      </rPr>
      <t>2</t>
    </r>
    <phoneticPr fontId="40" type="noConversion"/>
  </si>
  <si>
    <r>
      <rPr>
        <b/>
        <sz val="12"/>
        <rFont val="標楷體"/>
        <family val="4"/>
        <charset val="136"/>
      </rPr>
      <t xml:space="preserve">手術
代號
</t>
    </r>
    <r>
      <rPr>
        <b/>
        <sz val="12"/>
        <rFont val="Times New Roman"/>
        <family val="1"/>
      </rPr>
      <t>3</t>
    </r>
    <phoneticPr fontId="40" type="noConversion"/>
  </si>
  <si>
    <r>
      <rPr>
        <b/>
        <sz val="12"/>
        <rFont val="標楷體"/>
        <family val="4"/>
        <charset val="136"/>
      </rPr>
      <t xml:space="preserve">手術
代號
</t>
    </r>
    <r>
      <rPr>
        <b/>
        <sz val="12"/>
        <rFont val="Times New Roman"/>
        <family val="1"/>
      </rPr>
      <t>4</t>
    </r>
  </si>
  <si>
    <r>
      <rPr>
        <sz val="12"/>
        <color rgb="FF000000"/>
        <rFont val="標楷體"/>
        <family val="4"/>
        <charset val="136"/>
      </rPr>
      <t>李清女</t>
    </r>
  </si>
  <si>
    <r>
      <rPr>
        <sz val="12"/>
        <color rgb="FF000000"/>
        <rFont val="標楷體"/>
        <family val="4"/>
        <charset val="136"/>
      </rPr>
      <t>何泰佣</t>
    </r>
  </si>
  <si>
    <r>
      <rPr>
        <sz val="12"/>
        <color rgb="FF000000"/>
        <rFont val="標楷體"/>
        <family val="4"/>
        <charset val="136"/>
      </rPr>
      <t>張麗香</t>
    </r>
  </si>
  <si>
    <r>
      <rPr>
        <sz val="12"/>
        <color rgb="FF000000"/>
        <rFont val="標楷體"/>
        <family val="4"/>
        <charset val="136"/>
      </rPr>
      <t>楊增益</t>
    </r>
  </si>
  <si>
    <r>
      <rPr>
        <sz val="12"/>
        <color rgb="FF000000"/>
        <rFont val="標楷體"/>
        <family val="4"/>
        <charset val="136"/>
      </rPr>
      <t>陳清祥</t>
    </r>
  </si>
  <si>
    <r>
      <rPr>
        <sz val="12"/>
        <color rgb="FF000000"/>
        <rFont val="標楷體"/>
        <family val="4"/>
        <charset val="136"/>
      </rPr>
      <t>林錦杏</t>
    </r>
  </si>
  <si>
    <r>
      <rPr>
        <sz val="12"/>
        <color rgb="FF000000"/>
        <rFont val="標楷體"/>
        <family val="4"/>
        <charset val="136"/>
      </rPr>
      <t>林麗卿</t>
    </r>
  </si>
  <si>
    <r>
      <rPr>
        <sz val="12"/>
        <color rgb="FF000000"/>
        <rFont val="標楷體"/>
        <family val="4"/>
        <charset val="136"/>
      </rPr>
      <t>黃兆賢</t>
    </r>
  </si>
  <si>
    <r>
      <rPr>
        <sz val="12"/>
        <color rgb="FF000000"/>
        <rFont val="標楷體"/>
        <family val="4"/>
        <charset val="136"/>
      </rPr>
      <t>張劉芳華</t>
    </r>
  </si>
  <si>
    <r>
      <rPr>
        <sz val="12"/>
        <color rgb="FF000000"/>
        <rFont val="標楷體"/>
        <family val="4"/>
        <charset val="136"/>
      </rPr>
      <t>陳鬆</t>
    </r>
  </si>
  <si>
    <r>
      <rPr>
        <sz val="12"/>
        <color rgb="FF000000"/>
        <rFont val="標楷體"/>
        <family val="4"/>
        <charset val="136"/>
      </rPr>
      <t>陳英峯</t>
    </r>
  </si>
  <si>
    <r>
      <rPr>
        <sz val="12"/>
        <color rgb="FF000000"/>
        <rFont val="標楷體"/>
        <family val="4"/>
        <charset val="136"/>
      </rPr>
      <t>郭清華</t>
    </r>
  </si>
  <si>
    <r>
      <rPr>
        <sz val="12"/>
        <color rgb="FF000000"/>
        <rFont val="標楷體"/>
        <family val="4"/>
        <charset val="136"/>
      </rPr>
      <t>林進德</t>
    </r>
  </si>
  <si>
    <r>
      <rPr>
        <sz val="12"/>
        <color rgb="FF000000"/>
        <rFont val="標楷體"/>
        <family val="4"/>
        <charset val="136"/>
      </rPr>
      <t>許秋菊</t>
    </r>
  </si>
  <si>
    <r>
      <rPr>
        <sz val="12"/>
        <color rgb="FF000000"/>
        <rFont val="標楷體"/>
        <family val="4"/>
        <charset val="136"/>
      </rPr>
      <t>蔡國立</t>
    </r>
  </si>
  <si>
    <r>
      <rPr>
        <sz val="12"/>
        <color rgb="FF000000"/>
        <rFont val="標楷體"/>
        <family val="4"/>
        <charset val="136"/>
      </rPr>
      <t>厲建巡</t>
    </r>
  </si>
  <si>
    <r>
      <rPr>
        <sz val="12"/>
        <color rgb="FF000000"/>
        <rFont val="標楷體"/>
        <family val="4"/>
        <charset val="136"/>
      </rPr>
      <t>林瑛</t>
    </r>
  </si>
  <si>
    <r>
      <rPr>
        <sz val="12"/>
        <color rgb="FF000000"/>
        <rFont val="標楷體"/>
        <family val="4"/>
        <charset val="136"/>
      </rPr>
      <t>林永祥</t>
    </r>
  </si>
  <si>
    <r>
      <rPr>
        <sz val="12"/>
        <color rgb="FF000000"/>
        <rFont val="標楷體"/>
        <family val="4"/>
        <charset val="136"/>
      </rPr>
      <t>江清標</t>
    </r>
  </si>
  <si>
    <r>
      <rPr>
        <sz val="12"/>
        <color rgb="FF000000"/>
        <rFont val="標楷體"/>
        <family val="4"/>
        <charset val="136"/>
      </rPr>
      <t>陳周宛卿</t>
    </r>
  </si>
  <si>
    <r>
      <rPr>
        <sz val="12"/>
        <color rgb="FF000000"/>
        <rFont val="標楷體"/>
        <family val="4"/>
        <charset val="136"/>
      </rPr>
      <t>陳雅榆</t>
    </r>
  </si>
  <si>
    <r>
      <rPr>
        <sz val="12"/>
        <color rgb="FF000000"/>
        <rFont val="標楷體"/>
        <family val="4"/>
        <charset val="136"/>
      </rPr>
      <t>蔡許瓊花</t>
    </r>
  </si>
  <si>
    <r>
      <rPr>
        <sz val="12"/>
        <color rgb="FF000000"/>
        <rFont val="標楷體"/>
        <family val="4"/>
        <charset val="136"/>
      </rPr>
      <t>謝雲清</t>
    </r>
  </si>
  <si>
    <r>
      <rPr>
        <sz val="12"/>
        <color rgb="FF000000"/>
        <rFont val="標楷體"/>
        <family val="4"/>
        <charset val="136"/>
      </rPr>
      <t>李正華</t>
    </r>
  </si>
  <si>
    <r>
      <rPr>
        <sz val="12"/>
        <color rgb="FF000000"/>
        <rFont val="標楷體"/>
        <family val="4"/>
        <charset val="136"/>
      </rPr>
      <t>詹文寧</t>
    </r>
  </si>
  <si>
    <r>
      <rPr>
        <sz val="12"/>
        <color rgb="FF000000"/>
        <rFont val="標楷體"/>
        <family val="4"/>
        <charset val="136"/>
      </rPr>
      <t>姜游美玉</t>
    </r>
  </si>
  <si>
    <r>
      <rPr>
        <sz val="12"/>
        <color rgb="FF000000"/>
        <rFont val="標楷體"/>
        <family val="4"/>
        <charset val="136"/>
      </rPr>
      <t>施孫隆盛</t>
    </r>
  </si>
  <si>
    <r>
      <rPr>
        <sz val="12"/>
        <color rgb="FF000000"/>
        <rFont val="標楷體"/>
        <family val="4"/>
        <charset val="136"/>
      </rPr>
      <t>戴興誠</t>
    </r>
  </si>
  <si>
    <r>
      <rPr>
        <sz val="12"/>
        <color rgb="FF000000"/>
        <rFont val="標楷體"/>
        <family val="4"/>
        <charset val="136"/>
      </rPr>
      <t>蔡晴惠</t>
    </r>
  </si>
  <si>
    <r>
      <rPr>
        <sz val="12"/>
        <color rgb="FF000000"/>
        <rFont val="標楷體"/>
        <family val="4"/>
        <charset val="136"/>
      </rPr>
      <t>張素貞</t>
    </r>
  </si>
  <si>
    <r>
      <rPr>
        <sz val="12"/>
        <color rgb="FF000000"/>
        <rFont val="標楷體"/>
        <family val="4"/>
        <charset val="136"/>
      </rPr>
      <t>洪文彬</t>
    </r>
  </si>
  <si>
    <r>
      <rPr>
        <sz val="12"/>
        <color rgb="FF000000"/>
        <rFont val="標楷體"/>
        <family val="4"/>
        <charset val="136"/>
      </rPr>
      <t>林連玉華</t>
    </r>
  </si>
  <si>
    <r>
      <rPr>
        <sz val="12"/>
        <color rgb="FF000000"/>
        <rFont val="標楷體"/>
        <family val="4"/>
        <charset val="136"/>
      </rPr>
      <t>王良丞</t>
    </r>
  </si>
  <si>
    <r>
      <rPr>
        <sz val="12"/>
        <color rgb="FF000000"/>
        <rFont val="標楷體"/>
        <family val="4"/>
        <charset val="136"/>
      </rPr>
      <t>楊漢</t>
    </r>
  </si>
  <si>
    <r>
      <rPr>
        <sz val="12"/>
        <color rgb="FF000000"/>
        <rFont val="標楷體"/>
        <family val="4"/>
        <charset val="136"/>
      </rPr>
      <t>陳杏旻</t>
    </r>
  </si>
  <si>
    <r>
      <rPr>
        <sz val="12"/>
        <color rgb="FF000000"/>
        <rFont val="標楷體"/>
        <family val="4"/>
        <charset val="136"/>
      </rPr>
      <t>闕秀惠</t>
    </r>
  </si>
  <si>
    <r>
      <rPr>
        <sz val="12"/>
        <color rgb="FF000000"/>
        <rFont val="標楷體"/>
        <family val="4"/>
        <charset val="136"/>
      </rPr>
      <t>李雅各</t>
    </r>
  </si>
  <si>
    <r>
      <rPr>
        <sz val="12"/>
        <color rgb="FF000000"/>
        <rFont val="標楷體"/>
        <family val="4"/>
        <charset val="136"/>
      </rPr>
      <t>蘇美華</t>
    </r>
  </si>
  <si>
    <r>
      <rPr>
        <sz val="12"/>
        <color rgb="FF000000"/>
        <rFont val="標楷體"/>
        <family val="4"/>
        <charset val="136"/>
      </rPr>
      <t>郭黃金盆</t>
    </r>
  </si>
  <si>
    <r>
      <rPr>
        <sz val="12"/>
        <color rgb="FF000000"/>
        <rFont val="標楷體"/>
        <family val="4"/>
        <charset val="136"/>
      </rPr>
      <t>陳俐吟</t>
    </r>
  </si>
  <si>
    <r>
      <rPr>
        <sz val="12"/>
        <color rgb="FF000000"/>
        <rFont val="標楷體"/>
        <family val="4"/>
        <charset val="136"/>
      </rPr>
      <t>李文俊</t>
    </r>
  </si>
  <si>
    <r>
      <rPr>
        <sz val="12"/>
        <color rgb="FF000000"/>
        <rFont val="標楷體"/>
        <family val="4"/>
        <charset val="136"/>
      </rPr>
      <t>黃震陽</t>
    </r>
  </si>
  <si>
    <r>
      <rPr>
        <sz val="12"/>
        <color rgb="FF000000"/>
        <rFont val="標楷體"/>
        <family val="4"/>
        <charset val="136"/>
      </rPr>
      <t>陳張素蘭</t>
    </r>
  </si>
  <si>
    <r>
      <rPr>
        <sz val="12"/>
        <color rgb="FF000000"/>
        <rFont val="標楷體"/>
        <family val="4"/>
        <charset val="136"/>
      </rPr>
      <t>陳瑞貞</t>
    </r>
  </si>
  <si>
    <r>
      <rPr>
        <sz val="12"/>
        <color rgb="FF000000"/>
        <rFont val="標楷體"/>
        <family val="4"/>
        <charset val="136"/>
      </rPr>
      <t>楊吳畫眉</t>
    </r>
  </si>
  <si>
    <r>
      <rPr>
        <sz val="12"/>
        <color rgb="FF000000"/>
        <rFont val="標楷體"/>
        <family val="4"/>
        <charset val="136"/>
      </rPr>
      <t>陳秀珠</t>
    </r>
  </si>
  <si>
    <r>
      <rPr>
        <sz val="12"/>
        <color rgb="FF000000"/>
        <rFont val="標楷體"/>
        <family val="4"/>
        <charset val="136"/>
      </rPr>
      <t>張李金治</t>
    </r>
  </si>
  <si>
    <r>
      <rPr>
        <sz val="12"/>
        <color rgb="FF000000"/>
        <rFont val="標楷體"/>
        <family val="4"/>
        <charset val="136"/>
      </rPr>
      <t>游黃年子</t>
    </r>
  </si>
  <si>
    <r>
      <rPr>
        <sz val="12"/>
        <color rgb="FF000000"/>
        <rFont val="標楷體"/>
        <family val="4"/>
        <charset val="136"/>
      </rPr>
      <t>徐梅蘭</t>
    </r>
  </si>
  <si>
    <r>
      <rPr>
        <sz val="12"/>
        <color rgb="FF000000"/>
        <rFont val="標楷體"/>
        <family val="4"/>
        <charset val="136"/>
      </rPr>
      <t>陳何和子</t>
    </r>
  </si>
  <si>
    <r>
      <rPr>
        <sz val="12"/>
        <color rgb="FF000000"/>
        <rFont val="標楷體"/>
        <family val="4"/>
        <charset val="136"/>
      </rPr>
      <t>陳蘇阿蘭</t>
    </r>
  </si>
  <si>
    <r>
      <rPr>
        <sz val="12"/>
        <color rgb="FF000000"/>
        <rFont val="標楷體"/>
        <family val="4"/>
        <charset val="136"/>
      </rPr>
      <t>古雲南</t>
    </r>
  </si>
  <si>
    <r>
      <rPr>
        <sz val="12"/>
        <color rgb="FF000000"/>
        <rFont val="標楷體"/>
        <family val="4"/>
        <charset val="136"/>
      </rPr>
      <t>陳良欽</t>
    </r>
  </si>
  <si>
    <r>
      <rPr>
        <sz val="12"/>
        <color rgb="FF000000"/>
        <rFont val="標楷體"/>
        <family val="4"/>
        <charset val="136"/>
      </rPr>
      <t>張惠鈺</t>
    </r>
  </si>
  <si>
    <r>
      <rPr>
        <sz val="12"/>
        <color rgb="FF000000"/>
        <rFont val="標楷體"/>
        <family val="4"/>
        <charset val="136"/>
      </rPr>
      <t>黃若儀</t>
    </r>
  </si>
  <si>
    <r>
      <rPr>
        <sz val="12"/>
        <color rgb="FF000000"/>
        <rFont val="標楷體"/>
        <family val="4"/>
        <charset val="136"/>
      </rPr>
      <t>李柏蒼</t>
    </r>
  </si>
  <si>
    <r>
      <rPr>
        <sz val="12"/>
        <color rgb="FF000000"/>
        <rFont val="標楷體"/>
        <family val="4"/>
        <charset val="136"/>
      </rPr>
      <t>胡阿蘭</t>
    </r>
  </si>
  <si>
    <r>
      <rPr>
        <sz val="12"/>
        <color rgb="FF000000"/>
        <rFont val="標楷體"/>
        <family val="4"/>
        <charset val="136"/>
      </rPr>
      <t>陳梅雪</t>
    </r>
  </si>
  <si>
    <r>
      <rPr>
        <sz val="12"/>
        <color rgb="FF000000"/>
        <rFont val="標楷體"/>
        <family val="4"/>
        <charset val="136"/>
      </rPr>
      <t>羅白雪</t>
    </r>
  </si>
  <si>
    <r>
      <rPr>
        <sz val="12"/>
        <color rgb="FF000000"/>
        <rFont val="標楷體"/>
        <family val="4"/>
        <charset val="136"/>
      </rPr>
      <t>蕭曉玲</t>
    </r>
  </si>
  <si>
    <r>
      <rPr>
        <sz val="12"/>
        <color rgb="FF000000"/>
        <rFont val="標楷體"/>
        <family val="4"/>
        <charset val="136"/>
      </rPr>
      <t>葉瓅淇</t>
    </r>
  </si>
  <si>
    <r>
      <rPr>
        <sz val="12"/>
        <color rgb="FF000000"/>
        <rFont val="標楷體"/>
        <family val="4"/>
        <charset val="136"/>
      </rPr>
      <t>林木成</t>
    </r>
  </si>
  <si>
    <r>
      <rPr>
        <sz val="12"/>
        <color rgb="FF000000"/>
        <rFont val="標楷體"/>
        <family val="4"/>
        <charset val="136"/>
      </rPr>
      <t>王明陽</t>
    </r>
  </si>
  <si>
    <r>
      <rPr>
        <sz val="12"/>
        <color rgb="FF000000"/>
        <rFont val="標楷體"/>
        <family val="4"/>
        <charset val="136"/>
      </rPr>
      <t>林武雄</t>
    </r>
  </si>
  <si>
    <r>
      <rPr>
        <sz val="12"/>
        <color rgb="FF000000"/>
        <rFont val="標楷體"/>
        <family val="4"/>
        <charset val="136"/>
      </rPr>
      <t>林靜芬</t>
    </r>
  </si>
  <si>
    <r>
      <rPr>
        <sz val="12"/>
        <color rgb="FF000000"/>
        <rFont val="標楷體"/>
        <family val="4"/>
        <charset val="136"/>
      </rPr>
      <t>李林玉卿</t>
    </r>
  </si>
  <si>
    <r>
      <rPr>
        <sz val="12"/>
        <color rgb="FF000000"/>
        <rFont val="標楷體"/>
        <family val="4"/>
        <charset val="136"/>
      </rPr>
      <t>林金俊</t>
    </r>
  </si>
  <si>
    <r>
      <rPr>
        <sz val="12"/>
        <color rgb="FF000000"/>
        <rFont val="標楷體"/>
        <family val="4"/>
        <charset val="136"/>
      </rPr>
      <t>劉翰霖</t>
    </r>
  </si>
  <si>
    <r>
      <rPr>
        <sz val="12"/>
        <color rgb="FF000000"/>
        <rFont val="標楷體"/>
        <family val="4"/>
        <charset val="136"/>
      </rPr>
      <t>張惠宇</t>
    </r>
  </si>
  <si>
    <r>
      <rPr>
        <sz val="12"/>
        <color rgb="FF000000"/>
        <rFont val="標楷體"/>
        <family val="4"/>
        <charset val="136"/>
      </rPr>
      <t>陳秀娥</t>
    </r>
  </si>
  <si>
    <r>
      <rPr>
        <sz val="12"/>
        <color rgb="FF000000"/>
        <rFont val="標楷體"/>
        <family val="4"/>
        <charset val="136"/>
      </rPr>
      <t>施旻宏</t>
    </r>
  </si>
  <si>
    <r>
      <rPr>
        <sz val="12"/>
        <color rgb="FF000000"/>
        <rFont val="標楷體"/>
        <family val="4"/>
        <charset val="136"/>
      </rPr>
      <t>李菊花</t>
    </r>
  </si>
  <si>
    <r>
      <rPr>
        <sz val="12"/>
        <color rgb="FF000000"/>
        <rFont val="標楷體"/>
        <family val="4"/>
        <charset val="136"/>
      </rPr>
      <t>駱秋如</t>
    </r>
  </si>
  <si>
    <r>
      <rPr>
        <sz val="12"/>
        <color rgb="FF000000"/>
        <rFont val="標楷體"/>
        <family val="4"/>
        <charset val="136"/>
      </rPr>
      <t>黃淑娥</t>
    </r>
  </si>
  <si>
    <r>
      <rPr>
        <sz val="12"/>
        <color rgb="FF000000"/>
        <rFont val="標楷體"/>
        <family val="4"/>
        <charset val="136"/>
      </rPr>
      <t>張秝睿</t>
    </r>
  </si>
  <si>
    <r>
      <rPr>
        <sz val="12"/>
        <color rgb="FF000000"/>
        <rFont val="標楷體"/>
        <family val="4"/>
        <charset val="136"/>
      </rPr>
      <t>游悅靈</t>
    </r>
  </si>
  <si>
    <r>
      <rPr>
        <sz val="12"/>
        <color rgb="FF000000"/>
        <rFont val="標楷體"/>
        <family val="4"/>
        <charset val="136"/>
      </rPr>
      <t>陳棋春</t>
    </r>
  </si>
  <si>
    <r>
      <rPr>
        <sz val="12"/>
        <color rgb="FF000000"/>
        <rFont val="標楷體"/>
        <family val="4"/>
        <charset val="136"/>
      </rPr>
      <t>李張美蓮</t>
    </r>
  </si>
  <si>
    <r>
      <rPr>
        <sz val="12"/>
        <color rgb="FF000000"/>
        <rFont val="標楷體"/>
        <family val="4"/>
        <charset val="136"/>
      </rPr>
      <t>黃金泉</t>
    </r>
  </si>
  <si>
    <r>
      <rPr>
        <sz val="12"/>
        <color rgb="FF000000"/>
        <rFont val="標楷體"/>
        <family val="4"/>
        <charset val="136"/>
      </rPr>
      <t>黃吳秀燕</t>
    </r>
  </si>
  <si>
    <r>
      <rPr>
        <sz val="12"/>
        <color rgb="FF000000"/>
        <rFont val="標楷體"/>
        <family val="4"/>
        <charset val="136"/>
      </rPr>
      <t>翁福如</t>
    </r>
  </si>
  <si>
    <r>
      <rPr>
        <sz val="12"/>
        <color rgb="FF000000"/>
        <rFont val="標楷體"/>
        <family val="4"/>
        <charset val="136"/>
      </rPr>
      <t>張清雅</t>
    </r>
  </si>
  <si>
    <r>
      <rPr>
        <sz val="12"/>
        <color rgb="FF000000"/>
        <rFont val="標楷體"/>
        <family val="4"/>
        <charset val="136"/>
      </rPr>
      <t>李甲善</t>
    </r>
  </si>
  <si>
    <r>
      <rPr>
        <sz val="12"/>
        <color rgb="FF000000"/>
        <rFont val="標楷體"/>
        <family val="4"/>
        <charset val="136"/>
      </rPr>
      <t>陳心怡</t>
    </r>
  </si>
  <si>
    <r>
      <rPr>
        <sz val="12"/>
        <color rgb="FF000000"/>
        <rFont val="標楷體"/>
        <family val="4"/>
        <charset val="136"/>
      </rPr>
      <t>陳洪秀鳳</t>
    </r>
  </si>
  <si>
    <r>
      <rPr>
        <sz val="12"/>
        <color rgb="FF000000"/>
        <rFont val="標楷體"/>
        <family val="4"/>
        <charset val="136"/>
      </rPr>
      <t>林秀免</t>
    </r>
  </si>
  <si>
    <r>
      <rPr>
        <sz val="12"/>
        <color rgb="FF000000"/>
        <rFont val="標楷體"/>
        <family val="4"/>
        <charset val="136"/>
      </rPr>
      <t>林秋鳳</t>
    </r>
  </si>
  <si>
    <r>
      <rPr>
        <sz val="12"/>
        <color rgb="FF000000"/>
        <rFont val="標楷體"/>
        <family val="4"/>
        <charset val="136"/>
      </rPr>
      <t>吳許月嬌</t>
    </r>
  </si>
  <si>
    <r>
      <rPr>
        <sz val="12"/>
        <color rgb="FF000000"/>
        <rFont val="標楷體"/>
        <family val="4"/>
        <charset val="136"/>
      </rPr>
      <t>郭弄</t>
    </r>
  </si>
  <si>
    <r>
      <rPr>
        <sz val="12"/>
        <color rgb="FF000000"/>
        <rFont val="標楷體"/>
        <family val="4"/>
        <charset val="136"/>
      </rPr>
      <t>王裕昌</t>
    </r>
  </si>
  <si>
    <r>
      <rPr>
        <sz val="12"/>
        <color rgb="FF000000"/>
        <rFont val="標楷體"/>
        <family val="4"/>
        <charset val="136"/>
      </rPr>
      <t>錢國慶</t>
    </r>
  </si>
  <si>
    <r>
      <rPr>
        <sz val="12"/>
        <color rgb="FF000000"/>
        <rFont val="標楷體"/>
        <family val="4"/>
        <charset val="136"/>
      </rPr>
      <t>張全萍</t>
    </r>
  </si>
  <si>
    <r>
      <rPr>
        <sz val="12"/>
        <color rgb="FF000000"/>
        <rFont val="標楷體"/>
        <family val="4"/>
        <charset val="136"/>
      </rPr>
      <t>林德成</t>
    </r>
  </si>
  <si>
    <r>
      <rPr>
        <sz val="12"/>
        <color rgb="FF000000"/>
        <rFont val="標楷體"/>
        <family val="4"/>
        <charset val="136"/>
      </rPr>
      <t>蔡高美玉</t>
    </r>
  </si>
  <si>
    <r>
      <rPr>
        <sz val="12"/>
        <color rgb="FF000000"/>
        <rFont val="標楷體"/>
        <family val="4"/>
        <charset val="136"/>
      </rPr>
      <t>郭家正</t>
    </r>
  </si>
  <si>
    <r>
      <rPr>
        <sz val="12"/>
        <color rgb="FF000000"/>
        <rFont val="標楷體"/>
        <family val="4"/>
        <charset val="136"/>
      </rPr>
      <t>曾繁欽</t>
    </r>
  </si>
  <si>
    <r>
      <rPr>
        <sz val="12"/>
        <color rgb="FF000000"/>
        <rFont val="標楷體"/>
        <family val="4"/>
        <charset val="136"/>
      </rPr>
      <t>董麗玲</t>
    </r>
  </si>
  <si>
    <r>
      <rPr>
        <sz val="12"/>
        <color rgb="FF000000"/>
        <rFont val="標楷體"/>
        <family val="4"/>
        <charset val="136"/>
      </rPr>
      <t>羅金益</t>
    </r>
  </si>
  <si>
    <r>
      <rPr>
        <sz val="12"/>
        <color rgb="FF000000"/>
        <rFont val="標楷體"/>
        <family val="4"/>
        <charset val="136"/>
      </rPr>
      <t>史俊雄</t>
    </r>
  </si>
  <si>
    <r>
      <rPr>
        <sz val="12"/>
        <color rgb="FF000000"/>
        <rFont val="標楷體"/>
        <family val="4"/>
        <charset val="136"/>
      </rPr>
      <t>陳秋堂</t>
    </r>
  </si>
  <si>
    <r>
      <rPr>
        <sz val="12"/>
        <color rgb="FF000000"/>
        <rFont val="標楷體"/>
        <family val="4"/>
        <charset val="136"/>
      </rPr>
      <t>曾聖紘</t>
    </r>
  </si>
  <si>
    <r>
      <rPr>
        <sz val="12"/>
        <color rgb="FF000000"/>
        <rFont val="標楷體"/>
        <family val="4"/>
        <charset val="136"/>
      </rPr>
      <t>陳許阿麗</t>
    </r>
  </si>
  <si>
    <r>
      <rPr>
        <sz val="12"/>
        <color rgb="FF000000"/>
        <rFont val="標楷體"/>
        <family val="4"/>
        <charset val="136"/>
      </rPr>
      <t>林欽</t>
    </r>
  </si>
  <si>
    <r>
      <rPr>
        <sz val="12"/>
        <color rgb="FF000000"/>
        <rFont val="標楷體"/>
        <family val="4"/>
        <charset val="136"/>
      </rPr>
      <t>廖進烈</t>
    </r>
  </si>
  <si>
    <r>
      <rPr>
        <sz val="12"/>
        <color rgb="FF000000"/>
        <rFont val="標楷體"/>
        <family val="4"/>
        <charset val="136"/>
      </rPr>
      <t>莊京</t>
    </r>
  </si>
  <si>
    <r>
      <rPr>
        <sz val="12"/>
        <color rgb="FF000000"/>
        <rFont val="標楷體"/>
        <family val="4"/>
        <charset val="136"/>
      </rPr>
      <t>李士聞</t>
    </r>
  </si>
  <si>
    <r>
      <rPr>
        <sz val="12"/>
        <color rgb="FF000000"/>
        <rFont val="標楷體"/>
        <family val="4"/>
        <charset val="136"/>
      </rPr>
      <t>李雙燕</t>
    </r>
  </si>
  <si>
    <r>
      <rPr>
        <sz val="12"/>
        <color rgb="FF000000"/>
        <rFont val="標楷體"/>
        <family val="4"/>
        <charset val="136"/>
      </rPr>
      <t>劉駱移嬌</t>
    </r>
  </si>
  <si>
    <r>
      <rPr>
        <sz val="12"/>
        <color rgb="FF000000"/>
        <rFont val="標楷體"/>
        <family val="4"/>
        <charset val="136"/>
      </rPr>
      <t>劉國琳</t>
    </r>
  </si>
  <si>
    <r>
      <rPr>
        <sz val="12"/>
        <color rgb="FF000000"/>
        <rFont val="標楷體"/>
        <family val="4"/>
        <charset val="136"/>
      </rPr>
      <t>范懋華</t>
    </r>
  </si>
  <si>
    <r>
      <rPr>
        <sz val="12"/>
        <color rgb="FF000000"/>
        <rFont val="標楷體"/>
        <family val="4"/>
        <charset val="136"/>
      </rPr>
      <t>林楊鴛鴦</t>
    </r>
  </si>
  <si>
    <r>
      <rPr>
        <sz val="12"/>
        <color rgb="FF000000"/>
        <rFont val="標楷體"/>
        <family val="4"/>
        <charset val="136"/>
      </rPr>
      <t>林陳桂華</t>
    </r>
  </si>
  <si>
    <r>
      <rPr>
        <sz val="12"/>
        <color rgb="FF000000"/>
        <rFont val="標楷體"/>
        <family val="4"/>
        <charset val="136"/>
      </rPr>
      <t>吳俊傑</t>
    </r>
  </si>
  <si>
    <r>
      <rPr>
        <sz val="12"/>
        <color rgb="FF000000"/>
        <rFont val="標楷體"/>
        <family val="4"/>
        <charset val="136"/>
      </rPr>
      <t>余正中</t>
    </r>
  </si>
  <si>
    <r>
      <rPr>
        <sz val="12"/>
        <color rgb="FF000000"/>
        <rFont val="標楷體"/>
        <family val="4"/>
        <charset val="136"/>
      </rPr>
      <t>周李龍雄</t>
    </r>
  </si>
  <si>
    <r>
      <rPr>
        <sz val="12"/>
        <color rgb="FF000000"/>
        <rFont val="標楷體"/>
        <family val="4"/>
        <charset val="136"/>
      </rPr>
      <t>羅秀英</t>
    </r>
  </si>
  <si>
    <r>
      <rPr>
        <sz val="12"/>
        <color rgb="FF000000"/>
        <rFont val="標楷體"/>
        <family val="4"/>
        <charset val="136"/>
      </rPr>
      <t>王蔡雪鳳</t>
    </r>
  </si>
  <si>
    <r>
      <rPr>
        <sz val="12"/>
        <color rgb="FF000000"/>
        <rFont val="標楷體"/>
        <family val="4"/>
        <charset val="136"/>
      </rPr>
      <t>劉禹辰</t>
    </r>
  </si>
  <si>
    <r>
      <rPr>
        <sz val="12"/>
        <color rgb="FF000000"/>
        <rFont val="標楷體"/>
        <family val="4"/>
        <charset val="136"/>
      </rPr>
      <t>洪士庭</t>
    </r>
  </si>
  <si>
    <r>
      <rPr>
        <sz val="12"/>
        <color rgb="FF000000"/>
        <rFont val="標楷體"/>
        <family val="4"/>
        <charset val="136"/>
      </rPr>
      <t>李碧珠</t>
    </r>
  </si>
  <si>
    <r>
      <rPr>
        <sz val="12"/>
        <color rgb="FF000000"/>
        <rFont val="標楷體"/>
        <family val="4"/>
        <charset val="136"/>
      </rPr>
      <t>李婉君</t>
    </r>
  </si>
  <si>
    <r>
      <rPr>
        <sz val="12"/>
        <color rgb="FF000000"/>
        <rFont val="標楷體"/>
        <family val="4"/>
        <charset val="136"/>
      </rPr>
      <t>江宗生</t>
    </r>
  </si>
  <si>
    <r>
      <rPr>
        <sz val="12"/>
        <color rgb="FF000000"/>
        <rFont val="標楷體"/>
        <family val="4"/>
        <charset val="136"/>
      </rPr>
      <t>趙明好</t>
    </r>
  </si>
  <si>
    <r>
      <rPr>
        <sz val="12"/>
        <color rgb="FF000000"/>
        <rFont val="標楷體"/>
        <family val="4"/>
        <charset val="136"/>
      </rPr>
      <t>吳美惠</t>
    </r>
  </si>
  <si>
    <r>
      <rPr>
        <sz val="12"/>
        <color rgb="FF000000"/>
        <rFont val="標楷體"/>
        <family val="4"/>
        <charset val="136"/>
      </rPr>
      <t>許聰智</t>
    </r>
  </si>
  <si>
    <r>
      <rPr>
        <sz val="12"/>
        <color rgb="FF000000"/>
        <rFont val="標楷體"/>
        <family val="4"/>
        <charset val="136"/>
      </rPr>
      <t>王熊楚</t>
    </r>
  </si>
  <si>
    <r>
      <rPr>
        <sz val="12"/>
        <color rgb="FF000000"/>
        <rFont val="標楷體"/>
        <family val="4"/>
        <charset val="136"/>
      </rPr>
      <t>黃玉雲</t>
    </r>
  </si>
  <si>
    <r>
      <rPr>
        <sz val="12"/>
        <color rgb="FF000000"/>
        <rFont val="標楷體"/>
        <family val="4"/>
        <charset val="136"/>
      </rPr>
      <t>李葉淑如</t>
    </r>
  </si>
  <si>
    <r>
      <rPr>
        <sz val="12"/>
        <color rgb="FF000000"/>
        <rFont val="標楷體"/>
        <family val="4"/>
        <charset val="136"/>
      </rPr>
      <t>陸秉正</t>
    </r>
  </si>
  <si>
    <r>
      <rPr>
        <sz val="12"/>
        <color rgb="FF000000"/>
        <rFont val="標楷體"/>
        <family val="4"/>
        <charset val="136"/>
      </rPr>
      <t>薛重男</t>
    </r>
  </si>
  <si>
    <r>
      <rPr>
        <sz val="12"/>
        <color rgb="FF000000"/>
        <rFont val="標楷體"/>
        <family val="4"/>
        <charset val="136"/>
      </rPr>
      <t>陳兆農</t>
    </r>
  </si>
  <si>
    <r>
      <rPr>
        <sz val="12"/>
        <color rgb="FF000000"/>
        <rFont val="標楷體"/>
        <family val="4"/>
        <charset val="136"/>
      </rPr>
      <t>徐金素</t>
    </r>
  </si>
  <si>
    <r>
      <rPr>
        <sz val="12"/>
        <color rgb="FF000000"/>
        <rFont val="標楷體"/>
        <family val="4"/>
        <charset val="136"/>
      </rPr>
      <t>余江麥</t>
    </r>
  </si>
  <si>
    <r>
      <rPr>
        <sz val="12"/>
        <color rgb="FF000000"/>
        <rFont val="標楷體"/>
        <family val="4"/>
        <charset val="136"/>
      </rPr>
      <t>張又真</t>
    </r>
  </si>
  <si>
    <r>
      <rPr>
        <sz val="12"/>
        <color rgb="FF000000"/>
        <rFont val="標楷體"/>
        <family val="4"/>
        <charset val="136"/>
      </rPr>
      <t>黃重維</t>
    </r>
  </si>
  <si>
    <r>
      <rPr>
        <sz val="12"/>
        <color rgb="FF000000"/>
        <rFont val="標楷體"/>
        <family val="4"/>
        <charset val="136"/>
      </rPr>
      <t>康一忠</t>
    </r>
  </si>
  <si>
    <r>
      <rPr>
        <sz val="12"/>
        <color rgb="FF000000"/>
        <rFont val="標楷體"/>
        <family val="4"/>
        <charset val="136"/>
      </rPr>
      <t>李陳</t>
    </r>
    <r>
      <rPr>
        <sz val="12"/>
        <color rgb="FF000000"/>
        <rFont val="Times New Roman"/>
        <family val="1"/>
      </rPr>
      <t>𤆬</t>
    </r>
    <r>
      <rPr>
        <sz val="12"/>
        <color rgb="FF000000"/>
        <rFont val="標楷體"/>
        <family val="4"/>
        <charset val="136"/>
      </rPr>
      <t>治</t>
    </r>
  </si>
  <si>
    <r>
      <rPr>
        <sz val="12"/>
        <color rgb="FF000000"/>
        <rFont val="標楷體"/>
        <family val="4"/>
        <charset val="136"/>
      </rPr>
      <t>許吳金菊</t>
    </r>
  </si>
  <si>
    <r>
      <rPr>
        <sz val="12"/>
        <color rgb="FF000000"/>
        <rFont val="標楷體"/>
        <family val="4"/>
        <charset val="136"/>
      </rPr>
      <t>李春玉</t>
    </r>
  </si>
  <si>
    <r>
      <rPr>
        <sz val="12"/>
        <color rgb="FF000000"/>
        <rFont val="標楷體"/>
        <family val="4"/>
        <charset val="136"/>
      </rPr>
      <t>柯阿玉</t>
    </r>
  </si>
  <si>
    <r>
      <rPr>
        <sz val="12"/>
        <rFont val="標楷體"/>
        <family val="4"/>
        <charset val="136"/>
      </rPr>
      <t>合計</t>
    </r>
  </si>
  <si>
    <r>
      <rPr>
        <sz val="12"/>
        <rFont val="標楷體"/>
        <family val="4"/>
        <charset val="136"/>
      </rPr>
      <t>有</t>
    </r>
    <r>
      <rPr>
        <sz val="12"/>
        <rFont val="Times New Roman"/>
        <family val="1"/>
      </rPr>
      <t>Bil</t>
    </r>
    <r>
      <rPr>
        <sz val="12"/>
        <rFont val="標楷體"/>
        <family val="4"/>
        <charset val="136"/>
      </rPr>
      <t>合計要</t>
    </r>
    <r>
      <rPr>
        <sz val="12"/>
        <rFont val="Times New Roman"/>
        <family val="1"/>
      </rPr>
      <t>*2</t>
    </r>
    <phoneticPr fontId="9" type="noConversion"/>
  </si>
  <si>
    <r>
      <rPr>
        <sz val="12"/>
        <rFont val="標楷體"/>
        <family val="4"/>
        <charset val="136"/>
      </rPr>
      <t>列印一份完整包含姓名及病歷號碼的報表</t>
    </r>
    <r>
      <rPr>
        <sz val="12"/>
        <rFont val="Times New Roman"/>
        <family val="1"/>
      </rPr>
      <t>--</t>
    </r>
    <r>
      <rPr>
        <sz val="12"/>
        <rFont val="標楷體"/>
        <family val="4"/>
        <charset val="136"/>
      </rPr>
      <t>報告用</t>
    </r>
    <phoneticPr fontId="9" type="noConversion"/>
  </si>
  <si>
    <t>69034C 33074B</t>
  </si>
  <si>
    <t>69017B 69015B 19002B</t>
  </si>
  <si>
    <t>33115B 33115B 69002B</t>
  </si>
  <si>
    <r>
      <rPr>
        <sz val="12"/>
        <color theme="1"/>
        <rFont val="標楷體"/>
        <family val="4"/>
        <charset val="136"/>
      </rPr>
      <t>虎美娟</t>
    </r>
  </si>
  <si>
    <r>
      <rPr>
        <sz val="12"/>
        <color theme="1"/>
        <rFont val="標楷體"/>
        <family val="4"/>
        <charset val="136"/>
      </rPr>
      <t>女</t>
    </r>
  </si>
  <si>
    <t>69003B 69032C</t>
  </si>
  <si>
    <t>69003B 33115B</t>
  </si>
  <si>
    <t>69023B 69003B 33074B</t>
  </si>
  <si>
    <t>69005B 62060B</t>
  </si>
  <si>
    <t>AV graft infection s/p segmental graft resection and flap reconstruction</t>
  </si>
  <si>
    <t>5710850 33115B</t>
  </si>
  <si>
    <t>removal of VA ECMO</t>
  </si>
  <si>
    <t>47080B 19002B 33115B</t>
  </si>
  <si>
    <t>62009C 47080B</t>
  </si>
  <si>
    <t>69009B 69009B</t>
  </si>
  <si>
    <t>Tear of right internal iliac artery and internal iliac vein s/p Arteriorraphy</t>
  </si>
  <si>
    <t>19002B 47065B</t>
  </si>
  <si>
    <t>48005C 64197C</t>
  </si>
  <si>
    <t xml:space="preserve">s/p debridement; </t>
  </si>
  <si>
    <t>48005C 62047C</t>
  </si>
  <si>
    <t>s/p debridement and local flap</t>
  </si>
  <si>
    <t>47080B 62009C</t>
  </si>
  <si>
    <t>*1 R't SFA (supera)</t>
  </si>
  <si>
    <r>
      <rPr>
        <sz val="12"/>
        <color rgb="FFFF0000"/>
        <rFont val="Times New Roman"/>
        <family val="1"/>
      </rPr>
      <t xml:space="preserve">5760190 </t>
    </r>
    <r>
      <rPr>
        <sz val="12"/>
        <color rgb="FF000000"/>
        <rFont val="Times New Roman"/>
        <family val="1"/>
      </rPr>
      <t>5760300</t>
    </r>
  </si>
  <si>
    <t>5760190 5760270 5760300</t>
  </si>
  <si>
    <t>PTA for LSCV total occlusion</t>
  </si>
  <si>
    <t>5761060</t>
  </si>
  <si>
    <t>*1 L't Popliteal artery</t>
  </si>
  <si>
    <r>
      <rPr>
        <sz val="12"/>
        <color rgb="FFFF0000"/>
        <rFont val="標楷體"/>
        <family val="4"/>
        <charset val="136"/>
      </rPr>
      <t>賴世章</t>
    </r>
  </si>
  <si>
    <r>
      <rPr>
        <sz val="12"/>
        <color rgb="FFFF9900"/>
        <rFont val="標楷體"/>
        <family val="4"/>
        <charset val="136"/>
      </rPr>
      <t>林藍數蓮</t>
    </r>
  </si>
  <si>
    <r>
      <rPr>
        <sz val="12"/>
        <color rgb="FFFF9900"/>
        <rFont val="標楷體"/>
        <family val="4"/>
        <charset val="136"/>
      </rPr>
      <t>女</t>
    </r>
  </si>
  <si>
    <t>5760190 5760300 5761040</t>
  </si>
  <si>
    <t>*2 R't SFA</t>
  </si>
  <si>
    <t>5760230 5760470 5761110</t>
  </si>
  <si>
    <t>5760230 5760475 5760480 5761110</t>
  </si>
  <si>
    <r>
      <t xml:space="preserve">MAO </t>
    </r>
    <r>
      <rPr>
        <sz val="12"/>
        <color rgb="FF000000"/>
        <rFont val="細明體"/>
        <family val="3"/>
        <charset val="136"/>
      </rPr>
      <t>＊</t>
    </r>
    <phoneticPr fontId="9" type="noConversion"/>
  </si>
  <si>
    <r>
      <t xml:space="preserve">DUONG THI HONG </t>
    </r>
    <r>
      <rPr>
        <sz val="12"/>
        <color rgb="FF000000"/>
        <rFont val="細明體"/>
        <family val="3"/>
        <charset val="136"/>
      </rPr>
      <t>＊</t>
    </r>
    <phoneticPr fontId="9" type="noConversion"/>
  </si>
  <si>
    <r>
      <t xml:space="preserve">GIBBONS YUTAKA </t>
    </r>
    <r>
      <rPr>
        <sz val="12"/>
        <color rgb="FF000000"/>
        <rFont val="細明體"/>
        <family val="3"/>
        <charset val="136"/>
      </rPr>
      <t>＊</t>
    </r>
    <phoneticPr fontId="9" type="noConversion"/>
  </si>
  <si>
    <r>
      <t xml:space="preserve">GIBBONS YUTAKA </t>
    </r>
    <r>
      <rPr>
        <sz val="12"/>
        <color rgb="FF000000"/>
        <rFont val="細明體"/>
        <family val="3"/>
        <charset val="136"/>
      </rPr>
      <t>＊</t>
    </r>
    <phoneticPr fontId="9" type="noConversion"/>
  </si>
  <si>
    <t>00100298</t>
  </si>
  <si>
    <t>22298559</t>
  </si>
  <si>
    <t>00689260</t>
  </si>
  <si>
    <t>2021/11/05</t>
  </si>
  <si>
    <t>2021/11/03</t>
  </si>
  <si>
    <t>2021/11/08</t>
  </si>
  <si>
    <t>22308834</t>
  </si>
  <si>
    <t>21124108</t>
  </si>
  <si>
    <t>2021/11/29</t>
  </si>
  <si>
    <t>12581390</t>
  </si>
  <si>
    <t>2021/11/10</t>
  </si>
  <si>
    <t>22328047</t>
  </si>
  <si>
    <t>2021/11/15</t>
  </si>
  <si>
    <t>22320218</t>
  </si>
  <si>
    <t>22320124</t>
  </si>
  <si>
    <t>2021/11/14</t>
  </si>
  <si>
    <t>2021/11/12</t>
  </si>
  <si>
    <t>00381362</t>
  </si>
  <si>
    <t>2021/11/19</t>
  </si>
  <si>
    <t>2021/11/17</t>
  </si>
  <si>
    <t>13020287</t>
  </si>
  <si>
    <t>2021/11/16</t>
  </si>
  <si>
    <t>01857869</t>
  </si>
  <si>
    <t>09885976</t>
  </si>
  <si>
    <t>2021/11/20</t>
  </si>
  <si>
    <t>16738795</t>
  </si>
  <si>
    <t>2021/11/25</t>
  </si>
  <si>
    <t>2021/11/22</t>
  </si>
  <si>
    <t>21843451</t>
  </si>
  <si>
    <t>2021/11/23</t>
  </si>
  <si>
    <t>2021/11/27</t>
  </si>
  <si>
    <t>2021/11/24</t>
  </si>
  <si>
    <t>04438773</t>
  </si>
  <si>
    <t>22379189</t>
  </si>
  <si>
    <t>22332233</t>
  </si>
  <si>
    <t>11752696</t>
  </si>
  <si>
    <t>00488695</t>
  </si>
  <si>
    <t>2021/11/04</t>
  </si>
  <si>
    <t>22278867</t>
  </si>
  <si>
    <t>COLOT CRIS CAROLYN ALVAREZ</t>
  </si>
  <si>
    <t>22156114</t>
  </si>
  <si>
    <t>00013366</t>
  </si>
  <si>
    <t>2021/11/11</t>
  </si>
  <si>
    <t>08643138</t>
  </si>
  <si>
    <t>2021/11/26</t>
  </si>
  <si>
    <t>2021/11/09</t>
  </si>
  <si>
    <t>00106694</t>
  </si>
  <si>
    <t>2021/11/18</t>
  </si>
  <si>
    <t>22293850</t>
  </si>
  <si>
    <t>05258456</t>
  </si>
  <si>
    <t>07291636</t>
  </si>
  <si>
    <t>09019638</t>
  </si>
  <si>
    <t>22318099</t>
  </si>
  <si>
    <t>2021/12/01</t>
  </si>
  <si>
    <t>2021/11/30</t>
  </si>
  <si>
    <t>22137679</t>
  </si>
  <si>
    <t>17603658</t>
  </si>
  <si>
    <t>13746060</t>
  </si>
  <si>
    <t>02675313</t>
  </si>
  <si>
    <t>21639805</t>
  </si>
  <si>
    <t>00333253</t>
  </si>
  <si>
    <t>21157295</t>
  </si>
  <si>
    <t>04536428</t>
  </si>
  <si>
    <t>2021/11/07</t>
  </si>
  <si>
    <t>12816756</t>
  </si>
  <si>
    <t>05524838</t>
  </si>
  <si>
    <t>02960324</t>
  </si>
  <si>
    <t>17650691</t>
  </si>
  <si>
    <t>02982915</t>
  </si>
  <si>
    <t>00412269</t>
  </si>
  <si>
    <t>04065466</t>
  </si>
  <si>
    <t>2021/11/13</t>
  </si>
  <si>
    <t>01708632</t>
  </si>
  <si>
    <t>04384517</t>
  </si>
  <si>
    <t>15302909</t>
  </si>
  <si>
    <t>22252973</t>
  </si>
  <si>
    <t>21034162</t>
  </si>
  <si>
    <t>01509681</t>
  </si>
  <si>
    <t>12405870</t>
  </si>
  <si>
    <t>06602844</t>
  </si>
  <si>
    <t>17887234</t>
  </si>
  <si>
    <t>19572621</t>
  </si>
  <si>
    <t>04269255</t>
  </si>
  <si>
    <t>02402550</t>
  </si>
  <si>
    <t>12743822</t>
  </si>
  <si>
    <t>16797892</t>
  </si>
  <si>
    <t>2021/11/28</t>
  </si>
  <si>
    <t>11292978</t>
  </si>
  <si>
    <t>20553594</t>
  </si>
  <si>
    <t>11603142</t>
  </si>
  <si>
    <t>22276188</t>
  </si>
  <si>
    <t>10242483</t>
  </si>
  <si>
    <t>01028969</t>
  </si>
  <si>
    <t>21803789</t>
  </si>
  <si>
    <t>03198866</t>
  </si>
  <si>
    <t>04944481</t>
  </si>
  <si>
    <t>07654940</t>
  </si>
  <si>
    <t>09754299</t>
  </si>
  <si>
    <t>14808412</t>
  </si>
  <si>
    <t>06482572</t>
  </si>
  <si>
    <t>11332566</t>
  </si>
  <si>
    <t>00919338</t>
  </si>
  <si>
    <t>12638013</t>
  </si>
  <si>
    <t>09193149</t>
  </si>
  <si>
    <t>48004C</t>
  </si>
  <si>
    <t>08937248</t>
  </si>
  <si>
    <t>15293444</t>
  </si>
  <si>
    <t>10648094</t>
  </si>
  <si>
    <t>18382460</t>
  </si>
  <si>
    <t>02305489</t>
  </si>
  <si>
    <t>09740524</t>
  </si>
  <si>
    <t>19514807</t>
  </si>
  <si>
    <t>08991426</t>
  </si>
  <si>
    <t>17954306</t>
  </si>
  <si>
    <t>19883432</t>
  </si>
  <si>
    <t>05526902</t>
  </si>
  <si>
    <t>19915696</t>
  </si>
  <si>
    <t>22290267</t>
  </si>
  <si>
    <t>20211103</t>
  </si>
  <si>
    <t>20211115</t>
  </si>
  <si>
    <t>20211105</t>
  </si>
  <si>
    <t>00972055</t>
  </si>
  <si>
    <t>20824109</t>
  </si>
  <si>
    <t>03103005</t>
  </si>
  <si>
    <t>20211031</t>
  </si>
  <si>
    <t>20211120</t>
  </si>
  <si>
    <t>20211106</t>
  </si>
  <si>
    <t>20211108</t>
  </si>
  <si>
    <t>20211107</t>
  </si>
  <si>
    <t>20211111</t>
  </si>
  <si>
    <t>00762210</t>
  </si>
  <si>
    <t>20211109</t>
  </si>
  <si>
    <t>01347667</t>
  </si>
  <si>
    <t>03995237</t>
  </si>
  <si>
    <t>06913875</t>
  </si>
  <si>
    <t>09144731</t>
  </si>
  <si>
    <t>11716227</t>
  </si>
  <si>
    <t>17885814</t>
  </si>
  <si>
    <t>22322311</t>
  </si>
  <si>
    <t>20211113</t>
  </si>
  <si>
    <t>20211112</t>
  </si>
  <si>
    <t>01810997</t>
  </si>
  <si>
    <t>08164425</t>
  </si>
  <si>
    <t>15965961</t>
  </si>
  <si>
    <t>20211116</t>
  </si>
  <si>
    <t>05760609</t>
  </si>
  <si>
    <t>20211117</t>
  </si>
  <si>
    <t>19559061</t>
  </si>
  <si>
    <t>21189892</t>
  </si>
  <si>
    <t>22328513</t>
  </si>
  <si>
    <t>05075315</t>
  </si>
  <si>
    <t>03188986</t>
  </si>
  <si>
    <t>20211119</t>
  </si>
  <si>
    <t>20146092</t>
  </si>
  <si>
    <t>20211122</t>
  </si>
  <si>
    <t>13457374</t>
  </si>
  <si>
    <t>20211126</t>
  </si>
  <si>
    <t>20211123</t>
  </si>
  <si>
    <t>20607462</t>
  </si>
  <si>
    <t>22364377</t>
  </si>
  <si>
    <t>20211124</t>
  </si>
  <si>
    <t>20211127</t>
  </si>
  <si>
    <t>18870055</t>
  </si>
  <si>
    <t>20211129</t>
  </si>
  <si>
    <t>20211130</t>
  </si>
  <si>
    <t>02451447</t>
  </si>
  <si>
    <t>02563016</t>
  </si>
  <si>
    <t>20211201</t>
  </si>
  <si>
    <t>04431764</t>
  </si>
  <si>
    <t>19261496</t>
  </si>
  <si>
    <t>20996815</t>
  </si>
  <si>
    <t>20211101</t>
  </si>
  <si>
    <t>04119363</t>
  </si>
  <si>
    <t>20211104</t>
  </si>
  <si>
    <t>22320108</t>
  </si>
  <si>
    <t>16361062</t>
  </si>
  <si>
    <t>14763688</t>
  </si>
  <si>
    <t>02875511</t>
  </si>
  <si>
    <t>21300984</t>
  </si>
  <si>
    <t>06061046</t>
  </si>
  <si>
    <t>06793396</t>
  </si>
  <si>
    <t>22317350</t>
  </si>
  <si>
    <t>00197398</t>
  </si>
  <si>
    <t>05500678</t>
  </si>
  <si>
    <t>22323393</t>
  </si>
  <si>
    <t>00235760</t>
  </si>
  <si>
    <t>16846951</t>
  </si>
  <si>
    <t>20211118</t>
  </si>
  <si>
    <t>09384009</t>
  </si>
  <si>
    <t>20481710</t>
  </si>
  <si>
    <t>22347223</t>
  </si>
  <si>
    <t>20211125</t>
  </si>
  <si>
    <t>17981291</t>
  </si>
  <si>
    <t>03467572</t>
  </si>
  <si>
    <t>09678737</t>
  </si>
  <si>
    <t>15125837</t>
  </si>
  <si>
    <t>15430129</t>
  </si>
  <si>
    <t>22323539</t>
  </si>
  <si>
    <t>22386036</t>
  </si>
  <si>
    <t>00077515</t>
  </si>
  <si>
    <t>05035931</t>
  </si>
  <si>
    <t>20211110</t>
  </si>
  <si>
    <t>22332301</t>
  </si>
  <si>
    <t>21393846</t>
  </si>
  <si>
    <t>22367177</t>
  </si>
  <si>
    <t>20659667</t>
  </si>
  <si>
    <t>22366991</t>
  </si>
  <si>
    <t>08812119</t>
  </si>
  <si>
    <t>22323649</t>
  </si>
  <si>
    <t>14520853</t>
  </si>
  <si>
    <t>04305605</t>
  </si>
  <si>
    <t>16756368</t>
  </si>
  <si>
    <t>03168812</t>
  </si>
  <si>
    <t>15905293</t>
  </si>
  <si>
    <t>20211128</t>
  </si>
  <si>
    <t>13515373</t>
  </si>
  <si>
    <t>21493319</t>
  </si>
  <si>
    <t>21861370</t>
  </si>
  <si>
    <t>21637825</t>
  </si>
  <si>
    <t>07289488</t>
  </si>
  <si>
    <t>06890111</t>
  </si>
  <si>
    <t>22343713</t>
  </si>
  <si>
    <t>22329676</t>
  </si>
  <si>
    <t>01938952</t>
  </si>
  <si>
    <t xml:space="preserve">69002B </t>
  </si>
  <si>
    <t>33048B 69005B</t>
  </si>
  <si>
    <t xml:space="preserve">33048B </t>
  </si>
  <si>
    <t>69032C 47059B</t>
  </si>
  <si>
    <t>69034C 69039B</t>
  </si>
  <si>
    <t>69001B 33074B 69034C</t>
  </si>
  <si>
    <t xml:space="preserve">69001B </t>
  </si>
  <si>
    <t>69003B 69023B</t>
  </si>
  <si>
    <t>69005B 48005C</t>
  </si>
  <si>
    <t xml:space="preserve">69005B </t>
  </si>
  <si>
    <t xml:space="preserve">AVF w'd closure and debridment </t>
  </si>
  <si>
    <t xml:space="preserve">69016B1 </t>
  </si>
  <si>
    <t>69032C 47080B</t>
  </si>
  <si>
    <t xml:space="preserve">47065B </t>
  </si>
  <si>
    <t>69023B 69001B 33048B</t>
  </si>
  <si>
    <t>69017B2 69021C 19002B</t>
  </si>
  <si>
    <t xml:space="preserve">69017B2 </t>
  </si>
  <si>
    <t xml:space="preserve">48005C </t>
  </si>
  <si>
    <t>right groin necrotic skin s/p debridement + local flap</t>
  </si>
  <si>
    <t>69032C 19002B</t>
  </si>
  <si>
    <t>Port-A w'd Debridment</t>
  </si>
  <si>
    <t>33097B 47080B</t>
  </si>
  <si>
    <t>Ischemic bowel s/p PTA &amp; Celiac trunk stenting *1 (LD express)</t>
  </si>
  <si>
    <t>5760350 5760475</t>
  </si>
  <si>
    <t>Double lumen catheter inserted; (ECHO)</t>
  </si>
  <si>
    <t>5760191 5760271 5760300</t>
  </si>
  <si>
    <t>Percutaneous retrieved forigen body</t>
  </si>
  <si>
    <t>5760191 5760200 5760300</t>
  </si>
  <si>
    <t>*1 proximal ATA</t>
  </si>
  <si>
    <t>*1 L't  Iliac vein (ABRE)</t>
  </si>
  <si>
    <t>5760230 5760270 5760300 5760475</t>
  </si>
  <si>
    <t>Percutaneous retrieved forigen body; (ECHO)</t>
  </si>
  <si>
    <t>5760191 5760300 5761085</t>
  </si>
  <si>
    <t>Double lumen catheter inserted</t>
  </si>
  <si>
    <t>5761060 5761070</t>
  </si>
  <si>
    <t>5760300 5760475 5761110</t>
  </si>
  <si>
    <t>5760350 5760475 5760480</t>
  </si>
  <si>
    <r>
      <rPr>
        <b/>
        <sz val="12"/>
        <rFont val="標楷體"/>
        <family val="4"/>
        <charset val="136"/>
      </rPr>
      <t>出院日期</t>
    </r>
    <phoneticPr fontId="9" type="noConversion"/>
  </si>
  <si>
    <r>
      <rPr>
        <b/>
        <sz val="12"/>
        <rFont val="標楷體"/>
        <family val="4"/>
        <charset val="136"/>
      </rPr>
      <t>手術
代號</t>
    </r>
    <phoneticPr fontId="9" type="noConversion"/>
  </si>
  <si>
    <r>
      <rPr>
        <b/>
        <sz val="12"/>
        <rFont val="標楷體"/>
        <family val="4"/>
        <charset val="136"/>
      </rPr>
      <t xml:space="preserve">手術
代號
</t>
    </r>
    <r>
      <rPr>
        <b/>
        <sz val="12"/>
        <rFont val="Times New Roman"/>
        <family val="1"/>
      </rPr>
      <t>1</t>
    </r>
    <phoneticPr fontId="40" type="noConversion"/>
  </si>
  <si>
    <r>
      <rPr>
        <b/>
        <sz val="12"/>
        <rFont val="標楷體"/>
        <family val="4"/>
        <charset val="136"/>
      </rPr>
      <t xml:space="preserve">手術
代號
</t>
    </r>
    <r>
      <rPr>
        <b/>
        <sz val="12"/>
        <rFont val="Times New Roman"/>
        <family val="1"/>
      </rPr>
      <t>2</t>
    </r>
    <phoneticPr fontId="40" type="noConversion"/>
  </si>
  <si>
    <r>
      <rPr>
        <sz val="12"/>
        <color rgb="FF000000"/>
        <rFont val="標楷體"/>
        <family val="4"/>
        <charset val="136"/>
      </rPr>
      <t>潘燕容</t>
    </r>
  </si>
  <si>
    <r>
      <rPr>
        <sz val="12"/>
        <color rgb="FF000000"/>
        <rFont val="標楷體"/>
        <family val="4"/>
        <charset val="136"/>
      </rPr>
      <t>陳房瑞蓮</t>
    </r>
  </si>
  <si>
    <r>
      <rPr>
        <sz val="12"/>
        <color rgb="FF000000"/>
        <rFont val="標楷體"/>
        <family val="4"/>
        <charset val="136"/>
      </rPr>
      <t>吳有忠</t>
    </r>
  </si>
  <si>
    <r>
      <rPr>
        <sz val="12"/>
        <color rgb="FF000000"/>
        <rFont val="標楷體"/>
        <family val="4"/>
        <charset val="136"/>
      </rPr>
      <t>陳柏誠</t>
    </r>
  </si>
  <si>
    <r>
      <rPr>
        <sz val="12"/>
        <color rgb="FF000000"/>
        <rFont val="標楷體"/>
        <family val="4"/>
        <charset val="136"/>
      </rPr>
      <t>吳文良</t>
    </r>
  </si>
  <si>
    <r>
      <rPr>
        <sz val="12"/>
        <color rgb="FF000000"/>
        <rFont val="標楷體"/>
        <family val="4"/>
        <charset val="136"/>
      </rPr>
      <t>周麗秋</t>
    </r>
  </si>
  <si>
    <r>
      <rPr>
        <sz val="12"/>
        <color rgb="FF000000"/>
        <rFont val="標楷體"/>
        <family val="4"/>
        <charset val="136"/>
      </rPr>
      <t>翁盧伴</t>
    </r>
  </si>
  <si>
    <r>
      <rPr>
        <sz val="12"/>
        <color rgb="FF000000"/>
        <rFont val="標楷體"/>
        <family val="4"/>
        <charset val="136"/>
      </rPr>
      <t>陳羿如</t>
    </r>
  </si>
  <si>
    <r>
      <rPr>
        <sz val="12"/>
        <color rgb="FF000000"/>
        <rFont val="標楷體"/>
        <family val="4"/>
        <charset val="136"/>
      </rPr>
      <t>邱廣惠</t>
    </r>
  </si>
  <si>
    <r>
      <rPr>
        <sz val="12"/>
        <color rgb="FF000000"/>
        <rFont val="標楷體"/>
        <family val="4"/>
        <charset val="136"/>
      </rPr>
      <t>李潘秀霞</t>
    </r>
  </si>
  <si>
    <r>
      <rPr>
        <sz val="12"/>
        <color rgb="FF000000"/>
        <rFont val="標楷體"/>
        <family val="4"/>
        <charset val="136"/>
      </rPr>
      <t>陳淑雯</t>
    </r>
  </si>
  <si>
    <r>
      <rPr>
        <sz val="12"/>
        <color rgb="FF000000"/>
        <rFont val="標楷體"/>
        <family val="4"/>
        <charset val="136"/>
      </rPr>
      <t>翁鎮旗</t>
    </r>
  </si>
  <si>
    <r>
      <rPr>
        <sz val="12"/>
        <color rgb="FF000000"/>
        <rFont val="標楷體"/>
        <family val="4"/>
        <charset val="136"/>
      </rPr>
      <t>賴繁夫</t>
    </r>
  </si>
  <si>
    <r>
      <rPr>
        <sz val="12"/>
        <color rgb="FF000000"/>
        <rFont val="標楷體"/>
        <family val="4"/>
        <charset val="136"/>
      </rPr>
      <t>許進興</t>
    </r>
  </si>
  <si>
    <r>
      <rPr>
        <sz val="12"/>
        <color rgb="FF000000"/>
        <rFont val="標楷體"/>
        <family val="4"/>
        <charset val="136"/>
      </rPr>
      <t>黃吳碧琴</t>
    </r>
  </si>
  <si>
    <r>
      <rPr>
        <sz val="12"/>
        <color rgb="FF000000"/>
        <rFont val="標楷體"/>
        <family val="4"/>
        <charset val="136"/>
      </rPr>
      <t>孫清木</t>
    </r>
  </si>
  <si>
    <r>
      <rPr>
        <sz val="12"/>
        <color rgb="FF000000"/>
        <rFont val="標楷體"/>
        <family val="4"/>
        <charset val="136"/>
      </rPr>
      <t>陳炳文</t>
    </r>
  </si>
  <si>
    <r>
      <rPr>
        <sz val="12"/>
        <color rgb="FF000000"/>
        <rFont val="標楷體"/>
        <family val="4"/>
        <charset val="136"/>
      </rPr>
      <t>王姿孌</t>
    </r>
  </si>
  <si>
    <r>
      <rPr>
        <sz val="12"/>
        <color rgb="FF000000"/>
        <rFont val="標楷體"/>
        <family val="4"/>
        <charset val="136"/>
      </rPr>
      <t>陳宗喜</t>
    </r>
  </si>
  <si>
    <r>
      <rPr>
        <sz val="12"/>
        <color rgb="FF000000"/>
        <rFont val="標楷體"/>
        <family val="4"/>
        <charset val="136"/>
      </rPr>
      <t>徐秀英</t>
    </r>
  </si>
  <si>
    <r>
      <rPr>
        <sz val="12"/>
        <color rgb="FF000000"/>
        <rFont val="標楷體"/>
        <family val="4"/>
        <charset val="136"/>
      </rPr>
      <t>李惠美</t>
    </r>
  </si>
  <si>
    <r>
      <rPr>
        <sz val="12"/>
        <color rgb="FF000000"/>
        <rFont val="標楷體"/>
        <family val="4"/>
        <charset val="136"/>
      </rPr>
      <t>王潘美面</t>
    </r>
  </si>
  <si>
    <r>
      <t xml:space="preserve">COLOT CRIS CAROLYN </t>
    </r>
    <r>
      <rPr>
        <sz val="12"/>
        <color rgb="FF000000"/>
        <rFont val="標楷體"/>
        <family val="4"/>
        <charset val="136"/>
      </rPr>
      <t>＊</t>
    </r>
    <phoneticPr fontId="9" type="noConversion"/>
  </si>
  <si>
    <r>
      <rPr>
        <sz val="12"/>
        <color rgb="FF000000"/>
        <rFont val="標楷體"/>
        <family val="4"/>
        <charset val="136"/>
      </rPr>
      <t>余香蘭</t>
    </r>
  </si>
  <si>
    <r>
      <rPr>
        <sz val="12"/>
        <color rgb="FF000000"/>
        <rFont val="標楷體"/>
        <family val="4"/>
        <charset val="136"/>
      </rPr>
      <t>李金育</t>
    </r>
  </si>
  <si>
    <r>
      <rPr>
        <sz val="12"/>
        <color rgb="FF000000"/>
        <rFont val="標楷體"/>
        <family val="4"/>
        <charset val="136"/>
      </rPr>
      <t>陳雄崑</t>
    </r>
  </si>
  <si>
    <r>
      <rPr>
        <sz val="12"/>
        <color rgb="FF000000"/>
        <rFont val="標楷體"/>
        <family val="4"/>
        <charset val="136"/>
      </rPr>
      <t>吳戴梅</t>
    </r>
  </si>
  <si>
    <r>
      <rPr>
        <sz val="12"/>
        <color rgb="FF000000"/>
        <rFont val="標楷體"/>
        <family val="4"/>
        <charset val="136"/>
      </rPr>
      <t>馬小華</t>
    </r>
  </si>
  <si>
    <r>
      <rPr>
        <sz val="12"/>
        <color rgb="FF000000"/>
        <rFont val="標楷體"/>
        <family val="4"/>
        <charset val="136"/>
      </rPr>
      <t>蕭仁和</t>
    </r>
  </si>
  <si>
    <r>
      <rPr>
        <sz val="12"/>
        <color rgb="FF000000"/>
        <rFont val="標楷體"/>
        <family val="4"/>
        <charset val="136"/>
      </rPr>
      <t>劉朝財</t>
    </r>
  </si>
  <si>
    <r>
      <rPr>
        <sz val="12"/>
        <color rgb="FF000000"/>
        <rFont val="標楷體"/>
        <family val="4"/>
        <charset val="136"/>
      </rPr>
      <t>張彩雲</t>
    </r>
  </si>
  <si>
    <r>
      <rPr>
        <sz val="12"/>
        <color rgb="FF000000"/>
        <rFont val="標楷體"/>
        <family val="4"/>
        <charset val="136"/>
      </rPr>
      <t>林永欽</t>
    </r>
  </si>
  <si>
    <r>
      <rPr>
        <sz val="12"/>
        <color rgb="FF000000"/>
        <rFont val="標楷體"/>
        <family val="4"/>
        <charset val="136"/>
      </rPr>
      <t>鄭麗玉</t>
    </r>
  </si>
  <si>
    <r>
      <rPr>
        <sz val="12"/>
        <color rgb="FF000000"/>
        <rFont val="標楷體"/>
        <family val="4"/>
        <charset val="136"/>
      </rPr>
      <t>陳昇輝</t>
    </r>
  </si>
  <si>
    <r>
      <rPr>
        <sz val="12"/>
        <color rgb="FF000000"/>
        <rFont val="標楷體"/>
        <family val="4"/>
        <charset val="136"/>
      </rPr>
      <t>林鄭祝</t>
    </r>
  </si>
  <si>
    <r>
      <rPr>
        <sz val="12"/>
        <color rgb="FF000000"/>
        <rFont val="標楷體"/>
        <family val="4"/>
        <charset val="136"/>
      </rPr>
      <t>楊凱文</t>
    </r>
  </si>
  <si>
    <r>
      <rPr>
        <sz val="12"/>
        <color rgb="FF000000"/>
        <rFont val="標楷體"/>
        <family val="4"/>
        <charset val="136"/>
      </rPr>
      <t>廖靜宜</t>
    </r>
  </si>
  <si>
    <r>
      <rPr>
        <sz val="12"/>
        <color rgb="FF000000"/>
        <rFont val="標楷體"/>
        <family val="4"/>
        <charset val="136"/>
      </rPr>
      <t>張毓芯</t>
    </r>
  </si>
  <si>
    <r>
      <rPr>
        <sz val="12"/>
        <color rgb="FF000000"/>
        <rFont val="標楷體"/>
        <family val="4"/>
        <charset val="136"/>
      </rPr>
      <t>賴裕章</t>
    </r>
  </si>
  <si>
    <r>
      <rPr>
        <sz val="12"/>
        <color rgb="FF000000"/>
        <rFont val="標楷體"/>
        <family val="4"/>
        <charset val="136"/>
      </rPr>
      <t>郭彥惠</t>
    </r>
  </si>
  <si>
    <r>
      <rPr>
        <sz val="12"/>
        <color rgb="FF000000"/>
        <rFont val="標楷體"/>
        <family val="4"/>
        <charset val="136"/>
      </rPr>
      <t>賴群秀</t>
    </r>
  </si>
  <si>
    <r>
      <rPr>
        <sz val="12"/>
        <color rgb="FF000000"/>
        <rFont val="標楷體"/>
        <family val="4"/>
        <charset val="136"/>
      </rPr>
      <t>黃水盛</t>
    </r>
  </si>
  <si>
    <r>
      <rPr>
        <sz val="12"/>
        <color rgb="FF000000"/>
        <rFont val="標楷體"/>
        <family val="4"/>
        <charset val="136"/>
      </rPr>
      <t>王寶德</t>
    </r>
  </si>
  <si>
    <r>
      <rPr>
        <sz val="12"/>
        <color rgb="FF000000"/>
        <rFont val="標楷體"/>
        <family val="4"/>
        <charset val="136"/>
      </rPr>
      <t>王柏盛</t>
    </r>
  </si>
  <si>
    <r>
      <rPr>
        <sz val="12"/>
        <color rgb="FF000000"/>
        <rFont val="標楷體"/>
        <family val="4"/>
        <charset val="136"/>
      </rPr>
      <t>潘寶結</t>
    </r>
  </si>
  <si>
    <r>
      <rPr>
        <sz val="12"/>
        <color rgb="FF000000"/>
        <rFont val="標楷體"/>
        <family val="4"/>
        <charset val="136"/>
      </rPr>
      <t>廖堯和</t>
    </r>
  </si>
  <si>
    <r>
      <rPr>
        <sz val="12"/>
        <color rgb="FF000000"/>
        <rFont val="標楷體"/>
        <family val="4"/>
        <charset val="136"/>
      </rPr>
      <t>郭文標</t>
    </r>
  </si>
  <si>
    <r>
      <rPr>
        <sz val="12"/>
        <color rgb="FF000000"/>
        <rFont val="標楷體"/>
        <family val="4"/>
        <charset val="136"/>
      </rPr>
      <t>吳宗憲</t>
    </r>
  </si>
  <si>
    <r>
      <rPr>
        <sz val="12"/>
        <color rgb="FF000000"/>
        <rFont val="標楷體"/>
        <family val="4"/>
        <charset val="136"/>
      </rPr>
      <t>史耀南</t>
    </r>
  </si>
  <si>
    <r>
      <rPr>
        <sz val="12"/>
        <color rgb="FF000000"/>
        <rFont val="標楷體"/>
        <family val="4"/>
        <charset val="136"/>
      </rPr>
      <t>林慧娟</t>
    </r>
  </si>
  <si>
    <r>
      <rPr>
        <sz val="12"/>
        <color rgb="FF000000"/>
        <rFont val="標楷體"/>
        <family val="4"/>
        <charset val="136"/>
      </rPr>
      <t>葉勝基</t>
    </r>
  </si>
  <si>
    <r>
      <rPr>
        <sz val="12"/>
        <color rgb="FF000000"/>
        <rFont val="標楷體"/>
        <family val="4"/>
        <charset val="136"/>
      </rPr>
      <t>楊正源</t>
    </r>
  </si>
  <si>
    <r>
      <rPr>
        <sz val="12"/>
        <color rgb="FF000000"/>
        <rFont val="標楷體"/>
        <family val="4"/>
        <charset val="136"/>
      </rPr>
      <t>陳漢臣</t>
    </r>
  </si>
  <si>
    <r>
      <rPr>
        <sz val="12"/>
        <color rgb="FF000000"/>
        <rFont val="標楷體"/>
        <family val="4"/>
        <charset val="136"/>
      </rPr>
      <t>陳志偉</t>
    </r>
  </si>
  <si>
    <r>
      <rPr>
        <sz val="12"/>
        <color rgb="FF000000"/>
        <rFont val="標楷體"/>
        <family val="4"/>
        <charset val="136"/>
      </rPr>
      <t>吳文進</t>
    </r>
  </si>
  <si>
    <r>
      <rPr>
        <sz val="12"/>
        <color rgb="FF000000"/>
        <rFont val="標楷體"/>
        <family val="4"/>
        <charset val="136"/>
      </rPr>
      <t>苟萍</t>
    </r>
  </si>
  <si>
    <r>
      <rPr>
        <sz val="12"/>
        <color rgb="FF000000"/>
        <rFont val="標楷體"/>
        <family val="4"/>
        <charset val="136"/>
      </rPr>
      <t>林素玲</t>
    </r>
  </si>
  <si>
    <r>
      <rPr>
        <sz val="12"/>
        <color rgb="FF000000"/>
        <rFont val="標楷體"/>
        <family val="4"/>
        <charset val="136"/>
      </rPr>
      <t>許月女</t>
    </r>
  </si>
  <si>
    <r>
      <rPr>
        <sz val="12"/>
        <color rgb="FF000000"/>
        <rFont val="標楷體"/>
        <family val="4"/>
        <charset val="136"/>
      </rPr>
      <t>劉愛玲</t>
    </r>
  </si>
  <si>
    <r>
      <rPr>
        <sz val="12"/>
        <color rgb="FF000000"/>
        <rFont val="標楷體"/>
        <family val="4"/>
        <charset val="136"/>
      </rPr>
      <t>周世華</t>
    </r>
  </si>
  <si>
    <r>
      <rPr>
        <sz val="12"/>
        <color rgb="FF000000"/>
        <rFont val="標楷體"/>
        <family val="4"/>
        <charset val="136"/>
      </rPr>
      <t>王明哲</t>
    </r>
  </si>
  <si>
    <r>
      <rPr>
        <sz val="12"/>
        <color rgb="FF000000"/>
        <rFont val="標楷體"/>
        <family val="4"/>
        <charset val="136"/>
      </rPr>
      <t>吳隆</t>
    </r>
  </si>
  <si>
    <r>
      <rPr>
        <sz val="12"/>
        <color rgb="FF000000"/>
        <rFont val="標楷體"/>
        <family val="4"/>
        <charset val="136"/>
      </rPr>
      <t>徐嘉琪</t>
    </r>
  </si>
  <si>
    <r>
      <rPr>
        <sz val="12"/>
        <color rgb="FF000000"/>
        <rFont val="標楷體"/>
        <family val="4"/>
        <charset val="136"/>
      </rPr>
      <t>洪琬晴</t>
    </r>
  </si>
  <si>
    <r>
      <rPr>
        <sz val="12"/>
        <color rgb="FF000000"/>
        <rFont val="標楷體"/>
        <family val="4"/>
        <charset val="136"/>
      </rPr>
      <t>莊淨涵</t>
    </r>
  </si>
  <si>
    <r>
      <rPr>
        <sz val="12"/>
        <color rgb="FF000000"/>
        <rFont val="標楷體"/>
        <family val="4"/>
        <charset val="136"/>
      </rPr>
      <t>陳李素梅</t>
    </r>
  </si>
  <si>
    <r>
      <rPr>
        <sz val="12"/>
        <color rgb="FF000000"/>
        <rFont val="標楷體"/>
        <family val="4"/>
        <charset val="136"/>
      </rPr>
      <t>黃彩雲</t>
    </r>
  </si>
  <si>
    <r>
      <rPr>
        <sz val="12"/>
        <color rgb="FF000000"/>
        <rFont val="標楷體"/>
        <family val="4"/>
        <charset val="136"/>
      </rPr>
      <t>羅慧茹</t>
    </r>
  </si>
  <si>
    <r>
      <rPr>
        <sz val="12"/>
        <color rgb="FF000000"/>
        <rFont val="標楷體"/>
        <family val="4"/>
        <charset val="136"/>
      </rPr>
      <t>林賴秋鴻</t>
    </r>
  </si>
  <si>
    <r>
      <rPr>
        <sz val="12"/>
        <color rgb="FF000000"/>
        <rFont val="標楷體"/>
        <family val="4"/>
        <charset val="136"/>
      </rPr>
      <t>黃謝麵</t>
    </r>
  </si>
  <si>
    <r>
      <rPr>
        <sz val="12"/>
        <color rgb="FF000000"/>
        <rFont val="標楷體"/>
        <family val="4"/>
        <charset val="136"/>
      </rPr>
      <t>魏銀金</t>
    </r>
  </si>
  <si>
    <r>
      <rPr>
        <sz val="12"/>
        <color rgb="FF000000"/>
        <rFont val="標楷體"/>
        <family val="4"/>
        <charset val="136"/>
      </rPr>
      <t>邵忠城</t>
    </r>
  </si>
  <si>
    <r>
      <rPr>
        <sz val="12"/>
        <color rgb="FF000000"/>
        <rFont val="標楷體"/>
        <family val="4"/>
        <charset val="136"/>
      </rPr>
      <t>甘冠珽</t>
    </r>
  </si>
  <si>
    <r>
      <rPr>
        <sz val="12"/>
        <color rgb="FF000000"/>
        <rFont val="標楷體"/>
        <family val="4"/>
        <charset val="136"/>
      </rPr>
      <t>楊陳莉</t>
    </r>
  </si>
  <si>
    <r>
      <rPr>
        <sz val="12"/>
        <color rgb="FF000000"/>
        <rFont val="標楷體"/>
        <family val="4"/>
        <charset val="136"/>
      </rPr>
      <t>林國運</t>
    </r>
  </si>
  <si>
    <r>
      <rPr>
        <sz val="12"/>
        <color rgb="FF000000"/>
        <rFont val="標楷體"/>
        <family val="4"/>
        <charset val="136"/>
      </rPr>
      <t>彭月枝</t>
    </r>
  </si>
  <si>
    <r>
      <rPr>
        <sz val="12"/>
        <color rgb="FF000000"/>
        <rFont val="標楷體"/>
        <family val="4"/>
        <charset val="136"/>
      </rPr>
      <t>郭淑英</t>
    </r>
  </si>
  <si>
    <r>
      <rPr>
        <sz val="12"/>
        <color rgb="FF000000"/>
        <rFont val="標楷體"/>
        <family val="4"/>
        <charset val="136"/>
      </rPr>
      <t>張碧里</t>
    </r>
  </si>
  <si>
    <r>
      <rPr>
        <sz val="12"/>
        <color rgb="FF000000"/>
        <rFont val="標楷體"/>
        <family val="4"/>
        <charset val="136"/>
      </rPr>
      <t>施讚德</t>
    </r>
  </si>
  <si>
    <r>
      <rPr>
        <sz val="12"/>
        <color rgb="FF000000"/>
        <rFont val="標楷體"/>
        <family val="4"/>
        <charset val="136"/>
      </rPr>
      <t>林省吾</t>
    </r>
  </si>
  <si>
    <r>
      <rPr>
        <sz val="12"/>
        <color rgb="FF000000"/>
        <rFont val="標楷體"/>
        <family val="4"/>
        <charset val="136"/>
      </rPr>
      <t>曾今能</t>
    </r>
  </si>
  <si>
    <r>
      <rPr>
        <sz val="12"/>
        <color rgb="FF000000"/>
        <rFont val="標楷體"/>
        <family val="4"/>
        <charset val="136"/>
      </rPr>
      <t>宋喜</t>
    </r>
  </si>
  <si>
    <r>
      <rPr>
        <sz val="12"/>
        <color rgb="FF000000"/>
        <rFont val="標楷體"/>
        <family val="4"/>
        <charset val="136"/>
      </rPr>
      <t>張石松</t>
    </r>
  </si>
  <si>
    <r>
      <rPr>
        <sz val="12"/>
        <color rgb="FF000000"/>
        <rFont val="標楷體"/>
        <family val="4"/>
        <charset val="136"/>
      </rPr>
      <t>張郭秀金</t>
    </r>
  </si>
  <si>
    <r>
      <rPr>
        <sz val="12"/>
        <color rgb="FF000000"/>
        <rFont val="標楷體"/>
        <family val="4"/>
        <charset val="136"/>
      </rPr>
      <t>蔡昇宏</t>
    </r>
  </si>
  <si>
    <r>
      <rPr>
        <sz val="12"/>
        <color rgb="FF000000"/>
        <rFont val="標楷體"/>
        <family val="4"/>
        <charset val="136"/>
      </rPr>
      <t>吳國基</t>
    </r>
  </si>
  <si>
    <r>
      <rPr>
        <sz val="12"/>
        <color rgb="FF000000"/>
        <rFont val="標楷體"/>
        <family val="4"/>
        <charset val="136"/>
      </rPr>
      <t>陳詠綸</t>
    </r>
  </si>
  <si>
    <r>
      <rPr>
        <sz val="12"/>
        <color rgb="FF000000"/>
        <rFont val="標楷體"/>
        <family val="4"/>
        <charset val="136"/>
      </rPr>
      <t>陳春里</t>
    </r>
  </si>
  <si>
    <r>
      <rPr>
        <sz val="12"/>
        <color rgb="FF000000"/>
        <rFont val="標楷體"/>
        <family val="4"/>
        <charset val="136"/>
      </rPr>
      <t>吳宗仁</t>
    </r>
  </si>
  <si>
    <r>
      <rPr>
        <sz val="12"/>
        <color rgb="FF000000"/>
        <rFont val="標楷體"/>
        <family val="4"/>
        <charset val="136"/>
      </rPr>
      <t>蘇豐祺</t>
    </r>
  </si>
  <si>
    <r>
      <rPr>
        <sz val="12"/>
        <color rgb="FF000000"/>
        <rFont val="標楷體"/>
        <family val="4"/>
        <charset val="136"/>
      </rPr>
      <t>林鳳嬌</t>
    </r>
  </si>
  <si>
    <r>
      <rPr>
        <sz val="12"/>
        <color rgb="FF000000"/>
        <rFont val="標楷體"/>
        <family val="4"/>
        <charset val="136"/>
      </rPr>
      <t>陳信平</t>
    </r>
  </si>
  <si>
    <r>
      <rPr>
        <sz val="12"/>
        <color rgb="FF000000"/>
        <rFont val="標楷體"/>
        <family val="4"/>
        <charset val="136"/>
      </rPr>
      <t>李姿儀</t>
    </r>
  </si>
  <si>
    <r>
      <rPr>
        <sz val="12"/>
        <color rgb="FF000000"/>
        <rFont val="標楷體"/>
        <family val="4"/>
        <charset val="136"/>
      </rPr>
      <t>林通舜</t>
    </r>
  </si>
  <si>
    <r>
      <rPr>
        <sz val="12"/>
        <color rgb="FF000000"/>
        <rFont val="標楷體"/>
        <family val="4"/>
        <charset val="136"/>
      </rPr>
      <t>江秋葉</t>
    </r>
  </si>
  <si>
    <r>
      <rPr>
        <sz val="12"/>
        <color rgb="FF000000"/>
        <rFont val="標楷體"/>
        <family val="4"/>
        <charset val="136"/>
      </rPr>
      <t>謝慧玉</t>
    </r>
  </si>
  <si>
    <r>
      <rPr>
        <sz val="12"/>
        <color rgb="FF000000"/>
        <rFont val="標楷體"/>
        <family val="4"/>
        <charset val="136"/>
      </rPr>
      <t>黃金生</t>
    </r>
  </si>
  <si>
    <r>
      <rPr>
        <sz val="12"/>
        <color rgb="FF000000"/>
        <rFont val="標楷體"/>
        <family val="4"/>
        <charset val="136"/>
      </rPr>
      <t>黃秀緞</t>
    </r>
  </si>
  <si>
    <r>
      <rPr>
        <sz val="12"/>
        <color rgb="FF000000"/>
        <rFont val="標楷體"/>
        <family val="4"/>
        <charset val="136"/>
      </rPr>
      <t>陳國男</t>
    </r>
  </si>
  <si>
    <r>
      <rPr>
        <sz val="12"/>
        <color rgb="FF000000"/>
        <rFont val="標楷體"/>
        <family val="4"/>
        <charset val="136"/>
      </rPr>
      <t>楊陳金連</t>
    </r>
  </si>
  <si>
    <r>
      <rPr>
        <sz val="12"/>
        <color rgb="FF000000"/>
        <rFont val="標楷體"/>
        <family val="4"/>
        <charset val="136"/>
      </rPr>
      <t>劉成河</t>
    </r>
  </si>
  <si>
    <r>
      <rPr>
        <sz val="12"/>
        <color rgb="FF000000"/>
        <rFont val="標楷體"/>
        <family val="4"/>
        <charset val="136"/>
      </rPr>
      <t>洪美玲</t>
    </r>
  </si>
  <si>
    <r>
      <rPr>
        <sz val="12"/>
        <color rgb="FF000000"/>
        <rFont val="標楷體"/>
        <family val="4"/>
        <charset val="136"/>
      </rPr>
      <t>蔡進生</t>
    </r>
  </si>
  <si>
    <r>
      <rPr>
        <sz val="12"/>
        <color rgb="FF000000"/>
        <rFont val="標楷體"/>
        <family val="4"/>
        <charset val="136"/>
      </rPr>
      <t>楊增棠</t>
    </r>
  </si>
  <si>
    <r>
      <rPr>
        <sz val="12"/>
        <color rgb="FF000000"/>
        <rFont val="標楷體"/>
        <family val="4"/>
        <charset val="136"/>
      </rPr>
      <t>廖久瑤</t>
    </r>
  </si>
  <si>
    <r>
      <rPr>
        <sz val="12"/>
        <color rgb="FF000000"/>
        <rFont val="標楷體"/>
        <family val="4"/>
        <charset val="136"/>
      </rPr>
      <t>杜輝祥</t>
    </r>
  </si>
  <si>
    <r>
      <rPr>
        <sz val="12"/>
        <color rgb="FF000000"/>
        <rFont val="標楷體"/>
        <family val="4"/>
        <charset val="136"/>
      </rPr>
      <t>周楊素惠</t>
    </r>
  </si>
  <si>
    <r>
      <rPr>
        <sz val="12"/>
        <color rgb="FF000000"/>
        <rFont val="標楷體"/>
        <family val="4"/>
        <charset val="136"/>
      </rPr>
      <t>馮文偉</t>
    </r>
  </si>
  <si>
    <r>
      <rPr>
        <sz val="12"/>
        <color rgb="FF000000"/>
        <rFont val="標楷體"/>
        <family val="4"/>
        <charset val="136"/>
      </rPr>
      <t>楊謝玉英</t>
    </r>
  </si>
  <si>
    <r>
      <rPr>
        <sz val="12"/>
        <color rgb="FF000000"/>
        <rFont val="標楷體"/>
        <family val="4"/>
        <charset val="136"/>
      </rPr>
      <t>余秀麗</t>
    </r>
  </si>
  <si>
    <r>
      <rPr>
        <sz val="12"/>
        <color rgb="FF000000"/>
        <rFont val="標楷體"/>
        <family val="4"/>
        <charset val="136"/>
      </rPr>
      <t>龍金福</t>
    </r>
  </si>
  <si>
    <r>
      <rPr>
        <sz val="12"/>
        <color rgb="FF000000"/>
        <rFont val="標楷體"/>
        <family val="4"/>
        <charset val="136"/>
      </rPr>
      <t>卓蘇月琴</t>
    </r>
  </si>
  <si>
    <r>
      <rPr>
        <sz val="12"/>
        <color rgb="FF000000"/>
        <rFont val="標楷體"/>
        <family val="4"/>
        <charset val="136"/>
      </rPr>
      <t>丘世強</t>
    </r>
  </si>
  <si>
    <r>
      <rPr>
        <sz val="12"/>
        <color rgb="FF000000"/>
        <rFont val="標楷體"/>
        <family val="4"/>
        <charset val="136"/>
      </rPr>
      <t>張建國</t>
    </r>
  </si>
  <si>
    <r>
      <t xml:space="preserve">IDAWTI </t>
    </r>
    <r>
      <rPr>
        <sz val="12"/>
        <color rgb="FF000000"/>
        <rFont val="標楷體"/>
        <family val="4"/>
        <charset val="136"/>
      </rPr>
      <t>＊</t>
    </r>
    <phoneticPr fontId="9" type="noConversion"/>
  </si>
  <si>
    <r>
      <rPr>
        <sz val="12"/>
        <color rgb="FF000000"/>
        <rFont val="標楷體"/>
        <family val="4"/>
        <charset val="136"/>
      </rPr>
      <t>邱欐淑</t>
    </r>
  </si>
  <si>
    <r>
      <rPr>
        <sz val="12"/>
        <color rgb="FF000000"/>
        <rFont val="標楷體"/>
        <family val="4"/>
        <charset val="136"/>
      </rPr>
      <t>王麗雲</t>
    </r>
  </si>
  <si>
    <r>
      <rPr>
        <sz val="12"/>
        <color rgb="FF000000"/>
        <rFont val="標楷體"/>
        <family val="4"/>
        <charset val="136"/>
      </rPr>
      <t>邱木宏</t>
    </r>
  </si>
  <si>
    <r>
      <rPr>
        <sz val="12"/>
        <color rgb="FF000000"/>
        <rFont val="標楷體"/>
        <family val="4"/>
        <charset val="136"/>
      </rPr>
      <t>彭碧玉</t>
    </r>
  </si>
  <si>
    <r>
      <rPr>
        <sz val="12"/>
        <color rgb="FF000000"/>
        <rFont val="標楷體"/>
        <family val="4"/>
        <charset val="136"/>
      </rPr>
      <t>吳玟嫺</t>
    </r>
  </si>
  <si>
    <r>
      <rPr>
        <sz val="12"/>
        <color rgb="FF000000"/>
        <rFont val="標楷體"/>
        <family val="4"/>
        <charset val="136"/>
      </rPr>
      <t>簡蔡月知</t>
    </r>
  </si>
  <si>
    <r>
      <rPr>
        <sz val="12"/>
        <color rgb="FF000000"/>
        <rFont val="標楷體"/>
        <family val="4"/>
        <charset val="136"/>
      </rPr>
      <t>葉美娟</t>
    </r>
  </si>
  <si>
    <r>
      <rPr>
        <sz val="12"/>
        <color rgb="FF000000"/>
        <rFont val="標楷體"/>
        <family val="4"/>
        <charset val="136"/>
      </rPr>
      <t>林松德</t>
    </r>
  </si>
  <si>
    <r>
      <rPr>
        <sz val="12"/>
        <color rgb="FF000000"/>
        <rFont val="標楷體"/>
        <family val="4"/>
        <charset val="136"/>
      </rPr>
      <t>陳憶雯</t>
    </r>
  </si>
  <si>
    <r>
      <rPr>
        <sz val="12"/>
        <color rgb="FF000000"/>
        <rFont val="標楷體"/>
        <family val="4"/>
        <charset val="136"/>
      </rPr>
      <t>范有洋</t>
    </r>
  </si>
  <si>
    <r>
      <rPr>
        <sz val="12"/>
        <color rgb="FF000000"/>
        <rFont val="標楷體"/>
        <family val="4"/>
        <charset val="136"/>
      </rPr>
      <t>郭彭碧華</t>
    </r>
  </si>
  <si>
    <r>
      <rPr>
        <sz val="12"/>
        <color rgb="FF000000"/>
        <rFont val="標楷體"/>
        <family val="4"/>
        <charset val="136"/>
      </rPr>
      <t>李魁倫</t>
    </r>
  </si>
  <si>
    <r>
      <rPr>
        <sz val="12"/>
        <color rgb="FF000000"/>
        <rFont val="標楷體"/>
        <family val="4"/>
        <charset val="136"/>
      </rPr>
      <t>鄭陳麗珠</t>
    </r>
  </si>
  <si>
    <r>
      <rPr>
        <sz val="12"/>
        <color rgb="FF000000"/>
        <rFont val="標楷體"/>
        <family val="4"/>
        <charset val="136"/>
      </rPr>
      <t>駱美諭</t>
    </r>
  </si>
  <si>
    <r>
      <rPr>
        <sz val="12"/>
        <color rgb="FF000000"/>
        <rFont val="標楷體"/>
        <family val="4"/>
        <charset val="136"/>
      </rPr>
      <t>嚴施秀美</t>
    </r>
  </si>
  <si>
    <r>
      <rPr>
        <sz val="12"/>
        <color rgb="FF000000"/>
        <rFont val="標楷體"/>
        <family val="4"/>
        <charset val="136"/>
      </rPr>
      <t>丁店</t>
    </r>
  </si>
  <si>
    <r>
      <rPr>
        <sz val="12"/>
        <color rgb="FF000000"/>
        <rFont val="標楷體"/>
        <family val="4"/>
        <charset val="136"/>
      </rPr>
      <t>王學訓</t>
    </r>
  </si>
  <si>
    <r>
      <rPr>
        <sz val="12"/>
        <color rgb="FF000000"/>
        <rFont val="標楷體"/>
        <family val="4"/>
        <charset val="136"/>
      </rPr>
      <t>邱阿蓮</t>
    </r>
  </si>
  <si>
    <r>
      <rPr>
        <sz val="12"/>
        <color rgb="FF000000"/>
        <rFont val="標楷體"/>
        <family val="4"/>
        <charset val="136"/>
      </rPr>
      <t>陳弘哲</t>
    </r>
  </si>
  <si>
    <r>
      <rPr>
        <sz val="12"/>
        <color rgb="FF000000"/>
        <rFont val="標楷體"/>
        <family val="4"/>
        <charset val="136"/>
      </rPr>
      <t>張江庭芳</t>
    </r>
  </si>
  <si>
    <r>
      <rPr>
        <sz val="12"/>
        <color rgb="FF000000"/>
        <rFont val="標楷體"/>
        <family val="4"/>
        <charset val="136"/>
      </rPr>
      <t>林素華</t>
    </r>
  </si>
  <si>
    <r>
      <rPr>
        <sz val="12"/>
        <color rgb="FF000000"/>
        <rFont val="標楷體"/>
        <family val="4"/>
        <charset val="136"/>
      </rPr>
      <t>林德發</t>
    </r>
  </si>
  <si>
    <r>
      <rPr>
        <sz val="12"/>
        <color rgb="FF000000"/>
        <rFont val="標楷體"/>
        <family val="4"/>
        <charset val="136"/>
      </rPr>
      <t>陳美惠</t>
    </r>
  </si>
  <si>
    <r>
      <rPr>
        <sz val="12"/>
        <color rgb="FF000000"/>
        <rFont val="標楷體"/>
        <family val="4"/>
        <charset val="136"/>
      </rPr>
      <t>湯連美鈴</t>
    </r>
  </si>
  <si>
    <r>
      <rPr>
        <sz val="12"/>
        <color rgb="FF000000"/>
        <rFont val="標楷體"/>
        <family val="4"/>
        <charset val="136"/>
      </rPr>
      <t>陳范桂櫻</t>
    </r>
  </si>
  <si>
    <r>
      <rPr>
        <sz val="12"/>
        <color rgb="FF000000"/>
        <rFont val="標楷體"/>
        <family val="4"/>
        <charset val="136"/>
      </rPr>
      <t>高鴻裕</t>
    </r>
  </si>
  <si>
    <r>
      <rPr>
        <sz val="12"/>
        <color rgb="FF000000"/>
        <rFont val="標楷體"/>
        <family val="4"/>
        <charset val="136"/>
      </rPr>
      <t>蔡宛芸</t>
    </r>
  </si>
  <si>
    <r>
      <rPr>
        <sz val="12"/>
        <color rgb="FF000000"/>
        <rFont val="標楷體"/>
        <family val="4"/>
        <charset val="136"/>
      </rPr>
      <t>葉鐘鳳珠</t>
    </r>
  </si>
  <si>
    <r>
      <rPr>
        <sz val="12"/>
        <color rgb="FF000000"/>
        <rFont val="標楷體"/>
        <family val="4"/>
        <charset val="136"/>
      </rPr>
      <t>莊米金</t>
    </r>
  </si>
  <si>
    <r>
      <rPr>
        <sz val="12"/>
        <color rgb="FF000000"/>
        <rFont val="標楷體"/>
        <family val="4"/>
        <charset val="136"/>
      </rPr>
      <t>黃張瑞蘭</t>
    </r>
  </si>
  <si>
    <r>
      <rPr>
        <sz val="12"/>
        <color rgb="FF000000"/>
        <rFont val="標楷體"/>
        <family val="4"/>
        <charset val="136"/>
      </rPr>
      <t>林鼎力</t>
    </r>
  </si>
  <si>
    <r>
      <rPr>
        <sz val="12"/>
        <color rgb="FF000000"/>
        <rFont val="標楷體"/>
        <family val="4"/>
        <charset val="136"/>
      </rPr>
      <t>蘇丁明珠</t>
    </r>
  </si>
  <si>
    <r>
      <rPr>
        <sz val="12"/>
        <color rgb="FF000000"/>
        <rFont val="標楷體"/>
        <family val="4"/>
        <charset val="136"/>
      </rPr>
      <t>賴慶福</t>
    </r>
  </si>
  <si>
    <r>
      <rPr>
        <sz val="12"/>
        <color rgb="FF000000"/>
        <rFont val="標楷體"/>
        <family val="4"/>
        <charset val="136"/>
      </rPr>
      <t>蕭唐金寶</t>
    </r>
  </si>
  <si>
    <r>
      <rPr>
        <sz val="12"/>
        <color rgb="FF000000"/>
        <rFont val="標楷體"/>
        <family val="4"/>
        <charset val="136"/>
      </rPr>
      <t>吳玉英</t>
    </r>
  </si>
  <si>
    <r>
      <rPr>
        <sz val="12"/>
        <color rgb="FF000000"/>
        <rFont val="標楷體"/>
        <family val="4"/>
        <charset val="136"/>
      </rPr>
      <t>連麗敏</t>
    </r>
  </si>
  <si>
    <r>
      <rPr>
        <sz val="12"/>
        <color rgb="FF000000"/>
        <rFont val="標楷體"/>
        <family val="4"/>
        <charset val="136"/>
      </rPr>
      <t>陳木為</t>
    </r>
  </si>
  <si>
    <r>
      <rPr>
        <sz val="12"/>
        <color rgb="FF000000"/>
        <rFont val="標楷體"/>
        <family val="4"/>
        <charset val="136"/>
      </rPr>
      <t>張金清</t>
    </r>
  </si>
  <si>
    <r>
      <rPr>
        <sz val="12"/>
        <color rgb="FF000000"/>
        <rFont val="標楷體"/>
        <family val="4"/>
        <charset val="136"/>
      </rPr>
      <t>梁世振</t>
    </r>
  </si>
  <si>
    <r>
      <rPr>
        <sz val="12"/>
        <color rgb="FF000000"/>
        <rFont val="標楷體"/>
        <family val="4"/>
        <charset val="136"/>
      </rPr>
      <t>廖萬民</t>
    </r>
  </si>
  <si>
    <r>
      <rPr>
        <sz val="12"/>
        <color rgb="FF000000"/>
        <rFont val="標楷體"/>
        <family val="4"/>
        <charset val="136"/>
      </rPr>
      <t>洪葉彩雲</t>
    </r>
  </si>
  <si>
    <r>
      <rPr>
        <sz val="12"/>
        <color rgb="FF000000"/>
        <rFont val="標楷體"/>
        <family val="4"/>
        <charset val="136"/>
      </rPr>
      <t>吳文煥</t>
    </r>
  </si>
  <si>
    <r>
      <rPr>
        <sz val="12"/>
        <color rgb="FF000000"/>
        <rFont val="標楷體"/>
        <family val="4"/>
        <charset val="136"/>
      </rPr>
      <t>張勇雄</t>
    </r>
  </si>
  <si>
    <r>
      <rPr>
        <sz val="12"/>
        <color rgb="FF000000"/>
        <rFont val="標楷體"/>
        <family val="4"/>
        <charset val="136"/>
      </rPr>
      <t>林正昌</t>
    </r>
  </si>
  <si>
    <r>
      <rPr>
        <sz val="12"/>
        <color rgb="FF000000"/>
        <rFont val="標楷體"/>
        <family val="4"/>
        <charset val="136"/>
      </rPr>
      <t>游文德</t>
    </r>
  </si>
  <si>
    <r>
      <rPr>
        <sz val="12"/>
        <color rgb="FF000000"/>
        <rFont val="標楷體"/>
        <family val="4"/>
        <charset val="136"/>
      </rPr>
      <t>趙孟源</t>
    </r>
  </si>
  <si>
    <r>
      <rPr>
        <sz val="12"/>
        <color rgb="FF000000"/>
        <rFont val="標楷體"/>
        <family val="4"/>
        <charset val="136"/>
      </rPr>
      <t>李俊標</t>
    </r>
  </si>
  <si>
    <r>
      <rPr>
        <sz val="12"/>
        <color rgb="FF000000"/>
        <rFont val="標楷體"/>
        <family val="4"/>
        <charset val="136"/>
      </rPr>
      <t>陳棟德</t>
    </r>
  </si>
  <si>
    <r>
      <rPr>
        <sz val="12"/>
        <color rgb="FF000000"/>
        <rFont val="標楷體"/>
        <family val="4"/>
        <charset val="136"/>
      </rPr>
      <t>李沈雪梅</t>
    </r>
  </si>
  <si>
    <r>
      <rPr>
        <sz val="12"/>
        <color rgb="FF000000"/>
        <rFont val="標楷體"/>
        <family val="4"/>
        <charset val="136"/>
      </rPr>
      <t>王金來</t>
    </r>
  </si>
  <si>
    <r>
      <rPr>
        <sz val="12"/>
        <color rgb="FF000000"/>
        <rFont val="標楷體"/>
        <family val="4"/>
        <charset val="136"/>
      </rPr>
      <t>黃金童</t>
    </r>
  </si>
  <si>
    <r>
      <rPr>
        <sz val="12"/>
        <color rgb="FF000000"/>
        <rFont val="標楷體"/>
        <family val="4"/>
        <charset val="136"/>
      </rPr>
      <t>林子凌</t>
    </r>
  </si>
  <si>
    <r>
      <rPr>
        <sz val="12"/>
        <color rgb="FF000000"/>
        <rFont val="標楷體"/>
        <family val="4"/>
        <charset val="136"/>
      </rPr>
      <t>廖潬玉</t>
    </r>
  </si>
  <si>
    <r>
      <rPr>
        <sz val="12"/>
        <color rgb="FF000000"/>
        <rFont val="標楷體"/>
        <family val="4"/>
        <charset val="136"/>
      </rPr>
      <t>王冠羿</t>
    </r>
  </si>
  <si>
    <r>
      <rPr>
        <sz val="12"/>
        <color rgb="FF000000"/>
        <rFont val="標楷體"/>
        <family val="4"/>
        <charset val="136"/>
      </rPr>
      <t>黃寶珠</t>
    </r>
  </si>
  <si>
    <r>
      <rPr>
        <sz val="12"/>
        <color rgb="FF000000"/>
        <rFont val="標楷體"/>
        <family val="4"/>
        <charset val="136"/>
      </rPr>
      <t>郭佩娟</t>
    </r>
  </si>
  <si>
    <r>
      <rPr>
        <sz val="12"/>
        <color rgb="FF000000"/>
        <rFont val="標楷體"/>
        <family val="4"/>
        <charset val="136"/>
      </rPr>
      <t>林家宇</t>
    </r>
  </si>
  <si>
    <r>
      <rPr>
        <sz val="12"/>
        <color rgb="FF000000"/>
        <rFont val="標楷體"/>
        <family val="4"/>
        <charset val="136"/>
      </rPr>
      <t>徐迦萱</t>
    </r>
  </si>
  <si>
    <r>
      <rPr>
        <sz val="12"/>
        <color rgb="FF000000"/>
        <rFont val="標楷體"/>
        <family val="4"/>
        <charset val="136"/>
      </rPr>
      <t>董小瓏</t>
    </r>
  </si>
  <si>
    <r>
      <rPr>
        <sz val="12"/>
        <color rgb="FF000000"/>
        <rFont val="標楷體"/>
        <family val="4"/>
        <charset val="136"/>
      </rPr>
      <t>林世義</t>
    </r>
  </si>
  <si>
    <r>
      <rPr>
        <sz val="12"/>
        <color rgb="FF000000"/>
        <rFont val="標楷體"/>
        <family val="4"/>
        <charset val="136"/>
      </rPr>
      <t>潘祐輔</t>
    </r>
  </si>
  <si>
    <r>
      <rPr>
        <sz val="12"/>
        <color rgb="FF000000"/>
        <rFont val="標楷體"/>
        <family val="4"/>
        <charset val="136"/>
      </rPr>
      <t>林國延</t>
    </r>
  </si>
  <si>
    <r>
      <rPr>
        <sz val="12"/>
        <color rgb="FF000000"/>
        <rFont val="標楷體"/>
        <family val="4"/>
        <charset val="136"/>
      </rPr>
      <t>李佳蓉</t>
    </r>
  </si>
  <si>
    <r>
      <rPr>
        <sz val="12"/>
        <color rgb="FF000000"/>
        <rFont val="標楷體"/>
        <family val="4"/>
        <charset val="136"/>
      </rPr>
      <t>詹春樹</t>
    </r>
  </si>
  <si>
    <r>
      <rPr>
        <sz val="12"/>
        <color rgb="FF000000"/>
        <rFont val="標楷體"/>
        <family val="4"/>
        <charset val="136"/>
      </rPr>
      <t>林姍蓉</t>
    </r>
  </si>
  <si>
    <r>
      <rPr>
        <sz val="12"/>
        <color rgb="FF000000"/>
        <rFont val="標楷體"/>
        <family val="4"/>
        <charset val="136"/>
      </rPr>
      <t>林德水</t>
    </r>
  </si>
  <si>
    <r>
      <rPr>
        <sz val="12"/>
        <color rgb="FF000000"/>
        <rFont val="標楷體"/>
        <family val="4"/>
        <charset val="136"/>
      </rPr>
      <t>劉高寶猜</t>
    </r>
  </si>
  <si>
    <r>
      <rPr>
        <sz val="12"/>
        <color rgb="FF000000"/>
        <rFont val="標楷體"/>
        <family val="4"/>
        <charset val="136"/>
      </rPr>
      <t>陳德慶</t>
    </r>
  </si>
  <si>
    <r>
      <rPr>
        <sz val="12"/>
        <color rgb="FF000000"/>
        <rFont val="標楷體"/>
        <family val="4"/>
        <charset val="136"/>
      </rPr>
      <t>黃文正</t>
    </r>
  </si>
  <si>
    <r>
      <rPr>
        <sz val="12"/>
        <color rgb="FF000000"/>
        <rFont val="標楷體"/>
        <family val="4"/>
        <charset val="136"/>
      </rPr>
      <t>藍月英</t>
    </r>
  </si>
  <si>
    <r>
      <rPr>
        <sz val="12"/>
        <color rgb="FF000000"/>
        <rFont val="標楷體"/>
        <family val="4"/>
        <charset val="136"/>
      </rPr>
      <t>林靜子</t>
    </r>
  </si>
  <si>
    <r>
      <rPr>
        <sz val="12"/>
        <color rgb="FF000000"/>
        <rFont val="標楷體"/>
        <family val="4"/>
        <charset val="136"/>
      </rPr>
      <t>曾進財</t>
    </r>
  </si>
  <si>
    <r>
      <rPr>
        <sz val="12"/>
        <color rgb="FF000000"/>
        <rFont val="標楷體"/>
        <family val="4"/>
        <charset val="136"/>
      </rPr>
      <t>邱創龍</t>
    </r>
  </si>
  <si>
    <r>
      <rPr>
        <sz val="12"/>
        <color rgb="FF000000"/>
        <rFont val="標楷體"/>
        <family val="4"/>
        <charset val="136"/>
      </rPr>
      <t>蔡明學</t>
    </r>
  </si>
  <si>
    <r>
      <rPr>
        <sz val="12"/>
        <color rgb="FF000000"/>
        <rFont val="標楷體"/>
        <family val="4"/>
        <charset val="136"/>
      </rPr>
      <t>鄭榮吉</t>
    </r>
  </si>
  <si>
    <r>
      <rPr>
        <sz val="12"/>
        <color rgb="FF000000"/>
        <rFont val="標楷體"/>
        <family val="4"/>
        <charset val="136"/>
      </rPr>
      <t>麥存松</t>
    </r>
  </si>
  <si>
    <r>
      <rPr>
        <sz val="12"/>
        <color rgb="FF000000"/>
        <rFont val="標楷體"/>
        <family val="4"/>
        <charset val="136"/>
      </rPr>
      <t>張友忠</t>
    </r>
  </si>
  <si>
    <r>
      <rPr>
        <sz val="12"/>
        <color rgb="FF000000"/>
        <rFont val="標楷體"/>
        <family val="4"/>
        <charset val="136"/>
      </rPr>
      <t>周均朗</t>
    </r>
  </si>
  <si>
    <r>
      <rPr>
        <sz val="12"/>
        <color rgb="FF000000"/>
        <rFont val="標楷體"/>
        <family val="4"/>
        <charset val="136"/>
      </rPr>
      <t>吳李採雲</t>
    </r>
  </si>
  <si>
    <r>
      <rPr>
        <sz val="12"/>
        <color rgb="FF000000"/>
        <rFont val="標楷體"/>
        <family val="4"/>
        <charset val="136"/>
      </rPr>
      <t>陳武雄</t>
    </r>
  </si>
  <si>
    <r>
      <rPr>
        <sz val="12"/>
        <color rgb="FF000000"/>
        <rFont val="標楷體"/>
        <family val="4"/>
        <charset val="136"/>
      </rPr>
      <t>程鏽霞</t>
    </r>
  </si>
  <si>
    <r>
      <rPr>
        <sz val="12"/>
        <color rgb="FF000000"/>
        <rFont val="標楷體"/>
        <family val="4"/>
        <charset val="136"/>
      </rPr>
      <t>侯高秀蘭</t>
    </r>
  </si>
  <si>
    <r>
      <rPr>
        <sz val="12"/>
        <color rgb="FF000000"/>
        <rFont val="標楷體"/>
        <family val="4"/>
        <charset val="136"/>
      </rPr>
      <t>黃明仁</t>
    </r>
  </si>
  <si>
    <r>
      <rPr>
        <sz val="12"/>
        <color rgb="FF000000"/>
        <rFont val="標楷體"/>
        <family val="4"/>
        <charset val="136"/>
      </rPr>
      <t>楊舜博</t>
    </r>
  </si>
  <si>
    <r>
      <rPr>
        <sz val="12"/>
        <color rgb="FF000000"/>
        <rFont val="標楷體"/>
        <family val="4"/>
        <charset val="136"/>
      </rPr>
      <t>黃素惠</t>
    </r>
  </si>
  <si>
    <r>
      <rPr>
        <sz val="12"/>
        <color rgb="FF000000"/>
        <rFont val="標楷體"/>
        <family val="4"/>
        <charset val="136"/>
      </rPr>
      <t>陳鳳蘭</t>
    </r>
  </si>
  <si>
    <r>
      <rPr>
        <sz val="12"/>
        <color rgb="FF000000"/>
        <rFont val="標楷體"/>
        <family val="4"/>
        <charset val="136"/>
      </rPr>
      <t>曾保源</t>
    </r>
  </si>
  <si>
    <r>
      <rPr>
        <sz val="12"/>
        <color rgb="FF000000"/>
        <rFont val="標楷體"/>
        <family val="4"/>
        <charset val="136"/>
      </rPr>
      <t>吳來金</t>
    </r>
  </si>
  <si>
    <r>
      <rPr>
        <sz val="12"/>
        <color rgb="FF000000"/>
        <rFont val="標楷體"/>
        <family val="4"/>
        <charset val="136"/>
      </rPr>
      <t>陳倪鐵菊</t>
    </r>
  </si>
  <si>
    <r>
      <rPr>
        <sz val="12"/>
        <color rgb="FF000000"/>
        <rFont val="標楷體"/>
        <family val="4"/>
        <charset val="136"/>
      </rPr>
      <t>高何美玉</t>
    </r>
  </si>
  <si>
    <r>
      <rPr>
        <sz val="12"/>
        <color rgb="FF000000"/>
        <rFont val="標楷體"/>
        <family val="4"/>
        <charset val="136"/>
      </rPr>
      <t>王周美英</t>
    </r>
  </si>
  <si>
    <r>
      <rPr>
        <sz val="12"/>
        <color rgb="FF000000"/>
        <rFont val="標楷體"/>
        <family val="4"/>
        <charset val="136"/>
      </rPr>
      <t>聞小明</t>
    </r>
  </si>
  <si>
    <r>
      <rPr>
        <sz val="12"/>
        <color rgb="FF000000"/>
        <rFont val="標楷體"/>
        <family val="4"/>
        <charset val="136"/>
      </rPr>
      <t>花錦泉</t>
    </r>
  </si>
  <si>
    <r>
      <rPr>
        <sz val="12"/>
        <color rgb="FF000000"/>
        <rFont val="標楷體"/>
        <family val="4"/>
        <charset val="136"/>
      </rPr>
      <t>褚傑豪</t>
    </r>
  </si>
  <si>
    <r>
      <rPr>
        <sz val="12"/>
        <color rgb="FF000000"/>
        <rFont val="標楷體"/>
        <family val="4"/>
        <charset val="136"/>
      </rPr>
      <t>許李金枝</t>
    </r>
  </si>
  <si>
    <r>
      <t xml:space="preserve">GIBBONS YUTAKA </t>
    </r>
    <r>
      <rPr>
        <sz val="12"/>
        <color rgb="FF000000"/>
        <rFont val="標楷體"/>
        <family val="4"/>
        <charset val="136"/>
      </rPr>
      <t>＊</t>
    </r>
    <phoneticPr fontId="9" type="noConversion"/>
  </si>
  <si>
    <r>
      <rPr>
        <sz val="12"/>
        <color rgb="FF000000"/>
        <rFont val="標楷體"/>
        <family val="4"/>
        <charset val="136"/>
      </rPr>
      <t>簡秋春</t>
    </r>
  </si>
  <si>
    <r>
      <rPr>
        <sz val="12"/>
        <color rgb="FF000000"/>
        <rFont val="標楷體"/>
        <family val="4"/>
        <charset val="136"/>
      </rPr>
      <t>張栢傑</t>
    </r>
  </si>
  <si>
    <r>
      <rPr>
        <sz val="12"/>
        <color rgb="FF000000"/>
        <rFont val="標楷體"/>
        <family val="4"/>
        <charset val="136"/>
      </rPr>
      <t>王素媜</t>
    </r>
  </si>
  <si>
    <r>
      <rPr>
        <sz val="12"/>
        <color rgb="FF000000"/>
        <rFont val="標楷體"/>
        <family val="4"/>
        <charset val="136"/>
      </rPr>
      <t>何海威</t>
    </r>
  </si>
  <si>
    <r>
      <rPr>
        <sz val="12"/>
        <color rgb="FF000000"/>
        <rFont val="標楷體"/>
        <family val="4"/>
        <charset val="136"/>
      </rPr>
      <t>林碧霞</t>
    </r>
  </si>
  <si>
    <t>08667026</t>
  </si>
  <si>
    <t>2021/12/02</t>
  </si>
  <si>
    <t>22388184</t>
  </si>
  <si>
    <t>2021/12/09</t>
  </si>
  <si>
    <t>05319954</t>
  </si>
  <si>
    <t>2021/12/16</t>
  </si>
  <si>
    <t>01720634</t>
  </si>
  <si>
    <t>14184208</t>
  </si>
  <si>
    <t>2021/12/29</t>
  </si>
  <si>
    <t>2021/12/31</t>
  </si>
  <si>
    <t>2021/12/30</t>
  </si>
  <si>
    <t>22419984</t>
  </si>
  <si>
    <t>2021/12/11</t>
  </si>
  <si>
    <t>2021/12/06</t>
  </si>
  <si>
    <t>2021/12/12</t>
  </si>
  <si>
    <t>2021/12/22</t>
  </si>
  <si>
    <t>2021/12/13</t>
  </si>
  <si>
    <t>2021/12/20</t>
  </si>
  <si>
    <t>2021/12/24</t>
  </si>
  <si>
    <t>2021/12/27</t>
  </si>
  <si>
    <t>2021/12/19</t>
  </si>
  <si>
    <t>06099887</t>
  </si>
  <si>
    <t>2021/12/08</t>
  </si>
  <si>
    <t>2021/12/05</t>
  </si>
  <si>
    <t>2021/12/10</t>
  </si>
  <si>
    <t>2021/12/07</t>
  </si>
  <si>
    <t>03977318</t>
  </si>
  <si>
    <t>2021/12/17</t>
  </si>
  <si>
    <t>2021/12/21</t>
  </si>
  <si>
    <t>2021/12/25</t>
  </si>
  <si>
    <t>22222990</t>
  </si>
  <si>
    <t>15171610</t>
  </si>
  <si>
    <t>2021/12/23</t>
  </si>
  <si>
    <t>2021/12/28</t>
  </si>
  <si>
    <t>2022/01/01</t>
  </si>
  <si>
    <t>22356286</t>
  </si>
  <si>
    <t>21471469</t>
  </si>
  <si>
    <t>22393569</t>
  </si>
  <si>
    <t>2021/12/03</t>
  </si>
  <si>
    <t>21454632</t>
  </si>
  <si>
    <t>01512280</t>
  </si>
  <si>
    <t>21648156</t>
  </si>
  <si>
    <t>06456164</t>
  </si>
  <si>
    <t>05859391</t>
  </si>
  <si>
    <t>14713188</t>
  </si>
  <si>
    <t>14818583</t>
  </si>
  <si>
    <t>12522361</t>
  </si>
  <si>
    <t>10546978</t>
  </si>
  <si>
    <t>14367394</t>
  </si>
  <si>
    <t>04566621</t>
  </si>
  <si>
    <t>2021/12/14</t>
  </si>
  <si>
    <t>01282879</t>
  </si>
  <si>
    <t>08572394</t>
  </si>
  <si>
    <t>08947063</t>
  </si>
  <si>
    <t>2021/12/15</t>
  </si>
  <si>
    <t>19377355</t>
  </si>
  <si>
    <t>12977733</t>
  </si>
  <si>
    <t>00264745</t>
  </si>
  <si>
    <t>2022/01/03</t>
  </si>
  <si>
    <t>14375663</t>
  </si>
  <si>
    <t>05419391</t>
  </si>
  <si>
    <t>22421912</t>
  </si>
  <si>
    <t>19061641</t>
  </si>
  <si>
    <t>14592148</t>
  </si>
  <si>
    <t>10534199</t>
  </si>
  <si>
    <t>2021/12/26</t>
  </si>
  <si>
    <t>22403420</t>
  </si>
  <si>
    <t>17853835</t>
  </si>
  <si>
    <t>20405307</t>
  </si>
  <si>
    <t>01879382</t>
  </si>
  <si>
    <t>22016296</t>
  </si>
  <si>
    <t>15951432</t>
  </si>
  <si>
    <t>22382199</t>
  </si>
  <si>
    <t>19036590</t>
  </si>
  <si>
    <t>00138945</t>
  </si>
  <si>
    <t>04706339</t>
  </si>
  <si>
    <t>01550189</t>
  </si>
  <si>
    <t>04365593</t>
  </si>
  <si>
    <t>00340964</t>
  </si>
  <si>
    <t>11130689</t>
  </si>
  <si>
    <t>12464045</t>
  </si>
  <si>
    <t>11873338</t>
  </si>
  <si>
    <t>13399171</t>
  </si>
  <si>
    <t>16610659</t>
  </si>
  <si>
    <t>04485318</t>
  </si>
  <si>
    <t>10438330</t>
  </si>
  <si>
    <t>02569865</t>
  </si>
  <si>
    <t>21756859</t>
  </si>
  <si>
    <t>08173200</t>
  </si>
  <si>
    <t>03199233</t>
  </si>
  <si>
    <t>02443194</t>
  </si>
  <si>
    <t>2021/12/18</t>
  </si>
  <si>
    <t>12091194</t>
  </si>
  <si>
    <t>MARKUB CERLINA</t>
  </si>
  <si>
    <t>22405947</t>
  </si>
  <si>
    <t>04912842</t>
  </si>
  <si>
    <t>14854428</t>
  </si>
  <si>
    <t>06053450</t>
  </si>
  <si>
    <t>16830604</t>
  </si>
  <si>
    <t>11481227</t>
  </si>
  <si>
    <t>00445262</t>
  </si>
  <si>
    <t>18378300</t>
  </si>
  <si>
    <t>22363968</t>
  </si>
  <si>
    <t>09560872</t>
  </si>
  <si>
    <t>22405112</t>
  </si>
  <si>
    <t>TIN WIN MYANMAR</t>
  </si>
  <si>
    <t>22409143</t>
  </si>
  <si>
    <t>22250511</t>
  </si>
  <si>
    <t>07441952</t>
  </si>
  <si>
    <t>22262277</t>
  </si>
  <si>
    <t>17332593</t>
  </si>
  <si>
    <t>20872522</t>
  </si>
  <si>
    <t>22425286</t>
  </si>
  <si>
    <t>22425587</t>
  </si>
  <si>
    <t>07831274</t>
  </si>
  <si>
    <t>20211203</t>
  </si>
  <si>
    <t>20211204</t>
  </si>
  <si>
    <t>16966569</t>
  </si>
  <si>
    <t>19963200</t>
  </si>
  <si>
    <t>20211207</t>
  </si>
  <si>
    <t>20211206</t>
  </si>
  <si>
    <t>20211211</t>
  </si>
  <si>
    <t>20915305</t>
  </si>
  <si>
    <t>22392273</t>
  </si>
  <si>
    <t>22400840</t>
  </si>
  <si>
    <t>20211210</t>
  </si>
  <si>
    <t>22392299</t>
  </si>
  <si>
    <t>20211209</t>
  </si>
  <si>
    <t>20211223</t>
  </si>
  <si>
    <t>20211213</t>
  </si>
  <si>
    <t>22408611</t>
  </si>
  <si>
    <t>20211214</t>
  </si>
  <si>
    <t>22410856</t>
  </si>
  <si>
    <t>20211215</t>
  </si>
  <si>
    <t>20211217</t>
  </si>
  <si>
    <t>21359729</t>
  </si>
  <si>
    <t>21389964</t>
  </si>
  <si>
    <t>22382047</t>
  </si>
  <si>
    <t>20211220</t>
  </si>
  <si>
    <t>20211221</t>
  </si>
  <si>
    <t>20505799</t>
  </si>
  <si>
    <t>21077540</t>
  </si>
  <si>
    <t>22418423</t>
  </si>
  <si>
    <t>22419625</t>
  </si>
  <si>
    <t>22420587</t>
  </si>
  <si>
    <t>20211224</t>
  </si>
  <si>
    <t>20295326</t>
  </si>
  <si>
    <t>03602604</t>
  </si>
  <si>
    <t>20211227</t>
  </si>
  <si>
    <t>08914963</t>
  </si>
  <si>
    <t>00588375</t>
  </si>
  <si>
    <t>20211229</t>
  </si>
  <si>
    <t>20211228</t>
  </si>
  <si>
    <t>05551493</t>
  </si>
  <si>
    <t>20211230</t>
  </si>
  <si>
    <t>19964509</t>
  </si>
  <si>
    <t>10948451</t>
  </si>
  <si>
    <t>11541154</t>
  </si>
  <si>
    <t>20211231</t>
  </si>
  <si>
    <t>20211222</t>
  </si>
  <si>
    <t>20211225</t>
  </si>
  <si>
    <t>01780234</t>
  </si>
  <si>
    <t>17320727</t>
  </si>
  <si>
    <t>20211205</t>
  </si>
  <si>
    <t>20211216</t>
  </si>
  <si>
    <t>04935897</t>
  </si>
  <si>
    <t>20211219</t>
  </si>
  <si>
    <t>10292352</t>
  </si>
  <si>
    <t>04118611</t>
  </si>
  <si>
    <t>20211202</t>
  </si>
  <si>
    <t>12041144</t>
  </si>
  <si>
    <t>21508940</t>
  </si>
  <si>
    <t>22391369</t>
  </si>
  <si>
    <t>04111945</t>
  </si>
  <si>
    <t>20211208</t>
  </si>
  <si>
    <t>05973286</t>
  </si>
  <si>
    <t>06358532</t>
  </si>
  <si>
    <t>07765511</t>
  </si>
  <si>
    <t>13600500</t>
  </si>
  <si>
    <t>06039973</t>
  </si>
  <si>
    <t>08953501</t>
  </si>
  <si>
    <t>21672267</t>
  </si>
  <si>
    <t>21209316</t>
  </si>
  <si>
    <t>07096056</t>
  </si>
  <si>
    <t>20220103</t>
  </si>
  <si>
    <t>04271827</t>
  </si>
  <si>
    <t>06661297</t>
  </si>
  <si>
    <t>20220101</t>
  </si>
  <si>
    <t>18402683</t>
  </si>
  <si>
    <t>07956219</t>
  </si>
  <si>
    <t>01998468</t>
  </si>
  <si>
    <t>20211218</t>
  </si>
  <si>
    <t>22417593</t>
  </si>
  <si>
    <t>19063375</t>
  </si>
  <si>
    <t>05012339</t>
  </si>
  <si>
    <t>08590912</t>
  </si>
  <si>
    <t>14984000</t>
  </si>
  <si>
    <t>20676300</t>
  </si>
  <si>
    <t>22434210</t>
  </si>
  <si>
    <t>13897536</t>
  </si>
  <si>
    <t>16450547</t>
  </si>
  <si>
    <t>02561324</t>
  </si>
  <si>
    <t>16774355</t>
  </si>
  <si>
    <t>21096975</t>
  </si>
  <si>
    <t>08004873</t>
  </si>
  <si>
    <t>20220102</t>
  </si>
  <si>
    <t>07382298</t>
  </si>
  <si>
    <t>01361898</t>
  </si>
  <si>
    <t>07263358</t>
  </si>
  <si>
    <t>21707959</t>
  </si>
  <si>
    <t>22425040</t>
  </si>
  <si>
    <t>09310572</t>
  </si>
  <si>
    <t>22422431</t>
  </si>
  <si>
    <t>08623844</t>
  </si>
  <si>
    <t>22176194</t>
  </si>
  <si>
    <t>14224142</t>
  </si>
  <si>
    <t>19716551</t>
  </si>
  <si>
    <t>08972428</t>
  </si>
  <si>
    <t>15244544</t>
  </si>
  <si>
    <r>
      <rPr>
        <b/>
        <sz val="12"/>
        <rFont val="標楷體"/>
        <family val="4"/>
        <charset val="136"/>
      </rPr>
      <t>主治
醫師</t>
    </r>
    <phoneticPr fontId="9" type="noConversion"/>
  </si>
  <si>
    <r>
      <rPr>
        <sz val="12"/>
        <color rgb="FF000000"/>
        <rFont val="標楷體"/>
        <family val="4"/>
        <charset val="136"/>
      </rPr>
      <t>吳進德</t>
    </r>
  </si>
  <si>
    <r>
      <rPr>
        <sz val="12"/>
        <color rgb="FF000000"/>
        <rFont val="標楷體"/>
        <family val="4"/>
        <charset val="136"/>
      </rPr>
      <t>陳梅桂</t>
    </r>
  </si>
  <si>
    <r>
      <rPr>
        <sz val="12"/>
        <color rgb="FF000000"/>
        <rFont val="標楷體"/>
        <family val="4"/>
        <charset val="136"/>
      </rPr>
      <t>許碧娟</t>
    </r>
  </si>
  <si>
    <r>
      <rPr>
        <sz val="12"/>
        <color rgb="FF000000"/>
        <rFont val="標楷體"/>
        <family val="4"/>
        <charset val="136"/>
      </rPr>
      <t>陳月珠</t>
    </r>
  </si>
  <si>
    <r>
      <rPr>
        <sz val="12"/>
        <color rgb="FF000000"/>
        <rFont val="標楷體"/>
        <family val="4"/>
        <charset val="136"/>
      </rPr>
      <t>李啟堯</t>
    </r>
  </si>
  <si>
    <r>
      <rPr>
        <sz val="12"/>
        <color rgb="FF000000"/>
        <rFont val="標楷體"/>
        <family val="4"/>
        <charset val="136"/>
      </rPr>
      <t>朱麗娟</t>
    </r>
  </si>
  <si>
    <r>
      <rPr>
        <sz val="12"/>
        <color rgb="FF000000"/>
        <rFont val="標楷體"/>
        <family val="4"/>
        <charset val="136"/>
      </rPr>
      <t>李月嬌</t>
    </r>
  </si>
  <si>
    <r>
      <rPr>
        <sz val="12"/>
        <color rgb="FF000000"/>
        <rFont val="標楷體"/>
        <family val="4"/>
        <charset val="136"/>
      </rPr>
      <t>徐俊智</t>
    </r>
  </si>
  <si>
    <r>
      <rPr>
        <sz val="12"/>
        <color rgb="FF000000"/>
        <rFont val="標楷體"/>
        <family val="4"/>
        <charset val="136"/>
      </rPr>
      <t>張立榮</t>
    </r>
  </si>
  <si>
    <r>
      <rPr>
        <sz val="12"/>
        <color rgb="FF000000"/>
        <rFont val="標楷體"/>
        <family val="4"/>
        <charset val="136"/>
      </rPr>
      <t>黃淑妙</t>
    </r>
  </si>
  <si>
    <r>
      <rPr>
        <sz val="12"/>
        <color rgb="FF000000"/>
        <rFont val="標楷體"/>
        <family val="4"/>
        <charset val="136"/>
      </rPr>
      <t>魏詹麗秋</t>
    </r>
  </si>
  <si>
    <r>
      <rPr>
        <sz val="12"/>
        <color rgb="FF000000"/>
        <rFont val="標楷體"/>
        <family val="4"/>
        <charset val="136"/>
      </rPr>
      <t>黃勇銘</t>
    </r>
  </si>
  <si>
    <r>
      <rPr>
        <sz val="12"/>
        <color rgb="FF000000"/>
        <rFont val="標楷體"/>
        <family val="4"/>
        <charset val="136"/>
      </rPr>
      <t>蔡施阿鳳</t>
    </r>
  </si>
  <si>
    <r>
      <rPr>
        <sz val="12"/>
        <color rgb="FF000000"/>
        <rFont val="標楷體"/>
        <family val="4"/>
        <charset val="136"/>
      </rPr>
      <t>宋靚萱</t>
    </r>
  </si>
  <si>
    <r>
      <rPr>
        <sz val="12"/>
        <color rgb="FF000000"/>
        <rFont val="標楷體"/>
        <family val="4"/>
        <charset val="136"/>
      </rPr>
      <t>魏月娥</t>
    </r>
  </si>
  <si>
    <r>
      <rPr>
        <sz val="12"/>
        <color rgb="FF000000"/>
        <rFont val="標楷體"/>
        <family val="4"/>
        <charset val="136"/>
      </rPr>
      <t>伍鴻齊</t>
    </r>
  </si>
  <si>
    <r>
      <rPr>
        <sz val="12"/>
        <color rgb="FF000000"/>
        <rFont val="標楷體"/>
        <family val="4"/>
        <charset val="136"/>
      </rPr>
      <t>鄧景晏</t>
    </r>
  </si>
  <si>
    <r>
      <rPr>
        <sz val="12"/>
        <color rgb="FF000000"/>
        <rFont val="標楷體"/>
        <family val="4"/>
        <charset val="136"/>
      </rPr>
      <t>葉惠珠</t>
    </r>
  </si>
  <si>
    <r>
      <rPr>
        <sz val="12"/>
        <color rgb="FF000000"/>
        <rFont val="標楷體"/>
        <family val="4"/>
        <charset val="136"/>
      </rPr>
      <t>顏賜福</t>
    </r>
  </si>
  <si>
    <r>
      <rPr>
        <sz val="12"/>
        <color rgb="FF000000"/>
        <rFont val="標楷體"/>
        <family val="4"/>
        <charset val="136"/>
      </rPr>
      <t>李明月</t>
    </r>
  </si>
  <si>
    <r>
      <rPr>
        <sz val="12"/>
        <color rgb="FF000000"/>
        <rFont val="標楷體"/>
        <family val="4"/>
        <charset val="136"/>
      </rPr>
      <t>蔡璋偉</t>
    </r>
  </si>
  <si>
    <r>
      <rPr>
        <sz val="12"/>
        <color rgb="FF000000"/>
        <rFont val="標楷體"/>
        <family val="4"/>
        <charset val="136"/>
      </rPr>
      <t>羅春田</t>
    </r>
  </si>
  <si>
    <r>
      <rPr>
        <sz val="12"/>
        <color rgb="FF000000"/>
        <rFont val="標楷體"/>
        <family val="4"/>
        <charset val="136"/>
      </rPr>
      <t>翁國安</t>
    </r>
  </si>
  <si>
    <r>
      <rPr>
        <sz val="12"/>
        <color rgb="FF000000"/>
        <rFont val="標楷體"/>
        <family val="4"/>
        <charset val="136"/>
      </rPr>
      <t>洪陳瑩珊</t>
    </r>
  </si>
  <si>
    <r>
      <rPr>
        <sz val="12"/>
        <color rgb="FF000000"/>
        <rFont val="標楷體"/>
        <family val="4"/>
        <charset val="136"/>
      </rPr>
      <t>周簡貴嬋</t>
    </r>
  </si>
  <si>
    <r>
      <rPr>
        <sz val="12"/>
        <color rgb="FF000000"/>
        <rFont val="標楷體"/>
        <family val="4"/>
        <charset val="136"/>
      </rPr>
      <t>許敏雄</t>
    </r>
  </si>
  <si>
    <r>
      <rPr>
        <sz val="12"/>
        <color rgb="FF000000"/>
        <rFont val="標楷體"/>
        <family val="4"/>
        <charset val="136"/>
      </rPr>
      <t>蕭麗卿</t>
    </r>
  </si>
  <si>
    <r>
      <rPr>
        <sz val="12"/>
        <color rgb="FF000000"/>
        <rFont val="標楷體"/>
        <family val="4"/>
        <charset val="136"/>
      </rPr>
      <t>黃李碧月</t>
    </r>
  </si>
  <si>
    <r>
      <rPr>
        <sz val="12"/>
        <color rgb="FF000000"/>
        <rFont val="標楷體"/>
        <family val="4"/>
        <charset val="136"/>
      </rPr>
      <t>黃俊銘</t>
    </r>
  </si>
  <si>
    <r>
      <rPr>
        <sz val="12"/>
        <color rgb="FF000000"/>
        <rFont val="標楷體"/>
        <family val="4"/>
        <charset val="136"/>
      </rPr>
      <t>何美蘭</t>
    </r>
  </si>
  <si>
    <r>
      <rPr>
        <sz val="12"/>
        <color rgb="FF000000"/>
        <rFont val="標楷體"/>
        <family val="4"/>
        <charset val="136"/>
      </rPr>
      <t>林禹宏</t>
    </r>
  </si>
  <si>
    <r>
      <rPr>
        <sz val="12"/>
        <color rgb="FF000000"/>
        <rFont val="標楷體"/>
        <family val="4"/>
        <charset val="136"/>
      </rPr>
      <t>謝旭泰</t>
    </r>
  </si>
  <si>
    <r>
      <rPr>
        <sz val="12"/>
        <color rgb="FF000000"/>
        <rFont val="標楷體"/>
        <family val="4"/>
        <charset val="136"/>
      </rPr>
      <t>鄺文秀</t>
    </r>
  </si>
  <si>
    <r>
      <rPr>
        <sz val="12"/>
        <color rgb="FF000000"/>
        <rFont val="標楷體"/>
        <family val="4"/>
        <charset val="136"/>
      </rPr>
      <t>曾林玉鳳</t>
    </r>
  </si>
  <si>
    <r>
      <rPr>
        <sz val="12"/>
        <color rgb="FF000000"/>
        <rFont val="標楷體"/>
        <family val="4"/>
        <charset val="136"/>
      </rPr>
      <t>張溪俊</t>
    </r>
  </si>
  <si>
    <r>
      <rPr>
        <sz val="12"/>
        <color rgb="FF000000"/>
        <rFont val="標楷體"/>
        <family val="4"/>
        <charset val="136"/>
      </rPr>
      <t>邱駿騰</t>
    </r>
  </si>
  <si>
    <r>
      <rPr>
        <sz val="12"/>
        <color rgb="FF000000"/>
        <rFont val="標楷體"/>
        <family val="4"/>
        <charset val="136"/>
      </rPr>
      <t>丁明旭</t>
    </r>
  </si>
  <si>
    <r>
      <rPr>
        <sz val="12"/>
        <color rgb="FF000000"/>
        <rFont val="標楷體"/>
        <family val="4"/>
        <charset val="136"/>
      </rPr>
      <t>彭春妹</t>
    </r>
  </si>
  <si>
    <r>
      <rPr>
        <sz val="12"/>
        <color rgb="FF000000"/>
        <rFont val="標楷體"/>
        <family val="4"/>
        <charset val="136"/>
      </rPr>
      <t>莊金順</t>
    </r>
  </si>
  <si>
    <r>
      <rPr>
        <sz val="12"/>
        <color rgb="FF000000"/>
        <rFont val="標楷體"/>
        <family val="4"/>
        <charset val="136"/>
      </rPr>
      <t>黃水愼</t>
    </r>
  </si>
  <si>
    <r>
      <rPr>
        <sz val="12"/>
        <color rgb="FF000000"/>
        <rFont val="標楷體"/>
        <family val="4"/>
        <charset val="136"/>
      </rPr>
      <t>趙淑惠</t>
    </r>
  </si>
  <si>
    <r>
      <rPr>
        <sz val="12"/>
        <color rgb="FF000000"/>
        <rFont val="標楷體"/>
        <family val="4"/>
        <charset val="136"/>
      </rPr>
      <t>葉康煙</t>
    </r>
  </si>
  <si>
    <r>
      <rPr>
        <sz val="12"/>
        <color rgb="FF000000"/>
        <rFont val="標楷體"/>
        <family val="4"/>
        <charset val="136"/>
      </rPr>
      <t>張良維</t>
    </r>
  </si>
  <si>
    <r>
      <rPr>
        <sz val="12"/>
        <color rgb="FF000000"/>
        <rFont val="標楷體"/>
        <family val="4"/>
        <charset val="136"/>
      </rPr>
      <t>林欽賢</t>
    </r>
  </si>
  <si>
    <r>
      <rPr>
        <sz val="12"/>
        <color rgb="FF000000"/>
        <rFont val="標楷體"/>
        <family val="4"/>
        <charset val="136"/>
      </rPr>
      <t>蕭婷云</t>
    </r>
  </si>
  <si>
    <r>
      <rPr>
        <sz val="12"/>
        <color rgb="FF000000"/>
        <rFont val="標楷體"/>
        <family val="4"/>
        <charset val="136"/>
      </rPr>
      <t>黎維景</t>
    </r>
  </si>
  <si>
    <r>
      <rPr>
        <sz val="12"/>
        <color rgb="FF000000"/>
        <rFont val="標楷體"/>
        <family val="4"/>
        <charset val="136"/>
      </rPr>
      <t>邱鈺玲</t>
    </r>
  </si>
  <si>
    <r>
      <rPr>
        <sz val="12"/>
        <color rgb="FF000000"/>
        <rFont val="標楷體"/>
        <family val="4"/>
        <charset val="136"/>
      </rPr>
      <t>劉銀妹</t>
    </r>
  </si>
  <si>
    <r>
      <rPr>
        <sz val="12"/>
        <color rgb="FF000000"/>
        <rFont val="標楷體"/>
        <family val="4"/>
        <charset val="136"/>
      </rPr>
      <t>蘇雪鴻</t>
    </r>
  </si>
  <si>
    <r>
      <rPr>
        <sz val="12"/>
        <color rgb="FF000000"/>
        <rFont val="標楷體"/>
        <family val="4"/>
        <charset val="136"/>
      </rPr>
      <t>邱瑞坤</t>
    </r>
  </si>
  <si>
    <r>
      <rPr>
        <sz val="12"/>
        <color rgb="FF000000"/>
        <rFont val="標楷體"/>
        <family val="4"/>
        <charset val="136"/>
      </rPr>
      <t>陳鍾桂枝</t>
    </r>
  </si>
  <si>
    <r>
      <rPr>
        <sz val="12"/>
        <color rgb="FF000000"/>
        <rFont val="標楷體"/>
        <family val="4"/>
        <charset val="136"/>
      </rPr>
      <t>黃翠琴</t>
    </r>
  </si>
  <si>
    <r>
      <rPr>
        <sz val="12"/>
        <color rgb="FF000000"/>
        <rFont val="標楷體"/>
        <family val="4"/>
        <charset val="136"/>
      </rPr>
      <t>陳佩琛</t>
    </r>
  </si>
  <si>
    <r>
      <rPr>
        <sz val="12"/>
        <color rgb="FF000000"/>
        <rFont val="標楷體"/>
        <family val="4"/>
        <charset val="136"/>
      </rPr>
      <t>周宗億</t>
    </r>
  </si>
  <si>
    <r>
      <rPr>
        <sz val="12"/>
        <color rgb="FF000000"/>
        <rFont val="標楷體"/>
        <family val="4"/>
        <charset val="136"/>
      </rPr>
      <t>辜存蕙</t>
    </r>
  </si>
  <si>
    <r>
      <rPr>
        <sz val="12"/>
        <color rgb="FF000000"/>
        <rFont val="標楷體"/>
        <family val="4"/>
        <charset val="136"/>
      </rPr>
      <t>翁振中</t>
    </r>
  </si>
  <si>
    <r>
      <rPr>
        <sz val="12"/>
        <color rgb="FF000000"/>
        <rFont val="標楷體"/>
        <family val="4"/>
        <charset val="136"/>
      </rPr>
      <t>張艷萍</t>
    </r>
  </si>
  <si>
    <r>
      <rPr>
        <sz val="12"/>
        <color rgb="FF000000"/>
        <rFont val="標楷體"/>
        <family val="4"/>
        <charset val="136"/>
      </rPr>
      <t>趙時億</t>
    </r>
  </si>
  <si>
    <r>
      <rPr>
        <sz val="12"/>
        <color rgb="FF000000"/>
        <rFont val="標楷體"/>
        <family val="4"/>
        <charset val="136"/>
      </rPr>
      <t>陳淑慎</t>
    </r>
  </si>
  <si>
    <r>
      <rPr>
        <sz val="12"/>
        <color rgb="FF000000"/>
        <rFont val="標楷體"/>
        <family val="4"/>
        <charset val="136"/>
      </rPr>
      <t>紀志榮</t>
    </r>
  </si>
  <si>
    <r>
      <rPr>
        <sz val="12"/>
        <color rgb="FF000000"/>
        <rFont val="標楷體"/>
        <family val="4"/>
        <charset val="136"/>
      </rPr>
      <t>施張金月</t>
    </r>
  </si>
  <si>
    <r>
      <rPr>
        <sz val="12"/>
        <color rgb="FF000000"/>
        <rFont val="標楷體"/>
        <family val="4"/>
        <charset val="136"/>
      </rPr>
      <t>王裕敏</t>
    </r>
  </si>
  <si>
    <r>
      <rPr>
        <sz val="12"/>
        <color rgb="FF000000"/>
        <rFont val="標楷體"/>
        <family val="4"/>
        <charset val="136"/>
      </rPr>
      <t>范碩峰</t>
    </r>
  </si>
  <si>
    <r>
      <rPr>
        <sz val="12"/>
        <color rgb="FF000000"/>
        <rFont val="標楷體"/>
        <family val="4"/>
        <charset val="136"/>
      </rPr>
      <t>王錦上</t>
    </r>
  </si>
  <si>
    <r>
      <rPr>
        <sz val="12"/>
        <color rgb="FF000000"/>
        <rFont val="標楷體"/>
        <family val="4"/>
        <charset val="136"/>
      </rPr>
      <t>郭李雅芳</t>
    </r>
  </si>
  <si>
    <r>
      <rPr>
        <sz val="12"/>
        <color rgb="FF000000"/>
        <rFont val="標楷體"/>
        <family val="4"/>
        <charset val="136"/>
      </rPr>
      <t>蘇彥瑋</t>
    </r>
  </si>
  <si>
    <r>
      <rPr>
        <sz val="12"/>
        <color rgb="FF000000"/>
        <rFont val="標楷體"/>
        <family val="4"/>
        <charset val="136"/>
      </rPr>
      <t>林意勳</t>
    </r>
  </si>
  <si>
    <r>
      <rPr>
        <sz val="12"/>
        <color rgb="FF000000"/>
        <rFont val="標楷體"/>
        <family val="4"/>
        <charset val="136"/>
      </rPr>
      <t>張阿鑾</t>
    </r>
  </si>
  <si>
    <r>
      <rPr>
        <sz val="12"/>
        <color rgb="FF000000"/>
        <rFont val="標楷體"/>
        <family val="4"/>
        <charset val="136"/>
      </rPr>
      <t>陳忠榮</t>
    </r>
  </si>
  <si>
    <r>
      <rPr>
        <sz val="12"/>
        <color rgb="FF000000"/>
        <rFont val="標楷體"/>
        <family val="4"/>
        <charset val="136"/>
      </rPr>
      <t>陳東駿</t>
    </r>
  </si>
  <si>
    <r>
      <rPr>
        <sz val="12"/>
        <color rgb="FF000000"/>
        <rFont val="標楷體"/>
        <family val="4"/>
        <charset val="136"/>
      </rPr>
      <t>朱秀菊</t>
    </r>
  </si>
  <si>
    <r>
      <rPr>
        <sz val="12"/>
        <color rgb="FF000000"/>
        <rFont val="標楷體"/>
        <family val="4"/>
        <charset val="136"/>
      </rPr>
      <t>林秀蘭</t>
    </r>
  </si>
  <si>
    <r>
      <rPr>
        <sz val="12"/>
        <color rgb="FF000000"/>
        <rFont val="標楷體"/>
        <family val="4"/>
        <charset val="136"/>
      </rPr>
      <t>王秀珍</t>
    </r>
  </si>
  <si>
    <r>
      <rPr>
        <sz val="12"/>
        <color rgb="FF000000"/>
        <rFont val="標楷體"/>
        <family val="4"/>
        <charset val="136"/>
      </rPr>
      <t>邱連銀</t>
    </r>
  </si>
  <si>
    <r>
      <rPr>
        <sz val="12"/>
        <color rgb="FF000000"/>
        <rFont val="標楷體"/>
        <family val="4"/>
        <charset val="136"/>
      </rPr>
      <t>林秀蓁</t>
    </r>
  </si>
  <si>
    <r>
      <rPr>
        <sz val="12"/>
        <color rgb="FF000000"/>
        <rFont val="標楷體"/>
        <family val="4"/>
        <charset val="136"/>
      </rPr>
      <t>張聖奇</t>
    </r>
  </si>
  <si>
    <r>
      <rPr>
        <sz val="12"/>
        <color rgb="FF000000"/>
        <rFont val="標楷體"/>
        <family val="4"/>
        <charset val="136"/>
      </rPr>
      <t>王俐婷</t>
    </r>
  </si>
  <si>
    <r>
      <rPr>
        <sz val="12"/>
        <color rgb="FF000000"/>
        <rFont val="標楷體"/>
        <family val="4"/>
        <charset val="136"/>
      </rPr>
      <t>鄭陳鳳玉</t>
    </r>
  </si>
  <si>
    <r>
      <rPr>
        <sz val="12"/>
        <color rgb="FF000000"/>
        <rFont val="標楷體"/>
        <family val="4"/>
        <charset val="136"/>
      </rPr>
      <t>金秀珠</t>
    </r>
  </si>
  <si>
    <r>
      <rPr>
        <sz val="12"/>
        <color rgb="FF000000"/>
        <rFont val="標楷體"/>
        <family val="4"/>
        <charset val="136"/>
      </rPr>
      <t>林正蓮</t>
    </r>
  </si>
  <si>
    <r>
      <rPr>
        <sz val="12"/>
        <color rgb="FF000000"/>
        <rFont val="標楷體"/>
        <family val="4"/>
        <charset val="136"/>
      </rPr>
      <t>鄭楊阿秀</t>
    </r>
  </si>
  <si>
    <r>
      <rPr>
        <sz val="12"/>
        <color rgb="FF000000"/>
        <rFont val="標楷體"/>
        <family val="4"/>
        <charset val="136"/>
      </rPr>
      <t>宋美玲</t>
    </r>
  </si>
  <si>
    <r>
      <rPr>
        <sz val="12"/>
        <color rgb="FF000000"/>
        <rFont val="標楷體"/>
        <family val="4"/>
        <charset val="136"/>
      </rPr>
      <t>陳世通</t>
    </r>
  </si>
  <si>
    <r>
      <rPr>
        <sz val="12"/>
        <color rgb="FF000000"/>
        <rFont val="標楷體"/>
        <family val="4"/>
        <charset val="136"/>
      </rPr>
      <t>郭清美</t>
    </r>
  </si>
  <si>
    <r>
      <rPr>
        <sz val="12"/>
        <color rgb="FF000000"/>
        <rFont val="標楷體"/>
        <family val="4"/>
        <charset val="136"/>
      </rPr>
      <t>簡明惠</t>
    </r>
  </si>
  <si>
    <r>
      <rPr>
        <sz val="12"/>
        <color rgb="FF000000"/>
        <rFont val="標楷體"/>
        <family val="4"/>
        <charset val="136"/>
      </rPr>
      <t>林秋桂</t>
    </r>
  </si>
  <si>
    <r>
      <rPr>
        <sz val="12"/>
        <color rgb="FF000000"/>
        <rFont val="標楷體"/>
        <family val="4"/>
        <charset val="136"/>
      </rPr>
      <t>藍秀子</t>
    </r>
  </si>
  <si>
    <r>
      <rPr>
        <sz val="12"/>
        <color rgb="FF000000"/>
        <rFont val="標楷體"/>
        <family val="4"/>
        <charset val="136"/>
      </rPr>
      <t>黃筱琳</t>
    </r>
  </si>
  <si>
    <r>
      <rPr>
        <sz val="12"/>
        <color rgb="FF000000"/>
        <rFont val="標楷體"/>
        <family val="4"/>
        <charset val="136"/>
      </rPr>
      <t>王張秀子</t>
    </r>
  </si>
  <si>
    <r>
      <rPr>
        <sz val="12"/>
        <color rgb="FF000000"/>
        <rFont val="標楷體"/>
        <family val="4"/>
        <charset val="136"/>
      </rPr>
      <t>湯勇吉</t>
    </r>
  </si>
  <si>
    <r>
      <rPr>
        <sz val="12"/>
        <color rgb="FF000000"/>
        <rFont val="標楷體"/>
        <family val="4"/>
        <charset val="136"/>
      </rPr>
      <t>劉定芳</t>
    </r>
  </si>
  <si>
    <r>
      <rPr>
        <sz val="12"/>
        <color rgb="FF000000"/>
        <rFont val="標楷體"/>
        <family val="4"/>
        <charset val="136"/>
      </rPr>
      <t>郭亘富</t>
    </r>
  </si>
  <si>
    <r>
      <rPr>
        <sz val="12"/>
        <color rgb="FF000000"/>
        <rFont val="標楷體"/>
        <family val="4"/>
        <charset val="136"/>
      </rPr>
      <t>游呂扁</t>
    </r>
  </si>
  <si>
    <r>
      <rPr>
        <sz val="12"/>
        <color rgb="FF000000"/>
        <rFont val="標楷體"/>
        <family val="4"/>
        <charset val="136"/>
      </rPr>
      <t>張世昌</t>
    </r>
  </si>
  <si>
    <r>
      <rPr>
        <sz val="12"/>
        <color rgb="FF000000"/>
        <rFont val="標楷體"/>
        <family val="4"/>
        <charset val="136"/>
      </rPr>
      <t>呂素綾</t>
    </r>
  </si>
  <si>
    <r>
      <rPr>
        <sz val="12"/>
        <color rgb="FF000000"/>
        <rFont val="標楷體"/>
        <family val="4"/>
        <charset val="136"/>
      </rPr>
      <t>陳永福</t>
    </r>
  </si>
  <si>
    <r>
      <rPr>
        <sz val="12"/>
        <color rgb="FF000000"/>
        <rFont val="標楷體"/>
        <family val="4"/>
        <charset val="136"/>
      </rPr>
      <t>廖年言</t>
    </r>
  </si>
  <si>
    <r>
      <rPr>
        <sz val="12"/>
        <color rgb="FF000000"/>
        <rFont val="標楷體"/>
        <family val="4"/>
        <charset val="136"/>
      </rPr>
      <t>高張春美</t>
    </r>
  </si>
  <si>
    <r>
      <rPr>
        <sz val="12"/>
        <color rgb="FF000000"/>
        <rFont val="標楷體"/>
        <family val="4"/>
        <charset val="136"/>
      </rPr>
      <t>余玉琴</t>
    </r>
  </si>
  <si>
    <r>
      <rPr>
        <sz val="12"/>
        <color rgb="FF000000"/>
        <rFont val="標楷體"/>
        <family val="4"/>
        <charset val="136"/>
      </rPr>
      <t>黃璟玉</t>
    </r>
  </si>
  <si>
    <r>
      <rPr>
        <sz val="12"/>
        <color rgb="FF000000"/>
        <rFont val="標楷體"/>
        <family val="4"/>
        <charset val="136"/>
      </rPr>
      <t>楊玉嬌</t>
    </r>
  </si>
  <si>
    <r>
      <rPr>
        <sz val="12"/>
        <color rgb="FF000000"/>
        <rFont val="標楷體"/>
        <family val="4"/>
        <charset val="136"/>
      </rPr>
      <t>何德仁</t>
    </r>
  </si>
  <si>
    <r>
      <rPr>
        <sz val="12"/>
        <color rgb="FF000000"/>
        <rFont val="標楷體"/>
        <family val="4"/>
        <charset val="136"/>
      </rPr>
      <t>陳木火</t>
    </r>
  </si>
  <si>
    <r>
      <rPr>
        <sz val="12"/>
        <color rgb="FF000000"/>
        <rFont val="標楷體"/>
        <family val="4"/>
        <charset val="136"/>
      </rPr>
      <t>崔美齡</t>
    </r>
  </si>
  <si>
    <r>
      <rPr>
        <sz val="12"/>
        <color rgb="FF000000"/>
        <rFont val="標楷體"/>
        <family val="4"/>
        <charset val="136"/>
      </rPr>
      <t>蔣沛育</t>
    </r>
  </si>
  <si>
    <r>
      <rPr>
        <sz val="12"/>
        <color rgb="FF000000"/>
        <rFont val="標楷體"/>
        <family val="4"/>
        <charset val="136"/>
      </rPr>
      <t>郭燦星</t>
    </r>
  </si>
  <si>
    <r>
      <rPr>
        <sz val="12"/>
        <color rgb="FF000000"/>
        <rFont val="標楷體"/>
        <family val="4"/>
        <charset val="136"/>
      </rPr>
      <t>林素琴</t>
    </r>
  </si>
  <si>
    <r>
      <rPr>
        <sz val="12"/>
        <color rgb="FF000000"/>
        <rFont val="標楷體"/>
        <family val="4"/>
        <charset val="136"/>
      </rPr>
      <t>黃蓮娥</t>
    </r>
  </si>
  <si>
    <r>
      <rPr>
        <sz val="12"/>
        <color rgb="FF000000"/>
        <rFont val="標楷體"/>
        <family val="4"/>
        <charset val="136"/>
      </rPr>
      <t>陳慶益</t>
    </r>
  </si>
  <si>
    <r>
      <rPr>
        <sz val="12"/>
        <color rgb="FF000000"/>
        <rFont val="標楷體"/>
        <family val="4"/>
        <charset val="136"/>
      </rPr>
      <t>潘秋榮</t>
    </r>
  </si>
  <si>
    <r>
      <rPr>
        <sz val="12"/>
        <color rgb="FF000000"/>
        <rFont val="標楷體"/>
        <family val="4"/>
        <charset val="136"/>
      </rPr>
      <t>鄭力銘</t>
    </r>
  </si>
  <si>
    <r>
      <rPr>
        <sz val="12"/>
        <color rgb="FF000000"/>
        <rFont val="標楷體"/>
        <family val="4"/>
        <charset val="136"/>
      </rPr>
      <t>李光輝</t>
    </r>
  </si>
  <si>
    <r>
      <rPr>
        <sz val="12"/>
        <color rgb="FF000000"/>
        <rFont val="標楷體"/>
        <family val="4"/>
        <charset val="136"/>
      </rPr>
      <t>李稚臻</t>
    </r>
  </si>
  <si>
    <r>
      <rPr>
        <sz val="12"/>
        <color rgb="FF000000"/>
        <rFont val="標楷體"/>
        <family val="4"/>
        <charset val="136"/>
      </rPr>
      <t>張陳扲</t>
    </r>
  </si>
  <si>
    <r>
      <rPr>
        <sz val="12"/>
        <color rgb="FF000000"/>
        <rFont val="標楷體"/>
        <family val="4"/>
        <charset val="136"/>
      </rPr>
      <t>張惠美</t>
    </r>
  </si>
  <si>
    <r>
      <rPr>
        <sz val="12"/>
        <color rgb="FF000000"/>
        <rFont val="標楷體"/>
        <family val="4"/>
        <charset val="136"/>
      </rPr>
      <t>連月素</t>
    </r>
  </si>
  <si>
    <r>
      <rPr>
        <sz val="12"/>
        <color rgb="FF000000"/>
        <rFont val="標楷體"/>
        <family val="4"/>
        <charset val="136"/>
      </rPr>
      <t>郭建成</t>
    </r>
  </si>
  <si>
    <r>
      <rPr>
        <sz val="12"/>
        <color rgb="FF000000"/>
        <rFont val="標楷體"/>
        <family val="4"/>
        <charset val="136"/>
      </rPr>
      <t>王信義</t>
    </r>
  </si>
  <si>
    <r>
      <rPr>
        <sz val="12"/>
        <color rgb="FF000000"/>
        <rFont val="標楷體"/>
        <family val="4"/>
        <charset val="136"/>
      </rPr>
      <t>謝嘉仟</t>
    </r>
  </si>
  <si>
    <r>
      <rPr>
        <sz val="12"/>
        <color rgb="FF000000"/>
        <rFont val="標楷體"/>
        <family val="4"/>
        <charset val="136"/>
      </rPr>
      <t>陳銘璋</t>
    </r>
  </si>
  <si>
    <r>
      <rPr>
        <sz val="12"/>
        <color rgb="FF000000"/>
        <rFont val="標楷體"/>
        <family val="4"/>
        <charset val="136"/>
      </rPr>
      <t>詹樹德</t>
    </r>
  </si>
  <si>
    <r>
      <rPr>
        <sz val="12"/>
        <color rgb="FF000000"/>
        <rFont val="標楷體"/>
        <family val="4"/>
        <charset val="136"/>
      </rPr>
      <t>高銘諒</t>
    </r>
  </si>
  <si>
    <r>
      <rPr>
        <sz val="12"/>
        <color rgb="FF000000"/>
        <rFont val="標楷體"/>
        <family val="4"/>
        <charset val="136"/>
      </rPr>
      <t>鄭宜青</t>
    </r>
  </si>
  <si>
    <r>
      <rPr>
        <sz val="12"/>
        <color rgb="FF000000"/>
        <rFont val="標楷體"/>
        <family val="4"/>
        <charset val="136"/>
      </rPr>
      <t>陳瓊珠</t>
    </r>
  </si>
  <si>
    <r>
      <rPr>
        <sz val="12"/>
        <color rgb="FF000000"/>
        <rFont val="標楷體"/>
        <family val="4"/>
        <charset val="136"/>
      </rPr>
      <t>蔡李秀援</t>
    </r>
  </si>
  <si>
    <r>
      <rPr>
        <sz val="12"/>
        <color rgb="FF000000"/>
        <rFont val="標楷體"/>
        <family val="4"/>
        <charset val="136"/>
      </rPr>
      <t>鄭金造</t>
    </r>
  </si>
  <si>
    <r>
      <rPr>
        <sz val="12"/>
        <color rgb="FF000000"/>
        <rFont val="標楷體"/>
        <family val="4"/>
        <charset val="136"/>
      </rPr>
      <t>胡振源</t>
    </r>
  </si>
  <si>
    <r>
      <rPr>
        <sz val="12"/>
        <color rgb="FF000000"/>
        <rFont val="標楷體"/>
        <family val="4"/>
        <charset val="136"/>
      </rPr>
      <t>李素純</t>
    </r>
  </si>
  <si>
    <r>
      <rPr>
        <sz val="12"/>
        <color rgb="FF000000"/>
        <rFont val="標楷體"/>
        <family val="4"/>
        <charset val="136"/>
      </rPr>
      <t>鍾游鳯英</t>
    </r>
  </si>
  <si>
    <r>
      <rPr>
        <sz val="12"/>
        <color rgb="FF000000"/>
        <rFont val="標楷體"/>
        <family val="4"/>
        <charset val="136"/>
      </rPr>
      <t>吳錫聰</t>
    </r>
  </si>
  <si>
    <r>
      <rPr>
        <sz val="12"/>
        <color rgb="FF000000"/>
        <rFont val="標楷體"/>
        <family val="4"/>
        <charset val="136"/>
      </rPr>
      <t>蘇絳玉</t>
    </r>
  </si>
  <si>
    <r>
      <rPr>
        <sz val="12"/>
        <color rgb="FF000000"/>
        <rFont val="標楷體"/>
        <family val="4"/>
        <charset val="136"/>
      </rPr>
      <t>蔡淑雲</t>
    </r>
  </si>
  <si>
    <r>
      <rPr>
        <sz val="12"/>
        <color rgb="FF000000"/>
        <rFont val="標楷體"/>
        <family val="4"/>
        <charset val="136"/>
      </rPr>
      <t>林榮貴</t>
    </r>
  </si>
  <si>
    <r>
      <rPr>
        <sz val="12"/>
        <color rgb="FF000000"/>
        <rFont val="標楷體"/>
        <family val="4"/>
        <charset val="136"/>
      </rPr>
      <t>張梅馨</t>
    </r>
  </si>
  <si>
    <r>
      <rPr>
        <sz val="12"/>
        <color rgb="FF000000"/>
        <rFont val="標楷體"/>
        <family val="4"/>
        <charset val="136"/>
      </rPr>
      <t>莊千慧</t>
    </r>
  </si>
  <si>
    <r>
      <rPr>
        <sz val="12"/>
        <color rgb="FF000000"/>
        <rFont val="標楷體"/>
        <family val="4"/>
        <charset val="136"/>
      </rPr>
      <t>劉陳春花</t>
    </r>
  </si>
  <si>
    <r>
      <rPr>
        <sz val="12"/>
        <color rgb="FF000000"/>
        <rFont val="標楷體"/>
        <family val="4"/>
        <charset val="136"/>
      </rPr>
      <t>張鐘蘭</t>
    </r>
  </si>
  <si>
    <r>
      <rPr>
        <sz val="12"/>
        <color rgb="FF000000"/>
        <rFont val="標楷體"/>
        <family val="4"/>
        <charset val="136"/>
      </rPr>
      <t>虎美娟</t>
    </r>
  </si>
  <si>
    <r>
      <rPr>
        <sz val="12"/>
        <color rgb="FF000000"/>
        <rFont val="標楷體"/>
        <family val="4"/>
        <charset val="136"/>
      </rPr>
      <t>朱素諒</t>
    </r>
  </si>
  <si>
    <r>
      <rPr>
        <sz val="12"/>
        <color rgb="FF000000"/>
        <rFont val="標楷體"/>
        <family val="4"/>
        <charset val="136"/>
      </rPr>
      <t>黃道貴</t>
    </r>
  </si>
  <si>
    <r>
      <rPr>
        <sz val="12"/>
        <color rgb="FF000000"/>
        <rFont val="標楷體"/>
        <family val="4"/>
        <charset val="136"/>
      </rPr>
      <t>陳明珠</t>
    </r>
  </si>
  <si>
    <r>
      <rPr>
        <sz val="12"/>
        <color rgb="FF000000"/>
        <rFont val="標楷體"/>
        <family val="4"/>
        <charset val="136"/>
      </rPr>
      <t>黃子瑞</t>
    </r>
  </si>
  <si>
    <r>
      <rPr>
        <sz val="12"/>
        <color rgb="FF000000"/>
        <rFont val="標楷體"/>
        <family val="4"/>
        <charset val="136"/>
      </rPr>
      <t>錢萬雄</t>
    </r>
  </si>
  <si>
    <r>
      <rPr>
        <sz val="12"/>
        <color rgb="FF000000"/>
        <rFont val="標楷體"/>
        <family val="4"/>
        <charset val="136"/>
      </rPr>
      <t>吳黃雪卿</t>
    </r>
  </si>
  <si>
    <r>
      <rPr>
        <sz val="12"/>
        <color rgb="FF000000"/>
        <rFont val="標楷體"/>
        <family val="4"/>
        <charset val="136"/>
      </rPr>
      <t>吳沚庭</t>
    </r>
  </si>
  <si>
    <r>
      <rPr>
        <sz val="12"/>
        <color rgb="FF000000"/>
        <rFont val="標楷體"/>
        <family val="4"/>
        <charset val="136"/>
      </rPr>
      <t>葉東錦</t>
    </r>
  </si>
  <si>
    <r>
      <rPr>
        <sz val="12"/>
        <color rgb="FF000000"/>
        <rFont val="標楷體"/>
        <family val="4"/>
        <charset val="136"/>
      </rPr>
      <t>謝岱珍</t>
    </r>
  </si>
  <si>
    <r>
      <rPr>
        <sz val="12"/>
        <color rgb="FF000000"/>
        <rFont val="標楷體"/>
        <family val="4"/>
        <charset val="136"/>
      </rPr>
      <t>李陳玉珠</t>
    </r>
  </si>
  <si>
    <r>
      <rPr>
        <sz val="12"/>
        <color rgb="FF000000"/>
        <rFont val="標楷體"/>
        <family val="4"/>
        <charset val="136"/>
      </rPr>
      <t>吳欣蓉</t>
    </r>
  </si>
  <si>
    <r>
      <rPr>
        <sz val="12"/>
        <color rgb="FF000000"/>
        <rFont val="標楷體"/>
        <family val="4"/>
        <charset val="136"/>
      </rPr>
      <t>李碧琴</t>
    </r>
  </si>
  <si>
    <r>
      <rPr>
        <sz val="12"/>
        <color rgb="FF000000"/>
        <rFont val="標楷體"/>
        <family val="4"/>
        <charset val="136"/>
      </rPr>
      <t>李盧梨</t>
    </r>
  </si>
  <si>
    <r>
      <rPr>
        <sz val="12"/>
        <color rgb="FF000000"/>
        <rFont val="標楷體"/>
        <family val="4"/>
        <charset val="136"/>
      </rPr>
      <t>陳秀彥</t>
    </r>
  </si>
  <si>
    <r>
      <rPr>
        <sz val="12"/>
        <color rgb="FF000000"/>
        <rFont val="標楷體"/>
        <family val="4"/>
        <charset val="136"/>
      </rPr>
      <t>張森湖</t>
    </r>
  </si>
  <si>
    <r>
      <rPr>
        <sz val="12"/>
        <color rgb="FF000000"/>
        <rFont val="標楷體"/>
        <family val="4"/>
        <charset val="136"/>
      </rPr>
      <t>彭玉妹</t>
    </r>
  </si>
  <si>
    <r>
      <rPr>
        <sz val="12"/>
        <color rgb="FF000000"/>
        <rFont val="標楷體"/>
        <family val="4"/>
        <charset val="136"/>
      </rPr>
      <t>王黃秀雲</t>
    </r>
  </si>
  <si>
    <r>
      <rPr>
        <sz val="12"/>
        <color rgb="FF000000"/>
        <rFont val="標楷體"/>
        <family val="4"/>
        <charset val="136"/>
      </rPr>
      <t>胡永清</t>
    </r>
  </si>
  <si>
    <r>
      <rPr>
        <sz val="12"/>
        <color rgb="FF000000"/>
        <rFont val="標楷體"/>
        <family val="4"/>
        <charset val="136"/>
      </rPr>
      <t>黃陳美珠</t>
    </r>
  </si>
  <si>
    <r>
      <rPr>
        <sz val="12"/>
        <color rgb="FF000000"/>
        <rFont val="標楷體"/>
        <family val="4"/>
        <charset val="136"/>
      </rPr>
      <t>鄭舒妍</t>
    </r>
  </si>
  <si>
    <r>
      <rPr>
        <sz val="12"/>
        <color rgb="FF000000"/>
        <rFont val="標楷體"/>
        <family val="4"/>
        <charset val="136"/>
      </rPr>
      <t>江玉聖</t>
    </r>
  </si>
  <si>
    <r>
      <rPr>
        <sz val="12"/>
        <color rgb="FF000000"/>
        <rFont val="標楷體"/>
        <family val="4"/>
        <charset val="136"/>
      </rPr>
      <t>林秀珍</t>
    </r>
  </si>
  <si>
    <r>
      <rPr>
        <sz val="12"/>
        <color rgb="FF000000"/>
        <rFont val="標楷體"/>
        <family val="4"/>
        <charset val="136"/>
      </rPr>
      <t>王綖溱</t>
    </r>
  </si>
  <si>
    <r>
      <rPr>
        <sz val="12"/>
        <color rgb="FF000000"/>
        <rFont val="標楷體"/>
        <family val="4"/>
        <charset val="136"/>
      </rPr>
      <t>劉火山</t>
    </r>
  </si>
  <si>
    <r>
      <rPr>
        <sz val="12"/>
        <color rgb="FF000000"/>
        <rFont val="標楷體"/>
        <family val="4"/>
        <charset val="136"/>
      </rPr>
      <t>李宗梅</t>
    </r>
  </si>
  <si>
    <r>
      <rPr>
        <sz val="12"/>
        <color rgb="FF000000"/>
        <rFont val="標楷體"/>
        <family val="4"/>
        <charset val="136"/>
      </rPr>
      <t>陳嘉民</t>
    </r>
  </si>
  <si>
    <r>
      <rPr>
        <sz val="12"/>
        <color rgb="FF000000"/>
        <rFont val="標楷體"/>
        <family val="4"/>
        <charset val="136"/>
      </rPr>
      <t>陳繡鑾</t>
    </r>
  </si>
  <si>
    <r>
      <rPr>
        <sz val="12"/>
        <color rgb="FF000000"/>
        <rFont val="標楷體"/>
        <family val="4"/>
        <charset val="136"/>
      </rPr>
      <t>陳嬌</t>
    </r>
  </si>
  <si>
    <r>
      <rPr>
        <sz val="12"/>
        <color rgb="FF000000"/>
        <rFont val="標楷體"/>
        <family val="4"/>
        <charset val="136"/>
      </rPr>
      <t>陳泓勳</t>
    </r>
  </si>
  <si>
    <r>
      <rPr>
        <sz val="12"/>
        <color rgb="FF000000"/>
        <rFont val="標楷體"/>
        <family val="4"/>
        <charset val="136"/>
      </rPr>
      <t>王棋樺</t>
    </r>
  </si>
  <si>
    <r>
      <rPr>
        <sz val="12"/>
        <color rgb="FF000000"/>
        <rFont val="標楷體"/>
        <family val="4"/>
        <charset val="136"/>
      </rPr>
      <t>呂忠信</t>
    </r>
  </si>
  <si>
    <r>
      <rPr>
        <sz val="12"/>
        <color rgb="FF000000"/>
        <rFont val="標楷體"/>
        <family val="4"/>
        <charset val="136"/>
      </rPr>
      <t>林員</t>
    </r>
  </si>
  <si>
    <r>
      <rPr>
        <sz val="12"/>
        <color rgb="FF000000"/>
        <rFont val="標楷體"/>
        <family val="4"/>
        <charset val="136"/>
      </rPr>
      <t>孫張文江</t>
    </r>
  </si>
  <si>
    <r>
      <rPr>
        <sz val="12"/>
        <color rgb="FF000000"/>
        <rFont val="標楷體"/>
        <family val="4"/>
        <charset val="136"/>
      </rPr>
      <t>石吳美雲</t>
    </r>
  </si>
  <si>
    <r>
      <rPr>
        <sz val="12"/>
        <color rgb="FF000000"/>
        <rFont val="標楷體"/>
        <family val="4"/>
        <charset val="136"/>
      </rPr>
      <t>李崑榮</t>
    </r>
  </si>
  <si>
    <r>
      <rPr>
        <sz val="12"/>
        <color rgb="FF000000"/>
        <rFont val="標楷體"/>
        <family val="4"/>
        <charset val="136"/>
      </rPr>
      <t>李洸成</t>
    </r>
  </si>
  <si>
    <r>
      <rPr>
        <sz val="12"/>
        <color rgb="FF000000"/>
        <rFont val="標楷體"/>
        <family val="4"/>
        <charset val="136"/>
      </rPr>
      <t>王文轍</t>
    </r>
  </si>
  <si>
    <r>
      <rPr>
        <sz val="12"/>
        <color rgb="FF000000"/>
        <rFont val="標楷體"/>
        <family val="4"/>
        <charset val="136"/>
      </rPr>
      <t>華黃富</t>
    </r>
  </si>
  <si>
    <r>
      <rPr>
        <sz val="12"/>
        <color rgb="FF000000"/>
        <rFont val="標楷體"/>
        <family val="4"/>
        <charset val="136"/>
      </rPr>
      <t>楊蕾琪</t>
    </r>
  </si>
  <si>
    <r>
      <rPr>
        <sz val="12"/>
        <color rgb="FF000000"/>
        <rFont val="標楷體"/>
        <family val="4"/>
        <charset val="136"/>
      </rPr>
      <t>曾素娥</t>
    </r>
  </si>
  <si>
    <r>
      <rPr>
        <sz val="12"/>
        <color rgb="FF000000"/>
        <rFont val="標楷體"/>
        <family val="4"/>
        <charset val="136"/>
      </rPr>
      <t>陳愛玲</t>
    </r>
  </si>
  <si>
    <r>
      <rPr>
        <sz val="12"/>
        <color rgb="FF000000"/>
        <rFont val="標楷體"/>
        <family val="4"/>
        <charset val="136"/>
      </rPr>
      <t>李彩雲</t>
    </r>
  </si>
  <si>
    <r>
      <rPr>
        <sz val="12"/>
        <color rgb="FF000000"/>
        <rFont val="標楷體"/>
        <family val="4"/>
        <charset val="136"/>
      </rPr>
      <t>陳洪林麥</t>
    </r>
  </si>
  <si>
    <t>69017B 69016B 19002B</t>
  </si>
  <si>
    <t xml:space="preserve"> Bil.</t>
  </si>
  <si>
    <t>L't  heal chronic wound s/p debridement</t>
  </si>
  <si>
    <t>69023B 69034C</t>
  </si>
  <si>
    <t>47080B 33048B 19002B</t>
  </si>
  <si>
    <t>69023B 69039B 33048B</t>
  </si>
  <si>
    <t>47065B 19002B 69039B</t>
  </si>
  <si>
    <t>33115B 69032C</t>
  </si>
  <si>
    <t>47065B 19002</t>
  </si>
  <si>
    <t>Repair of AVF</t>
  </si>
  <si>
    <t>Arteriorrhaphy (removal of ECMO + repair of R't femoral artery)</t>
  </si>
  <si>
    <t>Port-A wound Debridment</t>
  </si>
  <si>
    <t>*1 L't EIV (Abre)</t>
  </si>
  <si>
    <t>*1 R't SFA (Supera)</t>
  </si>
  <si>
    <t>retrieve the body of balloon catheter</t>
  </si>
  <si>
    <t>5760230 5760300 5760475 5761060</t>
  </si>
  <si>
    <t xml:space="preserve">L't Popliteal A.*1 </t>
  </si>
  <si>
    <t>5760191 5760300 5760510</t>
  </si>
  <si>
    <t>Echo guide</t>
  </si>
  <si>
    <t>*2 L't &amp; R't Iliac A. (LD Express)</t>
  </si>
  <si>
    <t>5760350 5761110</t>
  </si>
  <si>
    <t>5760190 5760300 5760350 5760475 5761050 5761110</t>
  </si>
  <si>
    <t>5760270 5760475</t>
  </si>
  <si>
    <t>Port-A REPOSITION; (ECHO)</t>
  </si>
  <si>
    <t>5760191 5760300 5760475 5761050</t>
  </si>
  <si>
    <t>5761085 5761110</t>
  </si>
  <si>
    <t xml:space="preserve">5760230 5760300 5761110 </t>
  </si>
  <si>
    <r>
      <rPr>
        <sz val="12"/>
        <color theme="1"/>
        <rFont val="標楷體"/>
        <family val="4"/>
        <charset val="136"/>
      </rPr>
      <t>王孟德</t>
    </r>
  </si>
  <si>
    <r>
      <rPr>
        <sz val="12"/>
        <color theme="1"/>
        <rFont val="標楷體"/>
        <family val="4"/>
        <charset val="136"/>
      </rPr>
      <t>男</t>
    </r>
  </si>
  <si>
    <r>
      <rPr>
        <sz val="12"/>
        <color theme="1"/>
        <rFont val="標楷體"/>
        <family val="4"/>
        <charset val="136"/>
      </rPr>
      <t>陳美枝</t>
    </r>
  </si>
  <si>
    <r>
      <rPr>
        <sz val="12"/>
        <color theme="1"/>
        <rFont val="標楷體"/>
        <family val="4"/>
        <charset val="136"/>
      </rPr>
      <t>鄭明雄</t>
    </r>
  </si>
  <si>
    <t>(ECHO) *61; Exploration vascular *6; Arteriorrhaphy *1; Repair of AVF *4; Others *5</t>
  </si>
  <si>
    <r>
      <t xml:space="preserve">MARKUB </t>
    </r>
    <r>
      <rPr>
        <sz val="12"/>
        <color rgb="FF000000"/>
        <rFont val="細明體"/>
        <family val="3"/>
        <charset val="136"/>
      </rPr>
      <t>＊</t>
    </r>
    <phoneticPr fontId="9" type="noConversion"/>
  </si>
  <si>
    <r>
      <t>TIN WIN MY</t>
    </r>
    <r>
      <rPr>
        <sz val="12"/>
        <color rgb="FF000000"/>
        <rFont val="細明體"/>
        <family val="3"/>
        <charset val="136"/>
      </rPr>
      <t>＊</t>
    </r>
    <phoneticPr fontId="9" type="noConversion"/>
  </si>
  <si>
    <r>
      <rPr>
        <sz val="12"/>
        <color rgb="FF00CCFF"/>
        <rFont val="Times New Roman"/>
        <family val="1"/>
      </rPr>
      <t>5760190</t>
    </r>
    <r>
      <rPr>
        <sz val="12"/>
        <color rgb="FF000000"/>
        <rFont val="Times New Roman"/>
        <family val="1"/>
      </rPr>
      <t xml:space="preserve"> 5760200 5760300</t>
    </r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</si>
</sst>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6" formatCode="m/d"/>
    <numFmt numFmtId="177" formatCode="0_ "/>
    <numFmt numFmtId="178" formatCode="yyyy/mm/dd"/>
  </numFmts>
  <fonts count="56">
    <font>
      <sz val="12"/>
      <color rgb="FF000000"/>
      <name val="PMingLiu"/>
    </font>
    <font>
      <sz val="12"/>
      <color theme="1"/>
      <name val="Calibri"/>
      <family val="2"/>
      <charset val="136"/>
      <scheme val="minor"/>
    </font>
    <font>
      <sz val="12"/>
      <color theme="1"/>
      <name val="Calibri"/>
      <family val="2"/>
      <charset val="136"/>
      <scheme val="minor"/>
    </font>
    <font>
      <sz val="12"/>
      <color theme="1"/>
      <name val="Calibri"/>
      <family val="2"/>
      <charset val="136"/>
      <scheme val="minor"/>
    </font>
    <font>
      <sz val="12"/>
      <color rgb="FF000000"/>
      <name val="Times New Roman"/>
      <family val="1"/>
    </font>
    <font>
      <sz val="12"/>
      <color theme="1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b/>
      <sz val="12"/>
      <name val="標楷體"/>
      <family val="4"/>
      <charset val="136"/>
    </font>
    <font>
      <sz val="9"/>
      <name val="細明體"/>
      <family val="3"/>
      <charset val="136"/>
    </font>
    <font>
      <sz val="12"/>
      <name val="標楷體"/>
      <family val="4"/>
      <charset val="136"/>
    </font>
    <font>
      <b/>
      <sz val="18"/>
      <color theme="3"/>
      <name val="Calibri"/>
      <family val="2"/>
      <charset val="136"/>
      <scheme val="major"/>
    </font>
    <font>
      <b/>
      <sz val="15"/>
      <color theme="3"/>
      <name val="Calibri"/>
      <family val="2"/>
      <charset val="136"/>
      <scheme val="minor"/>
    </font>
    <font>
      <b/>
      <sz val="13"/>
      <color theme="3"/>
      <name val="Calibri"/>
      <family val="2"/>
      <charset val="136"/>
      <scheme val="minor"/>
    </font>
    <font>
      <b/>
      <sz val="11"/>
      <color theme="3"/>
      <name val="Calibri"/>
      <family val="2"/>
      <charset val="136"/>
      <scheme val="minor"/>
    </font>
    <font>
      <sz val="12"/>
      <color rgb="FF006100"/>
      <name val="Calibri"/>
      <family val="2"/>
      <charset val="136"/>
      <scheme val="minor"/>
    </font>
    <font>
      <sz val="12"/>
      <color rgb="FF9C0006"/>
      <name val="Calibri"/>
      <family val="2"/>
      <charset val="136"/>
      <scheme val="minor"/>
    </font>
    <font>
      <sz val="12"/>
      <color rgb="FF9C6500"/>
      <name val="Calibri"/>
      <family val="2"/>
      <charset val="136"/>
      <scheme val="minor"/>
    </font>
    <font>
      <sz val="12"/>
      <color rgb="FF3F3F76"/>
      <name val="Calibri"/>
      <family val="2"/>
      <charset val="136"/>
      <scheme val="minor"/>
    </font>
    <font>
      <b/>
      <sz val="12"/>
      <color rgb="FF3F3F3F"/>
      <name val="Calibri"/>
      <family val="2"/>
      <charset val="136"/>
      <scheme val="minor"/>
    </font>
    <font>
      <b/>
      <sz val="12"/>
      <color rgb="FFFA7D00"/>
      <name val="Calibri"/>
      <family val="2"/>
      <charset val="136"/>
      <scheme val="minor"/>
    </font>
    <font>
      <sz val="12"/>
      <color rgb="FFFA7D00"/>
      <name val="Calibri"/>
      <family val="2"/>
      <charset val="136"/>
      <scheme val="minor"/>
    </font>
    <font>
      <b/>
      <sz val="12"/>
      <color theme="0"/>
      <name val="Calibri"/>
      <family val="2"/>
      <charset val="136"/>
      <scheme val="minor"/>
    </font>
    <font>
      <sz val="12"/>
      <color rgb="FFFF0000"/>
      <name val="Calibri"/>
      <family val="2"/>
      <charset val="136"/>
      <scheme val="minor"/>
    </font>
    <font>
      <i/>
      <sz val="12"/>
      <color rgb="FF7F7F7F"/>
      <name val="Calibri"/>
      <family val="2"/>
      <charset val="136"/>
      <scheme val="minor"/>
    </font>
    <font>
      <b/>
      <sz val="12"/>
      <color theme="1"/>
      <name val="Calibri"/>
      <family val="2"/>
      <charset val="136"/>
      <scheme val="minor"/>
    </font>
    <font>
      <sz val="12"/>
      <color theme="0"/>
      <name val="Calibri"/>
      <family val="2"/>
      <charset val="136"/>
      <scheme val="minor"/>
    </font>
    <font>
      <sz val="12"/>
      <name val="細明體"/>
      <family val="3"/>
      <charset val="136"/>
    </font>
    <font>
      <sz val="11"/>
      <color rgb="FF000000"/>
      <name val="Calibri"/>
      <family val="2"/>
      <scheme val="minor"/>
    </font>
    <font>
      <sz val="12"/>
      <color rgb="FF000000"/>
      <name val="標楷體"/>
      <family val="4"/>
      <charset val="136"/>
    </font>
    <font>
      <sz val="12"/>
      <color rgb="FF00FF00"/>
      <name val="Times New Roman"/>
      <family val="1"/>
    </font>
    <font>
      <sz val="12"/>
      <color rgb="FFFF0000"/>
      <name val="Times New Roman"/>
      <family val="1"/>
    </font>
    <font>
      <sz val="12"/>
      <color rgb="FFFF00FF"/>
      <name val="Times New Roman"/>
      <family val="1"/>
    </font>
    <font>
      <sz val="10"/>
      <color rgb="FF000000"/>
      <name val="Times New Roman"/>
      <family val="1"/>
    </font>
    <font>
      <sz val="10"/>
      <color rgb="FF000000"/>
      <name val="細明體"/>
      <family val="3"/>
      <charset val="136"/>
    </font>
    <font>
      <sz val="12"/>
      <color rgb="FF000000"/>
      <name val="細明體"/>
      <family val="3"/>
      <charset val="136"/>
    </font>
    <font>
      <sz val="12"/>
      <color theme="1"/>
      <name val="標楷體"/>
      <family val="4"/>
      <charset val="136"/>
    </font>
    <font>
      <sz val="12"/>
      <color rgb="FFFF0000"/>
      <name val="PMingLiu"/>
      <family val="1"/>
      <charset val="136"/>
    </font>
    <font>
      <b/>
      <sz val="12"/>
      <name val="細明體"/>
      <family val="3"/>
      <charset val="136"/>
    </font>
    <font>
      <sz val="12"/>
      <color rgb="FFFF0000"/>
      <name val="PMingLiu"/>
      <family val="1"/>
      <charset val="136"/>
    </font>
    <font>
      <sz val="9"/>
      <name val="新細明體"/>
      <family val="1"/>
      <charset val="136"/>
    </font>
    <font>
      <b/>
      <sz val="12"/>
      <name val="新細明體"/>
      <family val="1"/>
      <charset val="136"/>
    </font>
    <font>
      <sz val="12"/>
      <name val="新細明體"/>
      <family val="1"/>
      <charset val="136"/>
    </font>
    <font>
      <sz val="12"/>
      <color rgb="FF000000"/>
      <name val="新細明體"/>
      <family val="1"/>
      <charset val="136"/>
    </font>
    <font>
      <sz val="11"/>
      <color rgb="FF000000"/>
      <name val="Times New Roman"/>
      <family val="1"/>
    </font>
    <font>
      <sz val="12"/>
      <color rgb="FFFF0000"/>
      <name val="新細明體"/>
      <family val="1"/>
      <charset val="136"/>
    </font>
    <font>
      <sz val="11"/>
      <color rgb="FF000000"/>
      <name val="細明體"/>
      <family val="3"/>
      <charset val="136"/>
    </font>
    <font>
      <sz val="10"/>
      <color rgb="FF000000"/>
      <name val="Microsoft YaHei"/>
      <family val="2"/>
      <charset val="134"/>
    </font>
    <font>
      <sz val="10"/>
      <color rgb="FF000000"/>
      <name val="Microsoft JhengHei"/>
      <family val="2"/>
      <charset val="136"/>
    </font>
    <font>
      <sz val="10"/>
      <color rgb="FFFF0000"/>
      <name val="Microsoft JhengHei"/>
      <family val="2"/>
      <charset val="136"/>
    </font>
    <font>
      <sz val="12"/>
      <color rgb="FF000000"/>
      <name val="Microsoft YaHei"/>
      <family val="2"/>
      <charset val="134"/>
    </font>
    <font>
      <sz val="12"/>
      <color rgb="FFFF0000"/>
      <name val="標楷體"/>
      <family val="4"/>
      <charset val="136"/>
    </font>
    <font>
      <sz val="12"/>
      <color rgb="FFFF9900"/>
      <name val="Times New Roman"/>
      <family val="1"/>
    </font>
    <font>
      <sz val="12"/>
      <color rgb="FFFF9900"/>
      <name val="標楷體"/>
      <family val="4"/>
      <charset val="136"/>
    </font>
    <font>
      <sz val="12"/>
      <color theme="1"/>
      <name val="Calibri"/>
      <family val="2"/>
    </font>
    <font>
      <sz val="12"/>
      <color rgb="FF00CCFF"/>
      <name val="Times New Roman"/>
      <family val="1"/>
    </font>
  </fonts>
  <fills count="37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FF00"/>
        <bgColor rgb="FF00FF00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</borders>
  <cellStyleXfs count="80">
    <xf numFmtId="0" fontId="0" fillId="0" borderId="0"/>
    <xf numFmtId="0" fontId="11" fillId="0" borderId="0" applyNumberFormat="0" applyFill="0" applyBorder="0" applyAlignment="0" applyProtection="0">
      <alignment vertical="center"/>
    </xf>
    <xf numFmtId="0" fontId="12" fillId="0" borderId="9" applyNumberFormat="0" applyFill="0" applyAlignment="0" applyProtection="0">
      <alignment vertical="center"/>
    </xf>
    <xf numFmtId="0" fontId="13" fillId="0" borderId="10" applyNumberFormat="0" applyFill="0" applyAlignment="0" applyProtection="0">
      <alignment vertical="center"/>
    </xf>
    <xf numFmtId="0" fontId="14" fillId="0" borderId="11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3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8" fillId="6" borderId="12" applyNumberFormat="0" applyAlignment="0" applyProtection="0">
      <alignment vertical="center"/>
    </xf>
    <xf numFmtId="0" fontId="19" fillId="7" borderId="13" applyNumberFormat="0" applyAlignment="0" applyProtection="0">
      <alignment vertical="center"/>
    </xf>
    <xf numFmtId="0" fontId="20" fillId="7" borderId="12" applyNumberFormat="0" applyAlignment="0" applyProtection="0">
      <alignment vertical="center"/>
    </xf>
    <xf numFmtId="0" fontId="21" fillId="0" borderId="14" applyNumberFormat="0" applyFill="0" applyAlignment="0" applyProtection="0">
      <alignment vertical="center"/>
    </xf>
    <xf numFmtId="0" fontId="22" fillId="8" borderId="15" applyNumberFormat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17" applyNumberFormat="0" applyFill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9" borderId="16" applyNumberFormat="0" applyFont="0" applyAlignment="0" applyProtection="0">
      <alignment vertical="center"/>
    </xf>
    <xf numFmtId="0" fontId="3" fillId="0" borderId="0">
      <alignment vertical="center"/>
    </xf>
    <xf numFmtId="0" fontId="3" fillId="9" borderId="16" applyNumberFormat="0" applyFon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9" borderId="16" applyNumberFormat="0" applyFont="0" applyAlignment="0" applyProtection="0">
      <alignment vertical="center"/>
    </xf>
    <xf numFmtId="0" fontId="3" fillId="9" borderId="16" applyNumberFormat="0" applyFont="0" applyAlignment="0" applyProtection="0">
      <alignment vertical="center"/>
    </xf>
    <xf numFmtId="0" fontId="3" fillId="9" borderId="16" applyNumberFormat="0" applyFont="0" applyAlignment="0" applyProtection="0">
      <alignment vertical="center"/>
    </xf>
    <xf numFmtId="0" fontId="2" fillId="0" borderId="0">
      <alignment vertical="center"/>
    </xf>
    <xf numFmtId="0" fontId="2" fillId="9" borderId="16" applyNumberFormat="0" applyFont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9" borderId="16" applyNumberFormat="0" applyFont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8" fillId="0" borderId="0"/>
  </cellStyleXfs>
  <cellXfs count="202">
    <xf numFmtId="0" fontId="0" fillId="0" borderId="0" xfId="0" applyFont="1" applyAlignment="1">
      <alignment vertical="center"/>
    </xf>
    <xf numFmtId="0" fontId="5" fillId="0" borderId="7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/>
    </xf>
    <xf numFmtId="0" fontId="5" fillId="0" borderId="7" xfId="0" applyFont="1" applyBorder="1" applyAlignment="1">
      <alignment vertical="center"/>
    </xf>
    <xf numFmtId="0" fontId="6" fillId="0" borderId="0" xfId="0" applyFont="1" applyAlignment="1">
      <alignment vertical="center"/>
    </xf>
    <xf numFmtId="0" fontId="7" fillId="0" borderId="3" xfId="0" applyFont="1" applyBorder="1" applyAlignment="1">
      <alignment horizontal="center" vertical="center" shrinkToFit="1"/>
    </xf>
    <xf numFmtId="0" fontId="7" fillId="0" borderId="3" xfId="0" applyFont="1" applyBorder="1" applyAlignment="1">
      <alignment horizontal="center" vertical="center" wrapText="1" shrinkToFit="1"/>
    </xf>
    <xf numFmtId="0" fontId="7" fillId="0" borderId="4" xfId="0" applyFont="1" applyBorder="1" applyAlignment="1">
      <alignment horizontal="center" vertical="center" shrinkToFit="1"/>
    </xf>
    <xf numFmtId="0" fontId="6" fillId="0" borderId="7" xfId="0" applyFont="1" applyBorder="1" applyAlignment="1">
      <alignment horizontal="center" vertical="center" shrinkToFit="1"/>
    </xf>
    <xf numFmtId="0" fontId="6" fillId="0" borderId="3" xfId="0" applyFont="1" applyBorder="1" applyAlignment="1">
      <alignment horizontal="center" vertical="center"/>
    </xf>
    <xf numFmtId="176" fontId="6" fillId="0" borderId="0" xfId="0" applyNumberFormat="1" applyFont="1" applyAlignment="1">
      <alignment horizontal="center" vertical="center" wrapText="1"/>
    </xf>
    <xf numFmtId="177" fontId="6" fillId="0" borderId="0" xfId="0" applyNumberFormat="1" applyFont="1" applyAlignment="1">
      <alignment horizontal="center" vertical="center" wrapText="1"/>
    </xf>
    <xf numFmtId="49" fontId="6" fillId="0" borderId="0" xfId="0" applyNumberFormat="1" applyFont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shrinkToFit="1"/>
    </xf>
    <xf numFmtId="0" fontId="5" fillId="0" borderId="6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shrinkToFit="1"/>
    </xf>
    <xf numFmtId="0" fontId="6" fillId="0" borderId="0" xfId="0" applyFont="1" applyAlignment="1">
      <alignment horizontal="left" vertical="center" wrapText="1"/>
    </xf>
    <xf numFmtId="0" fontId="27" fillId="0" borderId="0" xfId="0" applyFont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5" fillId="2" borderId="7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 readingOrder="1"/>
    </xf>
    <xf numFmtId="49" fontId="6" fillId="0" borderId="7" xfId="0" applyNumberFormat="1" applyFont="1" applyBorder="1" applyAlignment="1">
      <alignment horizontal="center" vertical="center" readingOrder="1"/>
    </xf>
    <xf numFmtId="0" fontId="30" fillId="0" borderId="7" xfId="0" applyFont="1" applyBorder="1" applyAlignment="1">
      <alignment horizontal="center" vertical="center" wrapText="1" readingOrder="1"/>
    </xf>
    <xf numFmtId="49" fontId="4" fillId="0" borderId="7" xfId="0" applyNumberFormat="1" applyFont="1" applyBorder="1" applyAlignment="1">
      <alignment horizontal="center" vertical="center" wrapText="1" readingOrder="1"/>
    </xf>
    <xf numFmtId="0" fontId="31" fillId="0" borderId="7" xfId="0" applyFont="1" applyBorder="1" applyAlignment="1">
      <alignment horizontal="center" vertical="center" wrapText="1"/>
    </xf>
    <xf numFmtId="0" fontId="31" fillId="0" borderId="7" xfId="0" applyFont="1" applyBorder="1" applyAlignment="1">
      <alignment horizontal="center" vertical="center" wrapText="1" readingOrder="1"/>
    </xf>
    <xf numFmtId="0" fontId="6" fillId="0" borderId="7" xfId="0" applyFont="1" applyBorder="1" applyAlignment="1">
      <alignment horizontal="center" vertical="center" wrapText="1" readingOrder="1"/>
    </xf>
    <xf numFmtId="0" fontId="32" fillId="0" borderId="7" xfId="0" applyFont="1" applyBorder="1" applyAlignment="1">
      <alignment horizontal="center" vertical="center" wrapText="1" readingOrder="1"/>
    </xf>
    <xf numFmtId="49" fontId="4" fillId="0" borderId="7" xfId="0" applyNumberFormat="1" applyFont="1" applyBorder="1" applyAlignment="1">
      <alignment horizontal="center" vertical="center" wrapText="1"/>
    </xf>
    <xf numFmtId="0" fontId="33" fillId="0" borderId="7" xfId="0" applyFont="1" applyBorder="1" applyAlignment="1">
      <alignment horizontal="center" vertical="center" wrapText="1"/>
    </xf>
    <xf numFmtId="178" fontId="4" fillId="34" borderId="7" xfId="0" applyNumberFormat="1" applyFont="1" applyFill="1" applyBorder="1" applyAlignment="1">
      <alignment horizontal="center" vertical="center" wrapText="1"/>
    </xf>
    <xf numFmtId="14" fontId="4" fillId="0" borderId="7" xfId="0" applyNumberFormat="1" applyFont="1" applyBorder="1" applyAlignment="1">
      <alignment horizontal="center" vertical="center" wrapText="1"/>
    </xf>
    <xf numFmtId="0" fontId="30" fillId="2" borderId="7" xfId="0" applyFont="1" applyFill="1" applyBorder="1" applyAlignment="1">
      <alignment horizontal="center" vertical="center" wrapText="1"/>
    </xf>
    <xf numFmtId="49" fontId="4" fillId="2" borderId="7" xfId="0" applyNumberFormat="1" applyFont="1" applyFill="1" applyBorder="1" applyAlignment="1">
      <alignment horizontal="center" vertical="center" wrapText="1"/>
    </xf>
    <xf numFmtId="0" fontId="5" fillId="2" borderId="7" xfId="0" applyFont="1" applyFill="1" applyBorder="1" applyAlignment="1">
      <alignment vertical="center"/>
    </xf>
    <xf numFmtId="0" fontId="6" fillId="0" borderId="0" xfId="0" applyFont="1" applyAlignment="1">
      <alignment vertical="center" wrapText="1"/>
    </xf>
    <xf numFmtId="0" fontId="6" fillId="0" borderId="7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37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0" fontId="4" fillId="0" borderId="7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0" fontId="4" fillId="0" borderId="7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178" fontId="4" fillId="0" borderId="7" xfId="0" applyNumberFormat="1" applyFont="1" applyFill="1" applyBorder="1" applyAlignment="1">
      <alignment horizontal="center" vertical="center" wrapText="1"/>
    </xf>
    <xf numFmtId="14" fontId="4" fillId="0" borderId="0" xfId="0" applyNumberFormat="1" applyFont="1" applyAlignment="1">
      <alignment horizontal="center" vertical="center"/>
    </xf>
    <xf numFmtId="14" fontId="4" fillId="0" borderId="7" xfId="0" applyNumberFormat="1" applyFont="1" applyBorder="1" applyAlignment="1">
      <alignment horizontal="center" vertical="center" wrapText="1" readingOrder="1"/>
    </xf>
    <xf numFmtId="0" fontId="35" fillId="0" borderId="7" xfId="0" applyFont="1" applyBorder="1" applyAlignment="1">
      <alignment horizontal="center" vertical="center" wrapText="1" readingOrder="1"/>
    </xf>
    <xf numFmtId="0" fontId="6" fillId="0" borderId="3" xfId="0" applyFont="1" applyBorder="1" applyAlignment="1">
      <alignment horizontal="center" vertical="center" shrinkToFit="1"/>
    </xf>
    <xf numFmtId="0" fontId="6" fillId="0" borderId="3" xfId="0" applyFont="1" applyBorder="1" applyAlignment="1">
      <alignment horizontal="center" vertical="center" wrapText="1" shrinkToFit="1"/>
    </xf>
    <xf numFmtId="0" fontId="6" fillId="0" borderId="4" xfId="0" applyFont="1" applyBorder="1" applyAlignment="1">
      <alignment horizontal="center" vertical="center" shrinkToFit="1"/>
    </xf>
    <xf numFmtId="0" fontId="6" fillId="0" borderId="7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4" fillId="0" borderId="7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vertical="center"/>
    </xf>
    <xf numFmtId="0" fontId="4" fillId="2" borderId="0" xfId="0" applyFont="1" applyFill="1" applyBorder="1" applyAlignment="1">
      <alignment horizontal="center" vertical="center"/>
    </xf>
    <xf numFmtId="0" fontId="33" fillId="0" borderId="7" xfId="0" applyFont="1" applyBorder="1" applyAlignment="1">
      <alignment horizontal="center" vertical="center" wrapText="1" readingOrder="1"/>
    </xf>
    <xf numFmtId="0" fontId="31" fillId="2" borderId="7" xfId="0" applyFont="1" applyFill="1" applyBorder="1" applyAlignment="1">
      <alignment horizontal="center" vertical="center" wrapText="1" readingOrder="1"/>
    </xf>
    <xf numFmtId="49" fontId="31" fillId="2" borderId="7" xfId="0" applyNumberFormat="1" applyFont="1" applyFill="1" applyBorder="1" applyAlignment="1">
      <alignment horizontal="center" vertical="center" wrapText="1" readingOrder="1"/>
    </xf>
    <xf numFmtId="49" fontId="31" fillId="0" borderId="7" xfId="0" applyNumberFormat="1" applyFont="1" applyBorder="1" applyAlignment="1">
      <alignment horizontal="center" vertical="center" wrapText="1" readingOrder="1"/>
    </xf>
    <xf numFmtId="0" fontId="4" fillId="0" borderId="4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left" vertical="center" wrapText="1"/>
    </xf>
    <xf numFmtId="0" fontId="4" fillId="0" borderId="0" xfId="0" applyFont="1" applyAlignment="1">
      <alignment vertical="center"/>
    </xf>
    <xf numFmtId="0" fontId="6" fillId="0" borderId="7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44" fillId="0" borderId="7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47" fillId="0" borderId="7" xfId="0" applyFont="1" applyBorder="1" applyAlignment="1">
      <alignment horizontal="center" vertical="center" wrapText="1" readingOrder="1"/>
    </xf>
    <xf numFmtId="0" fontId="5" fillId="0" borderId="7" xfId="0" applyFont="1" applyBorder="1" applyAlignment="1">
      <alignment vertical="center" wrapText="1"/>
    </xf>
    <xf numFmtId="49" fontId="47" fillId="0" borderId="7" xfId="0" applyNumberFormat="1" applyFont="1" applyBorder="1" applyAlignment="1">
      <alignment horizontal="center" vertical="center" wrapText="1" readingOrder="1"/>
    </xf>
    <xf numFmtId="0" fontId="48" fillId="0" borderId="7" xfId="0" applyFont="1" applyBorder="1" applyAlignment="1">
      <alignment horizontal="center" vertical="center" wrapText="1" readingOrder="1"/>
    </xf>
    <xf numFmtId="49" fontId="48" fillId="0" borderId="7" xfId="0" applyNumberFormat="1" applyFont="1" applyBorder="1" applyAlignment="1">
      <alignment horizontal="center" vertical="center" wrapText="1" readingOrder="1"/>
    </xf>
    <xf numFmtId="0" fontId="4" fillId="0" borderId="26" xfId="0" applyFont="1" applyBorder="1" applyAlignment="1">
      <alignment horizontal="center" vertical="center" wrapText="1" readingOrder="1"/>
    </xf>
    <xf numFmtId="0" fontId="4" fillId="0" borderId="6" xfId="0" applyFont="1" applyBorder="1" applyAlignment="1">
      <alignment horizontal="center" vertical="center" wrapText="1" readingOrder="1"/>
    </xf>
    <xf numFmtId="0" fontId="4" fillId="0" borderId="4" xfId="0" applyFont="1" applyBorder="1" applyAlignment="1">
      <alignment horizontal="center" vertical="center" wrapText="1" readingOrder="1"/>
    </xf>
    <xf numFmtId="0" fontId="49" fillId="0" borderId="7" xfId="0" applyFont="1" applyBorder="1" applyAlignment="1">
      <alignment horizontal="center" vertical="center" wrapText="1" readingOrder="1"/>
    </xf>
    <xf numFmtId="0" fontId="6" fillId="0" borderId="0" xfId="0" applyFont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50" fillId="0" borderId="7" xfId="0" applyFont="1" applyBorder="1" applyAlignment="1">
      <alignment horizontal="center" vertical="center" wrapText="1" readingOrder="1"/>
    </xf>
    <xf numFmtId="49" fontId="50" fillId="0" borderId="7" xfId="0" applyNumberFormat="1" applyFont="1" applyBorder="1" applyAlignment="1">
      <alignment horizontal="center" vertical="center" wrapText="1" readingOrder="1"/>
    </xf>
    <xf numFmtId="0" fontId="4" fillId="0" borderId="6" xfId="0" applyFont="1" applyBorder="1" applyAlignment="1">
      <alignment horizontal="center" vertical="center" wrapText="1"/>
    </xf>
    <xf numFmtId="0" fontId="4" fillId="0" borderId="7" xfId="0" applyFont="1" applyBorder="1" applyAlignment="1">
      <alignment vertical="center" wrapText="1"/>
    </xf>
    <xf numFmtId="0" fontId="6" fillId="0" borderId="8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31" fillId="0" borderId="7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 readingOrder="1"/>
    </xf>
    <xf numFmtId="0" fontId="52" fillId="0" borderId="7" xfId="0" applyFont="1" applyBorder="1" applyAlignment="1">
      <alignment horizontal="center" vertical="center" wrapText="1" readingOrder="1"/>
    </xf>
    <xf numFmtId="0" fontId="6" fillId="0" borderId="7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6" fillId="0" borderId="3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5" fillId="0" borderId="27" xfId="0" applyFont="1" applyBorder="1" applyAlignment="1">
      <alignment vertical="center"/>
    </xf>
    <xf numFmtId="0" fontId="6" fillId="0" borderId="0" xfId="0" applyFont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6" fillId="0" borderId="3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 wrapText="1"/>
    </xf>
    <xf numFmtId="0" fontId="6" fillId="0" borderId="7" xfId="0" applyFont="1" applyBorder="1" applyAlignment="1">
      <alignment vertical="center"/>
    </xf>
    <xf numFmtId="0" fontId="7" fillId="0" borderId="7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5" xfId="0" applyFont="1" applyBorder="1" applyAlignment="1">
      <alignment vertical="center"/>
    </xf>
    <xf numFmtId="0" fontId="6" fillId="0" borderId="6" xfId="0" applyFont="1" applyBorder="1" applyAlignment="1">
      <alignment vertical="center"/>
    </xf>
    <xf numFmtId="49" fontId="7" fillId="0" borderId="1" xfId="0" applyNumberFormat="1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/>
    </xf>
    <xf numFmtId="176" fontId="7" fillId="0" borderId="1" xfId="0" applyNumberFormat="1" applyFont="1" applyBorder="1" applyAlignment="1">
      <alignment horizontal="center" vertical="center" wrapText="1"/>
    </xf>
    <xf numFmtId="176" fontId="7" fillId="0" borderId="5" xfId="0" applyNumberFormat="1" applyFont="1" applyBorder="1" applyAlignment="1">
      <alignment horizontal="center" vertical="center" wrapText="1"/>
    </xf>
    <xf numFmtId="177" fontId="7" fillId="0" borderId="1" xfId="0" applyNumberFormat="1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38" fillId="0" borderId="7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7" fillId="35" borderId="18" xfId="0" applyFont="1" applyFill="1" applyBorder="1" applyAlignment="1">
      <alignment horizontal="center" vertical="center" wrapText="1"/>
    </xf>
    <xf numFmtId="0" fontId="7" fillId="35" borderId="19" xfId="0" applyFont="1" applyFill="1" applyBorder="1" applyAlignment="1">
      <alignment horizontal="center" vertical="center" wrapText="1"/>
    </xf>
    <xf numFmtId="0" fontId="7" fillId="36" borderId="1" xfId="0" applyFont="1" applyFill="1" applyBorder="1" applyAlignment="1">
      <alignment horizontal="center" vertical="center" wrapText="1"/>
    </xf>
    <xf numFmtId="0" fontId="7" fillId="36" borderId="5" xfId="0" applyFont="1" applyFill="1" applyBorder="1" applyAlignment="1">
      <alignment horizontal="center" vertical="center" wrapText="1"/>
    </xf>
    <xf numFmtId="0" fontId="7" fillId="36" borderId="6" xfId="0" applyFont="1" applyFill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176" fontId="7" fillId="0" borderId="6" xfId="0" applyNumberFormat="1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49" fontId="41" fillId="0" borderId="1" xfId="0" applyNumberFormat="1" applyFont="1" applyBorder="1" applyAlignment="1">
      <alignment horizontal="center" vertical="center" wrapText="1"/>
    </xf>
    <xf numFmtId="49" fontId="38" fillId="0" borderId="1" xfId="0" applyNumberFormat="1" applyFont="1" applyBorder="1" applyAlignment="1">
      <alignment horizontal="center" vertical="center" wrapText="1"/>
    </xf>
    <xf numFmtId="0" fontId="7" fillId="35" borderId="20" xfId="0" applyFont="1" applyFill="1" applyBorder="1" applyAlignment="1">
      <alignment horizontal="center" vertical="center" wrapText="1"/>
    </xf>
    <xf numFmtId="0" fontId="7" fillId="35" borderId="21" xfId="0" applyFont="1" applyFill="1" applyBorder="1" applyAlignment="1">
      <alignment horizontal="center" vertical="center" wrapText="1"/>
    </xf>
    <xf numFmtId="0" fontId="7" fillId="35" borderId="22" xfId="0" applyFont="1" applyFill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6" fillId="0" borderId="23" xfId="0" applyFont="1" applyBorder="1" applyAlignment="1">
      <alignment horizontal="center" vertical="center" wrapText="1"/>
    </xf>
    <xf numFmtId="0" fontId="6" fillId="0" borderId="24" xfId="0" applyFont="1" applyBorder="1" applyAlignment="1">
      <alignment horizontal="center" vertical="center" wrapText="1"/>
    </xf>
    <xf numFmtId="0" fontId="6" fillId="0" borderId="25" xfId="0" applyFont="1" applyBorder="1" applyAlignment="1">
      <alignment horizontal="center" vertical="center" wrapText="1"/>
    </xf>
    <xf numFmtId="0" fontId="6" fillId="0" borderId="26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8" fillId="35" borderId="18" xfId="0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49" fontId="5" fillId="0" borderId="4" xfId="0" applyNumberFormat="1" applyFont="1" applyBorder="1" applyAlignment="1">
      <alignment horizontal="center" vertical="center" wrapText="1"/>
    </xf>
    <xf numFmtId="0" fontId="54" fillId="0" borderId="4" xfId="0" applyFont="1" applyBorder="1" applyAlignment="1">
      <alignment vertical="center"/>
    </xf>
    <xf numFmtId="0" fontId="5" fillId="0" borderId="4" xfId="0" applyFont="1" applyBorder="1" applyAlignment="1">
      <alignment horizontal="center" vertical="center"/>
    </xf>
    <xf numFmtId="0" fontId="5" fillId="0" borderId="4" xfId="0" applyFont="1" applyBorder="1" applyAlignment="1">
      <alignment vertical="center"/>
    </xf>
    <xf numFmtId="0" fontId="54" fillId="0" borderId="4" xfId="0" applyFont="1" applyBorder="1" applyAlignment="1">
      <alignment vertical="center" wrapText="1"/>
    </xf>
    <xf numFmtId="0" fontId="5" fillId="0" borderId="26" xfId="0" applyFont="1" applyBorder="1" applyAlignment="1">
      <alignment horizontal="center" vertical="center" wrapText="1"/>
    </xf>
    <xf numFmtId="0" fontId="54" fillId="0" borderId="26" xfId="0" applyFont="1" applyBorder="1" applyAlignment="1">
      <alignment vertical="center"/>
    </xf>
    <xf numFmtId="0" fontId="54" fillId="0" borderId="26" xfId="0" applyFont="1" applyBorder="1" applyAlignment="1">
      <alignment vertical="center" wrapText="1"/>
    </xf>
    <xf numFmtId="0" fontId="5" fillId="0" borderId="26" xfId="0" applyFont="1" applyBorder="1" applyAlignment="1">
      <alignment horizontal="center" vertical="center"/>
    </xf>
    <xf numFmtId="0" fontId="5" fillId="0" borderId="26" xfId="0" applyFont="1" applyBorder="1" applyAlignment="1">
      <alignment vertical="center"/>
    </xf>
    <xf numFmtId="0" fontId="5" fillId="0" borderId="1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shrinkToFit="1"/>
    </xf>
    <xf numFmtId="0" fontId="5" fillId="0" borderId="4" xfId="0" applyFont="1" applyBorder="1" applyAlignment="1">
      <alignment horizontal="center" vertical="center" shrinkToFit="1"/>
    </xf>
    <xf numFmtId="0" fontId="5" fillId="0" borderId="7" xfId="0" applyFont="1" applyBorder="1" applyAlignment="1">
      <alignment horizontal="center" vertical="center" shrinkToFit="1"/>
    </xf>
    <xf numFmtId="0" fontId="5" fillId="0" borderId="6" xfId="0" applyFont="1" applyBorder="1" applyAlignment="1">
      <alignment horizontal="center" vertical="center" shrinkToFit="1"/>
    </xf>
    <xf numFmtId="0" fontId="5" fillId="0" borderId="0" xfId="0" applyFont="1" applyBorder="1" applyAlignment="1">
      <alignment horizontal="center" vertical="center" shrinkToFit="1"/>
    </xf>
    <xf numFmtId="0" fontId="5" fillId="0" borderId="0" xfId="0" applyFont="1" applyBorder="1" applyAlignment="1">
      <alignment horizontal="center" vertical="center" wrapText="1"/>
    </xf>
  </cellXfs>
  <cellStyles count="80">
    <cellStyle name="20% - 輔色1" xfId="18" builtinId="30" customBuiltin="1"/>
    <cellStyle name="20% - 輔色1 2" xfId="53"/>
    <cellStyle name="20% - 輔色1 3" xfId="67"/>
    <cellStyle name="20% - 輔色2" xfId="22" builtinId="34" customBuiltin="1"/>
    <cellStyle name="20% - 輔色2 2" xfId="55"/>
    <cellStyle name="20% - 輔色2 3" xfId="69"/>
    <cellStyle name="20% - 輔色3" xfId="26" builtinId="38" customBuiltin="1"/>
    <cellStyle name="20% - 輔色3 2" xfId="57"/>
    <cellStyle name="20% - 輔色3 3" xfId="71"/>
    <cellStyle name="20% - 輔色4" xfId="30" builtinId="42" customBuiltin="1"/>
    <cellStyle name="20% - 輔色4 2" xfId="59"/>
    <cellStyle name="20% - 輔色4 3" xfId="73"/>
    <cellStyle name="20% - 輔色5" xfId="34" builtinId="46" customBuiltin="1"/>
    <cellStyle name="20% - 輔色5 2" xfId="61"/>
    <cellStyle name="20% - 輔色5 3" xfId="75"/>
    <cellStyle name="20% - 輔色6" xfId="38" builtinId="50" customBuiltin="1"/>
    <cellStyle name="20% - 輔色6 2" xfId="63"/>
    <cellStyle name="20% - 輔色6 3" xfId="77"/>
    <cellStyle name="40% - 輔色1" xfId="19" builtinId="31" customBuiltin="1"/>
    <cellStyle name="40% - 輔色1 2" xfId="54"/>
    <cellStyle name="40% - 輔色1 3" xfId="68"/>
    <cellStyle name="40% - 輔色2" xfId="23" builtinId="35" customBuiltin="1"/>
    <cellStyle name="40% - 輔色2 2" xfId="56"/>
    <cellStyle name="40% - 輔色2 3" xfId="70"/>
    <cellStyle name="40% - 輔色3" xfId="27" builtinId="39" customBuiltin="1"/>
    <cellStyle name="40% - 輔色3 2" xfId="58"/>
    <cellStyle name="40% - 輔色3 3" xfId="72"/>
    <cellStyle name="40% - 輔色4" xfId="31" builtinId="43" customBuiltin="1"/>
    <cellStyle name="40% - 輔色4 2" xfId="60"/>
    <cellStyle name="40% - 輔色4 3" xfId="74"/>
    <cellStyle name="40% - 輔色5" xfId="35" builtinId="47" customBuiltin="1"/>
    <cellStyle name="40% - 輔色5 2" xfId="62"/>
    <cellStyle name="40% - 輔色5 3" xfId="76"/>
    <cellStyle name="40% - 輔色6" xfId="39" builtinId="51" customBuiltin="1"/>
    <cellStyle name="40% - 輔色6 2" xfId="64"/>
    <cellStyle name="40% - 輔色6 3" xfId="78"/>
    <cellStyle name="60% - 輔色1" xfId="20" builtinId="32" customBuiltin="1"/>
    <cellStyle name="60% - 輔色2" xfId="24" builtinId="36" customBuiltin="1"/>
    <cellStyle name="60% - 輔色3" xfId="28" builtinId="40" customBuiltin="1"/>
    <cellStyle name="60% - 輔色4" xfId="32" builtinId="44" customBuiltin="1"/>
    <cellStyle name="60% - 輔色5" xfId="36" builtinId="48" customBuiltin="1"/>
    <cellStyle name="60% - 輔色6" xfId="40" builtinId="52" customBuiltin="1"/>
    <cellStyle name="Normal" xfId="79"/>
    <cellStyle name="一般" xfId="0" builtinId="0"/>
    <cellStyle name="一般 2" xfId="41"/>
    <cellStyle name="一般 3" xfId="42"/>
    <cellStyle name="一般 4" xfId="44"/>
    <cellStyle name="一般 5" xfId="47"/>
    <cellStyle name="一般 6" xfId="46"/>
    <cellStyle name="一般 7" xfId="51"/>
    <cellStyle name="一般 8" xfId="65"/>
    <cellStyle name="中等" xfId="8" builtinId="28" customBuiltin="1"/>
    <cellStyle name="合計" xfId="16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 2" xfId="43"/>
    <cellStyle name="備註 3" xfId="45"/>
    <cellStyle name="備註 4" xfId="48"/>
    <cellStyle name="備註 5" xfId="50"/>
    <cellStyle name="備註 6" xfId="49"/>
    <cellStyle name="備註 7" xfId="52"/>
    <cellStyle name="備註 8" xfId="66"/>
    <cellStyle name="說明文字" xfId="15" builtinId="53" customBuiltin="1"/>
    <cellStyle name="輔色1" xfId="17" builtinId="29" customBuiltin="1"/>
    <cellStyle name="輔色2" xfId="21" builtinId="33" customBuiltin="1"/>
    <cellStyle name="輔色3" xfId="25" builtinId="37" customBuiltin="1"/>
    <cellStyle name="輔色4" xfId="29" builtinId="41" customBuiltin="1"/>
    <cellStyle name="輔色5" xfId="33" builtinId="45" customBuiltin="1"/>
    <cellStyle name="輔色6" xfId="37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9" defaultPivotStyle="PivotStyleLight16"/>
  <colors>
    <mruColors>
      <color rgb="FF00CCFF"/>
      <color rgb="FF00BCB8"/>
      <color rgb="FF00FF99"/>
      <color rgb="FF00FFCC"/>
      <color rgb="FFFF00FF"/>
      <color rgb="FF00FFFF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6"/>
  <sheetViews>
    <sheetView zoomScale="80" zoomScaleNormal="80" workbookViewId="0">
      <pane xSplit="12" ySplit="4" topLeftCell="M5" activePane="bottomRight" state="frozen"/>
      <selection pane="topRight" activeCell="M1" sqref="M1"/>
      <selection pane="bottomLeft" activeCell="A5" sqref="A5"/>
      <selection pane="bottomRight" activeCell="AD24" sqref="AD24"/>
    </sheetView>
  </sheetViews>
  <sheetFormatPr defaultRowHeight="16.2"/>
  <cols>
    <col min="2" max="2" width="0.109375" customWidth="1"/>
    <col min="3" max="12" width="9" hidden="1" customWidth="1"/>
  </cols>
  <sheetData>
    <row r="1" spans="1:62">
      <c r="A1" s="151" t="s">
        <v>0</v>
      </c>
      <c r="B1" s="151" t="s">
        <v>1</v>
      </c>
      <c r="C1" s="153" t="s">
        <v>46</v>
      </c>
      <c r="D1" s="151" t="s">
        <v>2</v>
      </c>
      <c r="E1" s="151" t="s">
        <v>3</v>
      </c>
      <c r="F1" s="151" t="s">
        <v>1187</v>
      </c>
      <c r="G1" s="151" t="s">
        <v>1188</v>
      </c>
      <c r="H1" s="151" t="s">
        <v>1</v>
      </c>
      <c r="I1" s="153" t="s">
        <v>46</v>
      </c>
      <c r="J1" s="155" t="s">
        <v>47</v>
      </c>
      <c r="K1" s="149" t="s">
        <v>48</v>
      </c>
      <c r="L1" s="149" t="s">
        <v>51</v>
      </c>
      <c r="M1" s="143" t="s">
        <v>4</v>
      </c>
      <c r="N1" s="144"/>
      <c r="O1" s="144"/>
      <c r="P1" s="144"/>
      <c r="Q1" s="144"/>
      <c r="R1" s="145"/>
      <c r="S1" s="141" t="s">
        <v>5</v>
      </c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1"/>
      <c r="AI1" s="140"/>
      <c r="AJ1" s="140"/>
      <c r="AK1" s="140"/>
      <c r="AL1" s="140"/>
      <c r="AM1" s="140"/>
      <c r="AN1" s="140"/>
      <c r="AO1" s="140"/>
      <c r="AP1" s="140"/>
      <c r="AQ1" s="140"/>
      <c r="AR1" s="141" t="s">
        <v>6</v>
      </c>
      <c r="AS1" s="140"/>
      <c r="AT1" s="140"/>
      <c r="AU1" s="140"/>
      <c r="AV1" s="140"/>
      <c r="AW1" s="140"/>
      <c r="AX1" s="140"/>
      <c r="AY1" s="140"/>
      <c r="AZ1" s="140"/>
      <c r="BA1" s="140"/>
      <c r="BB1" s="140"/>
      <c r="BC1" s="140"/>
      <c r="BD1" s="140"/>
      <c r="BE1" s="140"/>
      <c r="BF1" s="140"/>
      <c r="BG1" s="140"/>
      <c r="BH1" s="141" t="s">
        <v>7</v>
      </c>
      <c r="BI1" s="141" t="s">
        <v>8</v>
      </c>
    </row>
    <row r="2" spans="1:62">
      <c r="A2" s="152"/>
      <c r="B2" s="150"/>
      <c r="C2" s="154"/>
      <c r="D2" s="150"/>
      <c r="E2" s="150"/>
      <c r="F2" s="150"/>
      <c r="G2" s="150"/>
      <c r="H2" s="150"/>
      <c r="I2" s="154"/>
      <c r="J2" s="150"/>
      <c r="K2" s="156"/>
      <c r="L2" s="150"/>
      <c r="M2" s="139" t="s">
        <v>53</v>
      </c>
      <c r="N2" s="142" t="s">
        <v>10</v>
      </c>
      <c r="O2" s="139" t="s">
        <v>11</v>
      </c>
      <c r="P2" s="139" t="s">
        <v>12</v>
      </c>
      <c r="Q2" s="139" t="s">
        <v>13</v>
      </c>
      <c r="R2" s="146" t="s">
        <v>50</v>
      </c>
      <c r="S2" s="139" t="s">
        <v>14</v>
      </c>
      <c r="T2" s="140"/>
      <c r="U2" s="139" t="s">
        <v>15</v>
      </c>
      <c r="V2" s="140"/>
      <c r="W2" s="140"/>
      <c r="X2" s="140"/>
      <c r="Y2" s="140"/>
      <c r="Z2" s="140"/>
      <c r="AA2" s="140"/>
      <c r="AB2" s="140"/>
      <c r="AC2" s="139" t="s">
        <v>16</v>
      </c>
      <c r="AD2" s="140"/>
      <c r="AE2" s="139" t="s">
        <v>17</v>
      </c>
      <c r="AF2" s="140"/>
      <c r="AG2" s="140"/>
      <c r="AH2" s="139" t="s">
        <v>18</v>
      </c>
      <c r="AI2" s="140"/>
      <c r="AJ2" s="140"/>
      <c r="AK2" s="140"/>
      <c r="AL2" s="140"/>
      <c r="AM2" s="140"/>
      <c r="AN2" s="140"/>
      <c r="AO2" s="140"/>
      <c r="AP2" s="140"/>
      <c r="AQ2" s="140"/>
      <c r="AR2" s="139" t="s">
        <v>19</v>
      </c>
      <c r="AS2" s="139" t="s">
        <v>20</v>
      </c>
      <c r="AT2" s="140"/>
      <c r="AU2" s="139" t="s">
        <v>49</v>
      </c>
      <c r="AV2" s="140"/>
      <c r="AW2" s="139" t="s">
        <v>21</v>
      </c>
      <c r="AX2" s="140"/>
      <c r="AY2" s="140"/>
      <c r="AZ2" s="140"/>
      <c r="BA2" s="140"/>
      <c r="BB2" s="140"/>
      <c r="BC2" s="140"/>
      <c r="BD2" s="140"/>
      <c r="BE2" s="140"/>
      <c r="BF2" s="140"/>
      <c r="BG2" s="140"/>
      <c r="BH2" s="140"/>
      <c r="BI2" s="140"/>
    </row>
    <row r="3" spans="1:62">
      <c r="A3" s="152"/>
      <c r="B3" s="150"/>
      <c r="C3" s="154"/>
      <c r="D3" s="150"/>
      <c r="E3" s="150"/>
      <c r="F3" s="150"/>
      <c r="G3" s="150"/>
      <c r="H3" s="150"/>
      <c r="I3" s="154"/>
      <c r="J3" s="150"/>
      <c r="K3" s="156"/>
      <c r="L3" s="150"/>
      <c r="M3" s="140"/>
      <c r="N3" s="140"/>
      <c r="O3" s="140"/>
      <c r="P3" s="140"/>
      <c r="Q3" s="140"/>
      <c r="R3" s="147"/>
      <c r="S3" s="140"/>
      <c r="T3" s="140"/>
      <c r="U3" s="139" t="s">
        <v>22</v>
      </c>
      <c r="V3" s="139" t="s">
        <v>23</v>
      </c>
      <c r="W3" s="140"/>
      <c r="X3" s="139" t="s">
        <v>24</v>
      </c>
      <c r="Y3" s="139" t="s">
        <v>25</v>
      </c>
      <c r="Z3" s="139" t="s">
        <v>26</v>
      </c>
      <c r="AA3" s="139" t="s">
        <v>27</v>
      </c>
      <c r="AB3" s="139" t="s">
        <v>28</v>
      </c>
      <c r="AC3" s="140"/>
      <c r="AD3" s="140"/>
      <c r="AE3" s="139" t="s">
        <v>29</v>
      </c>
      <c r="AF3" s="140"/>
      <c r="AG3" s="140"/>
      <c r="AH3" s="139" t="s">
        <v>23</v>
      </c>
      <c r="AI3" s="140"/>
      <c r="AJ3" s="139" t="s">
        <v>24</v>
      </c>
      <c r="AK3" s="139" t="s">
        <v>25</v>
      </c>
      <c r="AL3" s="139" t="s">
        <v>28</v>
      </c>
      <c r="AM3" s="139" t="s">
        <v>30</v>
      </c>
      <c r="AN3" s="140"/>
      <c r="AO3" s="139" t="s">
        <v>29</v>
      </c>
      <c r="AP3" s="140"/>
      <c r="AQ3" s="140"/>
      <c r="AR3" s="140"/>
      <c r="AS3" s="140"/>
      <c r="AT3" s="140"/>
      <c r="AU3" s="140"/>
      <c r="AV3" s="140"/>
      <c r="AW3" s="139" t="s">
        <v>31</v>
      </c>
      <c r="AX3" s="140"/>
      <c r="AY3" s="139" t="s">
        <v>29</v>
      </c>
      <c r="AZ3" s="140"/>
      <c r="BA3" s="139" t="s">
        <v>23</v>
      </c>
      <c r="BB3" s="140"/>
      <c r="BC3" s="139" t="s">
        <v>24</v>
      </c>
      <c r="BD3" s="139" t="s">
        <v>25</v>
      </c>
      <c r="BE3" s="139" t="s">
        <v>28</v>
      </c>
      <c r="BF3" s="139" t="s">
        <v>32</v>
      </c>
      <c r="BG3" s="139" t="s">
        <v>33</v>
      </c>
      <c r="BH3" s="140"/>
      <c r="BI3" s="140"/>
    </row>
    <row r="4" spans="1:62">
      <c r="A4" s="152"/>
      <c r="B4" s="150"/>
      <c r="C4" s="154"/>
      <c r="D4" s="150"/>
      <c r="E4" s="150"/>
      <c r="F4" s="150"/>
      <c r="G4" s="150"/>
      <c r="H4" s="150"/>
      <c r="I4" s="154"/>
      <c r="J4" s="150"/>
      <c r="K4" s="156"/>
      <c r="L4" s="150"/>
      <c r="M4" s="140"/>
      <c r="N4" s="140"/>
      <c r="O4" s="140"/>
      <c r="P4" s="140"/>
      <c r="Q4" s="140"/>
      <c r="R4" s="148"/>
      <c r="S4" s="57" t="s">
        <v>22</v>
      </c>
      <c r="T4" s="57" t="s">
        <v>34</v>
      </c>
      <c r="U4" s="140"/>
      <c r="V4" s="57" t="s">
        <v>35</v>
      </c>
      <c r="W4" s="57" t="s">
        <v>36</v>
      </c>
      <c r="X4" s="140"/>
      <c r="Y4" s="140"/>
      <c r="Z4" s="140"/>
      <c r="AA4" s="140"/>
      <c r="AB4" s="140"/>
      <c r="AC4" s="57" t="s">
        <v>22</v>
      </c>
      <c r="AD4" s="57" t="s">
        <v>37</v>
      </c>
      <c r="AE4" s="57" t="s">
        <v>22</v>
      </c>
      <c r="AF4" s="57" t="s">
        <v>38</v>
      </c>
      <c r="AG4" s="57" t="s">
        <v>39</v>
      </c>
      <c r="AH4" s="57" t="s">
        <v>35</v>
      </c>
      <c r="AI4" s="57" t="s">
        <v>36</v>
      </c>
      <c r="AJ4" s="140"/>
      <c r="AK4" s="140"/>
      <c r="AL4" s="140"/>
      <c r="AM4" s="57" t="s">
        <v>40</v>
      </c>
      <c r="AN4" s="57" t="s">
        <v>41</v>
      </c>
      <c r="AO4" s="57" t="s">
        <v>22</v>
      </c>
      <c r="AP4" s="57" t="s">
        <v>38</v>
      </c>
      <c r="AQ4" s="57" t="s">
        <v>39</v>
      </c>
      <c r="AR4" s="140"/>
      <c r="AS4" s="57" t="s">
        <v>40</v>
      </c>
      <c r="AT4" s="57" t="s">
        <v>41</v>
      </c>
      <c r="AU4" s="57" t="s">
        <v>40</v>
      </c>
      <c r="AV4" s="57" t="s">
        <v>41</v>
      </c>
      <c r="AW4" s="57" t="s">
        <v>42</v>
      </c>
      <c r="AX4" s="57" t="s">
        <v>43</v>
      </c>
      <c r="AY4" s="57" t="s">
        <v>22</v>
      </c>
      <c r="AZ4" s="57" t="s">
        <v>44</v>
      </c>
      <c r="BA4" s="57" t="s">
        <v>35</v>
      </c>
      <c r="BB4" s="57" t="s">
        <v>36</v>
      </c>
      <c r="BC4" s="140"/>
      <c r="BD4" s="140"/>
      <c r="BE4" s="140"/>
      <c r="BF4" s="140"/>
      <c r="BG4" s="140"/>
      <c r="BH4" s="140"/>
      <c r="BI4" s="140"/>
    </row>
    <row r="5" spans="1:62">
      <c r="A5">
        <v>1</v>
      </c>
      <c r="M5">
        <v>0</v>
      </c>
      <c r="N5">
        <v>4</v>
      </c>
      <c r="O5">
        <v>4</v>
      </c>
      <c r="P5">
        <v>7</v>
      </c>
      <c r="Q5">
        <v>2</v>
      </c>
      <c r="R5">
        <v>3</v>
      </c>
      <c r="S5">
        <v>0</v>
      </c>
      <c r="T5">
        <v>0</v>
      </c>
      <c r="U5">
        <v>1</v>
      </c>
      <c r="V5">
        <v>1</v>
      </c>
      <c r="W5">
        <v>11</v>
      </c>
      <c r="X5">
        <v>1</v>
      </c>
      <c r="Y5">
        <v>0</v>
      </c>
      <c r="Z5">
        <v>0</v>
      </c>
      <c r="AA5">
        <v>1</v>
      </c>
      <c r="AB5">
        <v>1</v>
      </c>
      <c r="AC5">
        <v>0</v>
      </c>
      <c r="AD5">
        <v>0</v>
      </c>
      <c r="AE5">
        <v>2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11</v>
      </c>
      <c r="AS5">
        <v>7</v>
      </c>
      <c r="AT5">
        <v>21</v>
      </c>
      <c r="AU5">
        <v>12</v>
      </c>
      <c r="AV5">
        <v>51</v>
      </c>
      <c r="AW5">
        <v>9</v>
      </c>
      <c r="AX5">
        <v>26</v>
      </c>
      <c r="AY5">
        <v>3</v>
      </c>
      <c r="AZ5">
        <v>39</v>
      </c>
      <c r="BA5">
        <v>163</v>
      </c>
      <c r="BB5">
        <v>30</v>
      </c>
      <c r="BC5">
        <v>15</v>
      </c>
      <c r="BD5">
        <v>0</v>
      </c>
      <c r="BE5">
        <v>19</v>
      </c>
      <c r="BF5">
        <v>5</v>
      </c>
      <c r="BG5">
        <v>0</v>
      </c>
      <c r="BH5">
        <v>1</v>
      </c>
      <c r="BI5">
        <v>56</v>
      </c>
      <c r="BJ5" s="58">
        <v>506</v>
      </c>
    </row>
    <row r="6" spans="1:62">
      <c r="A6">
        <v>2</v>
      </c>
      <c r="M6">
        <v>0</v>
      </c>
      <c r="N6">
        <v>2</v>
      </c>
      <c r="O6">
        <v>2</v>
      </c>
      <c r="P6">
        <v>3</v>
      </c>
      <c r="Q6">
        <v>1</v>
      </c>
      <c r="R6">
        <v>0</v>
      </c>
      <c r="S6">
        <v>0</v>
      </c>
      <c r="T6">
        <v>0</v>
      </c>
      <c r="U6">
        <v>0</v>
      </c>
      <c r="V6">
        <v>1</v>
      </c>
      <c r="W6">
        <v>11</v>
      </c>
      <c r="X6">
        <v>1</v>
      </c>
      <c r="Y6">
        <v>2</v>
      </c>
      <c r="Z6">
        <v>0</v>
      </c>
      <c r="AA6">
        <v>0</v>
      </c>
      <c r="AB6">
        <v>2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0</v>
      </c>
      <c r="AK6">
        <v>1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7</v>
      </c>
      <c r="AS6">
        <v>2</v>
      </c>
      <c r="AT6">
        <v>27</v>
      </c>
      <c r="AU6">
        <v>23</v>
      </c>
      <c r="AV6">
        <v>43</v>
      </c>
      <c r="AW6">
        <v>1</v>
      </c>
      <c r="AX6">
        <v>24</v>
      </c>
      <c r="AY6">
        <v>5</v>
      </c>
      <c r="AZ6">
        <v>24</v>
      </c>
      <c r="BA6">
        <v>130</v>
      </c>
      <c r="BB6">
        <v>20</v>
      </c>
      <c r="BC6">
        <v>14</v>
      </c>
      <c r="BD6">
        <v>2</v>
      </c>
      <c r="BE6">
        <v>9</v>
      </c>
      <c r="BF6">
        <v>3</v>
      </c>
      <c r="BG6">
        <v>3</v>
      </c>
      <c r="BH6">
        <v>1</v>
      </c>
      <c r="BI6">
        <v>35</v>
      </c>
      <c r="BJ6" s="58">
        <v>400</v>
      </c>
    </row>
    <row r="7" spans="1:62">
      <c r="A7">
        <v>3</v>
      </c>
      <c r="M7">
        <v>4</v>
      </c>
      <c r="N7">
        <v>3</v>
      </c>
      <c r="O7">
        <v>5</v>
      </c>
      <c r="P7">
        <v>6</v>
      </c>
      <c r="Q7">
        <v>2</v>
      </c>
      <c r="R7">
        <v>2</v>
      </c>
      <c r="S7">
        <v>0</v>
      </c>
      <c r="T7">
        <v>0</v>
      </c>
      <c r="U7">
        <v>0</v>
      </c>
      <c r="V7">
        <v>2</v>
      </c>
      <c r="W7">
        <v>19</v>
      </c>
      <c r="X7">
        <v>0</v>
      </c>
      <c r="Y7">
        <v>0</v>
      </c>
      <c r="Z7">
        <v>0</v>
      </c>
      <c r="AA7">
        <v>0</v>
      </c>
      <c r="AB7">
        <v>3</v>
      </c>
      <c r="AC7">
        <v>0</v>
      </c>
      <c r="AD7">
        <v>0</v>
      </c>
      <c r="AE7">
        <v>0</v>
      </c>
      <c r="AF7">
        <v>0</v>
      </c>
      <c r="AG7">
        <v>2</v>
      </c>
      <c r="AH7">
        <v>0</v>
      </c>
      <c r="AI7">
        <v>1</v>
      </c>
      <c r="AJ7">
        <v>0</v>
      </c>
      <c r="AK7">
        <v>1</v>
      </c>
      <c r="AL7">
        <v>0</v>
      </c>
      <c r="AM7">
        <v>0</v>
      </c>
      <c r="AN7">
        <v>0</v>
      </c>
      <c r="AO7">
        <v>0</v>
      </c>
      <c r="AP7">
        <v>1</v>
      </c>
      <c r="AQ7">
        <v>0</v>
      </c>
      <c r="AR7">
        <v>8</v>
      </c>
      <c r="AS7">
        <v>5</v>
      </c>
      <c r="AT7">
        <v>21</v>
      </c>
      <c r="AU7">
        <v>26</v>
      </c>
      <c r="AV7">
        <v>60</v>
      </c>
      <c r="AW7">
        <v>6</v>
      </c>
      <c r="AX7">
        <v>25</v>
      </c>
      <c r="AY7">
        <v>5</v>
      </c>
      <c r="AZ7">
        <v>25</v>
      </c>
      <c r="BA7">
        <v>158</v>
      </c>
      <c r="BB7">
        <v>20</v>
      </c>
      <c r="BC7">
        <v>22</v>
      </c>
      <c r="BD7">
        <v>0</v>
      </c>
      <c r="BE7">
        <v>13</v>
      </c>
      <c r="BF7">
        <v>5</v>
      </c>
      <c r="BG7">
        <v>4</v>
      </c>
      <c r="BH7">
        <v>2</v>
      </c>
      <c r="BI7">
        <v>61</v>
      </c>
      <c r="BJ7" s="58">
        <v>517</v>
      </c>
    </row>
    <row r="8" spans="1:62">
      <c r="A8">
        <v>4</v>
      </c>
    </row>
    <row r="9" spans="1:62">
      <c r="A9">
        <v>5</v>
      </c>
    </row>
    <row r="10" spans="1:62">
      <c r="A10">
        <v>6</v>
      </c>
    </row>
    <row r="11" spans="1:62">
      <c r="A11">
        <v>7</v>
      </c>
    </row>
    <row r="12" spans="1:62">
      <c r="A12">
        <v>8</v>
      </c>
    </row>
    <row r="13" spans="1:62">
      <c r="A13">
        <v>9</v>
      </c>
    </row>
    <row r="14" spans="1:62">
      <c r="A14">
        <v>10</v>
      </c>
    </row>
    <row r="15" spans="1:62">
      <c r="A15">
        <v>11</v>
      </c>
    </row>
    <row r="16" spans="1:62">
      <c r="A16">
        <v>12</v>
      </c>
    </row>
  </sheetData>
  <mergeCells count="55">
    <mergeCell ref="L1:L4"/>
    <mergeCell ref="A1:A4"/>
    <mergeCell ref="B1:B4"/>
    <mergeCell ref="C1:C4"/>
    <mergeCell ref="D1:D4"/>
    <mergeCell ref="E1:E4"/>
    <mergeCell ref="F1:F4"/>
    <mergeCell ref="G1:G4"/>
    <mergeCell ref="H1:H4"/>
    <mergeCell ref="I1:I4"/>
    <mergeCell ref="J1:J4"/>
    <mergeCell ref="K1:K4"/>
    <mergeCell ref="BI1:BI4"/>
    <mergeCell ref="M2:M4"/>
    <mergeCell ref="N2:N4"/>
    <mergeCell ref="O2:O4"/>
    <mergeCell ref="P2:P4"/>
    <mergeCell ref="M1:R1"/>
    <mergeCell ref="S1:AG1"/>
    <mergeCell ref="AH1:AQ1"/>
    <mergeCell ref="AR1:BG1"/>
    <mergeCell ref="BH1:BH4"/>
    <mergeCell ref="Q2:Q4"/>
    <mergeCell ref="R2:R4"/>
    <mergeCell ref="S2:T3"/>
    <mergeCell ref="U2:AB2"/>
    <mergeCell ref="AC2:AD3"/>
    <mergeCell ref="AA3:AA4"/>
    <mergeCell ref="AB3:AB4"/>
    <mergeCell ref="AW2:BG2"/>
    <mergeCell ref="U3:U4"/>
    <mergeCell ref="V3:W3"/>
    <mergeCell ref="X3:X4"/>
    <mergeCell ref="Y3:Y4"/>
    <mergeCell ref="Z3:Z4"/>
    <mergeCell ref="AE2:AG2"/>
    <mergeCell ref="AE3:AG3"/>
    <mergeCell ref="AO3:AQ3"/>
    <mergeCell ref="AH2:AQ2"/>
    <mergeCell ref="AR2:AR4"/>
    <mergeCell ref="AS2:AT3"/>
    <mergeCell ref="AU2:AV3"/>
    <mergeCell ref="AH3:AI3"/>
    <mergeCell ref="AJ3:AJ4"/>
    <mergeCell ref="AK3:AK4"/>
    <mergeCell ref="AL3:AL4"/>
    <mergeCell ref="AM3:AN3"/>
    <mergeCell ref="BF3:BF4"/>
    <mergeCell ref="BG3:BG4"/>
    <mergeCell ref="AW3:AX3"/>
    <mergeCell ref="AY3:AZ3"/>
    <mergeCell ref="BA3:BB3"/>
    <mergeCell ref="BC3:BC4"/>
    <mergeCell ref="BD3:BD4"/>
    <mergeCell ref="BE3:BE4"/>
  </mergeCells>
  <phoneticPr fontId="9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25"/>
  <sheetViews>
    <sheetView workbookViewId="0">
      <pane xSplit="12" ySplit="4" topLeftCell="X14" activePane="bottomRight" state="frozen"/>
      <selection pane="topRight" activeCell="M1" sqref="M1"/>
      <selection pane="bottomLeft" activeCell="A5" sqref="A5"/>
      <selection pane="bottomRight" activeCell="AU26" sqref="AU26"/>
    </sheetView>
  </sheetViews>
  <sheetFormatPr defaultRowHeight="16.2"/>
  <cols>
    <col min="2" max="12" width="9" hidden="1" customWidth="1"/>
    <col min="13" max="13" width="9.6640625" bestFit="1" customWidth="1"/>
    <col min="14" max="14" width="6.44140625" bestFit="1" customWidth="1"/>
    <col min="15" max="15" width="4.21875" bestFit="1" customWidth="1"/>
    <col min="16" max="16" width="5.88671875" bestFit="1" customWidth="1"/>
    <col min="17" max="17" width="5.44140625" bestFit="1" customWidth="1"/>
    <col min="18" max="18" width="9.5546875" bestFit="1" customWidth="1"/>
    <col min="19" max="19" width="5.77734375" bestFit="1" customWidth="1"/>
    <col min="20" max="20" width="4.33203125" bestFit="1" customWidth="1"/>
    <col min="21" max="21" width="5.77734375" bestFit="1" customWidth="1"/>
    <col min="22" max="22" width="2.77734375" bestFit="1" customWidth="1"/>
    <col min="23" max="23" width="3" bestFit="1" customWidth="1"/>
    <col min="24" max="24" width="3.6640625" bestFit="1" customWidth="1"/>
    <col min="25" max="25" width="4.6640625" bestFit="1" customWidth="1"/>
    <col min="26" max="26" width="6" bestFit="1" customWidth="1"/>
    <col min="27" max="27" width="7.77734375" bestFit="1" customWidth="1"/>
    <col min="28" max="28" width="4.88671875" bestFit="1" customWidth="1"/>
    <col min="29" max="29" width="5.77734375" bestFit="1" customWidth="1"/>
    <col min="30" max="30" width="5.5546875" bestFit="1" customWidth="1"/>
    <col min="31" max="31" width="5.77734375" bestFit="1" customWidth="1"/>
    <col min="32" max="32" width="6.44140625" bestFit="1" customWidth="1"/>
    <col min="33" max="33" width="5.88671875" bestFit="1" customWidth="1"/>
    <col min="34" max="34" width="2.77734375" bestFit="1" customWidth="1"/>
    <col min="35" max="35" width="3" bestFit="1" customWidth="1"/>
    <col min="36" max="36" width="3.6640625" bestFit="1" customWidth="1"/>
    <col min="37" max="37" width="4.6640625" bestFit="1" customWidth="1"/>
    <col min="38" max="38" width="4.88671875" bestFit="1" customWidth="1"/>
    <col min="39" max="39" width="3" bestFit="1" customWidth="1"/>
    <col min="40" max="40" width="2.5546875" bestFit="1" customWidth="1"/>
    <col min="41" max="41" width="5.77734375" bestFit="1" customWidth="1"/>
    <col min="42" max="42" width="6.44140625" bestFit="1" customWidth="1"/>
    <col min="43" max="43" width="5.88671875" bestFit="1" customWidth="1"/>
    <col min="44" max="44" width="6.33203125" bestFit="1" customWidth="1"/>
    <col min="45" max="45" width="3" bestFit="1" customWidth="1"/>
    <col min="46" max="48" width="3.5546875" bestFit="1" customWidth="1"/>
    <col min="49" max="49" width="3.6640625" bestFit="1" customWidth="1"/>
    <col min="50" max="50" width="4.6640625" bestFit="1" customWidth="1"/>
    <col min="51" max="51" width="5.77734375" bestFit="1" customWidth="1"/>
    <col min="52" max="52" width="5.109375" bestFit="1" customWidth="1"/>
    <col min="53" max="53" width="4.5546875" bestFit="1" customWidth="1"/>
    <col min="54" max="54" width="3.5546875" bestFit="1" customWidth="1"/>
    <col min="55" max="55" width="3.6640625" bestFit="1" customWidth="1"/>
    <col min="56" max="56" width="4.6640625" bestFit="1" customWidth="1"/>
    <col min="57" max="57" width="4.88671875" bestFit="1" customWidth="1"/>
    <col min="58" max="58" width="5.77734375" bestFit="1" customWidth="1"/>
    <col min="59" max="59" width="9.44140625" bestFit="1" customWidth="1"/>
    <col min="60" max="60" width="6" bestFit="1" customWidth="1"/>
    <col min="61" max="61" width="8.109375" bestFit="1" customWidth="1"/>
  </cols>
  <sheetData>
    <row r="1" spans="1:62">
      <c r="A1" s="151" t="s">
        <v>0</v>
      </c>
      <c r="B1" s="151" t="s">
        <v>1</v>
      </c>
      <c r="C1" s="153" t="s">
        <v>46</v>
      </c>
      <c r="D1" s="151" t="s">
        <v>2</v>
      </c>
      <c r="E1" s="151" t="s">
        <v>3</v>
      </c>
      <c r="F1" s="151" t="s">
        <v>1187</v>
      </c>
      <c r="G1" s="151" t="s">
        <v>1188</v>
      </c>
      <c r="H1" s="151" t="s">
        <v>1</v>
      </c>
      <c r="I1" s="153" t="s">
        <v>46</v>
      </c>
      <c r="J1" s="155" t="s">
        <v>47</v>
      </c>
      <c r="K1" s="149" t="s">
        <v>48</v>
      </c>
      <c r="L1" s="149" t="s">
        <v>51</v>
      </c>
      <c r="M1" s="143" t="s">
        <v>4</v>
      </c>
      <c r="N1" s="144"/>
      <c r="O1" s="144"/>
      <c r="P1" s="144"/>
      <c r="Q1" s="144"/>
      <c r="R1" s="145"/>
      <c r="S1" s="141" t="s">
        <v>5</v>
      </c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1"/>
      <c r="AI1" s="140"/>
      <c r="AJ1" s="140"/>
      <c r="AK1" s="140"/>
      <c r="AL1" s="140"/>
      <c r="AM1" s="140"/>
      <c r="AN1" s="140"/>
      <c r="AO1" s="140"/>
      <c r="AP1" s="140"/>
      <c r="AQ1" s="140"/>
      <c r="AR1" s="141" t="s">
        <v>6</v>
      </c>
      <c r="AS1" s="140"/>
      <c r="AT1" s="140"/>
      <c r="AU1" s="140"/>
      <c r="AV1" s="140"/>
      <c r="AW1" s="140"/>
      <c r="AX1" s="140"/>
      <c r="AY1" s="140"/>
      <c r="AZ1" s="140"/>
      <c r="BA1" s="140"/>
      <c r="BB1" s="140"/>
      <c r="BC1" s="140"/>
      <c r="BD1" s="140"/>
      <c r="BE1" s="140"/>
      <c r="BF1" s="140"/>
      <c r="BG1" s="140"/>
      <c r="BH1" s="141" t="s">
        <v>7</v>
      </c>
      <c r="BI1" s="141" t="s">
        <v>8</v>
      </c>
    </row>
    <row r="2" spans="1:62">
      <c r="A2" s="152"/>
      <c r="B2" s="150"/>
      <c r="C2" s="154"/>
      <c r="D2" s="150"/>
      <c r="E2" s="150"/>
      <c r="F2" s="150"/>
      <c r="G2" s="150"/>
      <c r="H2" s="150"/>
      <c r="I2" s="154"/>
      <c r="J2" s="150"/>
      <c r="K2" s="156"/>
      <c r="L2" s="150"/>
      <c r="M2" s="139" t="s">
        <v>53</v>
      </c>
      <c r="N2" s="142" t="s">
        <v>10</v>
      </c>
      <c r="O2" s="139" t="s">
        <v>11</v>
      </c>
      <c r="P2" s="139" t="s">
        <v>12</v>
      </c>
      <c r="Q2" s="139" t="s">
        <v>13</v>
      </c>
      <c r="R2" s="146" t="s">
        <v>50</v>
      </c>
      <c r="S2" s="139" t="s">
        <v>14</v>
      </c>
      <c r="T2" s="140"/>
      <c r="U2" s="139" t="s">
        <v>15</v>
      </c>
      <c r="V2" s="140"/>
      <c r="W2" s="140"/>
      <c r="X2" s="140"/>
      <c r="Y2" s="140"/>
      <c r="Z2" s="140"/>
      <c r="AA2" s="140"/>
      <c r="AB2" s="140"/>
      <c r="AC2" s="139" t="s">
        <v>16</v>
      </c>
      <c r="AD2" s="140"/>
      <c r="AE2" s="139" t="s">
        <v>17</v>
      </c>
      <c r="AF2" s="140"/>
      <c r="AG2" s="140"/>
      <c r="AH2" s="139" t="s">
        <v>18</v>
      </c>
      <c r="AI2" s="140"/>
      <c r="AJ2" s="140"/>
      <c r="AK2" s="140"/>
      <c r="AL2" s="140"/>
      <c r="AM2" s="140"/>
      <c r="AN2" s="140"/>
      <c r="AO2" s="140"/>
      <c r="AP2" s="140"/>
      <c r="AQ2" s="140"/>
      <c r="AR2" s="139" t="s">
        <v>19</v>
      </c>
      <c r="AS2" s="139" t="s">
        <v>20</v>
      </c>
      <c r="AT2" s="140"/>
      <c r="AU2" s="139" t="s">
        <v>49</v>
      </c>
      <c r="AV2" s="140"/>
      <c r="AW2" s="139" t="s">
        <v>21</v>
      </c>
      <c r="AX2" s="140"/>
      <c r="AY2" s="140"/>
      <c r="AZ2" s="140"/>
      <c r="BA2" s="140"/>
      <c r="BB2" s="140"/>
      <c r="BC2" s="140"/>
      <c r="BD2" s="140"/>
      <c r="BE2" s="140"/>
      <c r="BF2" s="140"/>
      <c r="BG2" s="140"/>
      <c r="BH2" s="140"/>
      <c r="BI2" s="140"/>
    </row>
    <row r="3" spans="1:62">
      <c r="A3" s="152"/>
      <c r="B3" s="150"/>
      <c r="C3" s="154"/>
      <c r="D3" s="150"/>
      <c r="E3" s="150"/>
      <c r="F3" s="150"/>
      <c r="G3" s="150"/>
      <c r="H3" s="150"/>
      <c r="I3" s="154"/>
      <c r="J3" s="150"/>
      <c r="K3" s="156"/>
      <c r="L3" s="150"/>
      <c r="M3" s="140"/>
      <c r="N3" s="140"/>
      <c r="O3" s="140"/>
      <c r="P3" s="140"/>
      <c r="Q3" s="140"/>
      <c r="R3" s="147"/>
      <c r="S3" s="140"/>
      <c r="T3" s="140"/>
      <c r="U3" s="139" t="s">
        <v>22</v>
      </c>
      <c r="V3" s="139" t="s">
        <v>23</v>
      </c>
      <c r="W3" s="140"/>
      <c r="X3" s="139" t="s">
        <v>24</v>
      </c>
      <c r="Y3" s="139" t="s">
        <v>25</v>
      </c>
      <c r="Z3" s="139" t="s">
        <v>26</v>
      </c>
      <c r="AA3" s="139" t="s">
        <v>27</v>
      </c>
      <c r="AB3" s="139" t="s">
        <v>28</v>
      </c>
      <c r="AC3" s="140"/>
      <c r="AD3" s="140"/>
      <c r="AE3" s="139" t="s">
        <v>29</v>
      </c>
      <c r="AF3" s="140"/>
      <c r="AG3" s="140"/>
      <c r="AH3" s="139" t="s">
        <v>23</v>
      </c>
      <c r="AI3" s="140"/>
      <c r="AJ3" s="139" t="s">
        <v>24</v>
      </c>
      <c r="AK3" s="139" t="s">
        <v>25</v>
      </c>
      <c r="AL3" s="139" t="s">
        <v>28</v>
      </c>
      <c r="AM3" s="139" t="s">
        <v>30</v>
      </c>
      <c r="AN3" s="140"/>
      <c r="AO3" s="139" t="s">
        <v>29</v>
      </c>
      <c r="AP3" s="140"/>
      <c r="AQ3" s="140"/>
      <c r="AR3" s="140"/>
      <c r="AS3" s="140"/>
      <c r="AT3" s="140"/>
      <c r="AU3" s="140"/>
      <c r="AV3" s="140"/>
      <c r="AW3" s="139" t="s">
        <v>31</v>
      </c>
      <c r="AX3" s="140"/>
      <c r="AY3" s="139" t="s">
        <v>29</v>
      </c>
      <c r="AZ3" s="140"/>
      <c r="BA3" s="139" t="s">
        <v>23</v>
      </c>
      <c r="BB3" s="140"/>
      <c r="BC3" s="139" t="s">
        <v>24</v>
      </c>
      <c r="BD3" s="139" t="s">
        <v>25</v>
      </c>
      <c r="BE3" s="139" t="s">
        <v>28</v>
      </c>
      <c r="BF3" s="139" t="s">
        <v>32</v>
      </c>
      <c r="BG3" s="139" t="s">
        <v>33</v>
      </c>
      <c r="BH3" s="140"/>
      <c r="BI3" s="140"/>
    </row>
    <row r="4" spans="1:62">
      <c r="A4" s="152"/>
      <c r="B4" s="150"/>
      <c r="C4" s="154"/>
      <c r="D4" s="150"/>
      <c r="E4" s="150"/>
      <c r="F4" s="150"/>
      <c r="G4" s="150"/>
      <c r="H4" s="150"/>
      <c r="I4" s="154"/>
      <c r="J4" s="150"/>
      <c r="K4" s="156"/>
      <c r="L4" s="150"/>
      <c r="M4" s="140"/>
      <c r="N4" s="140"/>
      <c r="O4" s="140"/>
      <c r="P4" s="140"/>
      <c r="Q4" s="140"/>
      <c r="R4" s="148"/>
      <c r="S4" s="57" t="s">
        <v>22</v>
      </c>
      <c r="T4" s="57" t="s">
        <v>34</v>
      </c>
      <c r="U4" s="140"/>
      <c r="V4" s="57" t="s">
        <v>35</v>
      </c>
      <c r="W4" s="57" t="s">
        <v>36</v>
      </c>
      <c r="X4" s="140"/>
      <c r="Y4" s="140"/>
      <c r="Z4" s="140"/>
      <c r="AA4" s="140"/>
      <c r="AB4" s="140"/>
      <c r="AC4" s="57" t="s">
        <v>22</v>
      </c>
      <c r="AD4" s="57" t="s">
        <v>37</v>
      </c>
      <c r="AE4" s="57" t="s">
        <v>22</v>
      </c>
      <c r="AF4" s="57" t="s">
        <v>38</v>
      </c>
      <c r="AG4" s="57" t="s">
        <v>39</v>
      </c>
      <c r="AH4" s="57" t="s">
        <v>35</v>
      </c>
      <c r="AI4" s="57" t="s">
        <v>36</v>
      </c>
      <c r="AJ4" s="140"/>
      <c r="AK4" s="140"/>
      <c r="AL4" s="140"/>
      <c r="AM4" s="57" t="s">
        <v>40</v>
      </c>
      <c r="AN4" s="57" t="s">
        <v>41</v>
      </c>
      <c r="AO4" s="57" t="s">
        <v>22</v>
      </c>
      <c r="AP4" s="57" t="s">
        <v>38</v>
      </c>
      <c r="AQ4" s="57" t="s">
        <v>39</v>
      </c>
      <c r="AR4" s="140"/>
      <c r="AS4" s="57" t="s">
        <v>40</v>
      </c>
      <c r="AT4" s="57" t="s">
        <v>41</v>
      </c>
      <c r="AU4" s="57" t="s">
        <v>40</v>
      </c>
      <c r="AV4" s="57" t="s">
        <v>41</v>
      </c>
      <c r="AW4" s="57" t="s">
        <v>42</v>
      </c>
      <c r="AX4" s="57" t="s">
        <v>43</v>
      </c>
      <c r="AY4" s="57" t="s">
        <v>22</v>
      </c>
      <c r="AZ4" s="57" t="s">
        <v>44</v>
      </c>
      <c r="BA4" s="57" t="s">
        <v>35</v>
      </c>
      <c r="BB4" s="57" t="s">
        <v>36</v>
      </c>
      <c r="BC4" s="140"/>
      <c r="BD4" s="140"/>
      <c r="BE4" s="140"/>
      <c r="BF4" s="140"/>
      <c r="BG4" s="140"/>
      <c r="BH4" s="140"/>
      <c r="BI4" s="140"/>
    </row>
    <row r="14" spans="1:62">
      <c r="A14">
        <v>1</v>
      </c>
      <c r="M14">
        <v>0</v>
      </c>
      <c r="N14">
        <v>4</v>
      </c>
      <c r="O14">
        <v>4</v>
      </c>
      <c r="P14">
        <v>7</v>
      </c>
      <c r="Q14">
        <v>2</v>
      </c>
      <c r="R14">
        <v>3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11</v>
      </c>
      <c r="AS14">
        <v>7</v>
      </c>
      <c r="AT14">
        <v>21</v>
      </c>
      <c r="AU14">
        <v>12</v>
      </c>
      <c r="AV14">
        <v>51</v>
      </c>
      <c r="AW14">
        <v>9</v>
      </c>
      <c r="AX14">
        <v>26</v>
      </c>
      <c r="AY14">
        <v>3</v>
      </c>
      <c r="AZ14">
        <v>39</v>
      </c>
      <c r="BA14">
        <v>163</v>
      </c>
      <c r="BB14">
        <v>30</v>
      </c>
      <c r="BC14">
        <v>15</v>
      </c>
      <c r="BD14">
        <v>0</v>
      </c>
      <c r="BE14">
        <v>19</v>
      </c>
      <c r="BF14">
        <v>5</v>
      </c>
      <c r="BG14">
        <v>0</v>
      </c>
      <c r="BH14">
        <v>1</v>
      </c>
      <c r="BI14">
        <v>56</v>
      </c>
      <c r="BJ14" s="58">
        <v>488</v>
      </c>
    </row>
    <row r="15" spans="1:62">
      <c r="A15">
        <v>2</v>
      </c>
      <c r="M15">
        <v>0</v>
      </c>
      <c r="N15">
        <v>2</v>
      </c>
      <c r="O15">
        <v>2</v>
      </c>
      <c r="P15">
        <v>3</v>
      </c>
      <c r="Q15">
        <v>1</v>
      </c>
      <c r="R15">
        <v>0</v>
      </c>
      <c r="AH15">
        <v>0</v>
      </c>
      <c r="AI15">
        <v>1</v>
      </c>
      <c r="AJ15">
        <v>0</v>
      </c>
      <c r="AK15">
        <v>2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7</v>
      </c>
      <c r="AS15">
        <v>2</v>
      </c>
      <c r="AT15">
        <v>27</v>
      </c>
      <c r="AU15">
        <v>23</v>
      </c>
      <c r="AV15">
        <v>43</v>
      </c>
      <c r="AW15">
        <v>1</v>
      </c>
      <c r="AX15">
        <v>24</v>
      </c>
      <c r="AY15">
        <v>5</v>
      </c>
      <c r="AZ15">
        <v>24</v>
      </c>
      <c r="BA15">
        <v>130</v>
      </c>
      <c r="BB15">
        <v>20</v>
      </c>
      <c r="BC15">
        <v>14</v>
      </c>
      <c r="BD15">
        <v>2</v>
      </c>
      <c r="BE15">
        <v>10</v>
      </c>
      <c r="BF15">
        <v>8</v>
      </c>
      <c r="BG15">
        <v>3</v>
      </c>
      <c r="BH15">
        <v>1</v>
      </c>
      <c r="BI15">
        <v>35</v>
      </c>
      <c r="BJ15" s="58">
        <v>390</v>
      </c>
    </row>
    <row r="16" spans="1:62">
      <c r="A16">
        <v>3</v>
      </c>
      <c r="M16">
        <v>3</v>
      </c>
      <c r="N16">
        <v>3</v>
      </c>
      <c r="O16">
        <v>5</v>
      </c>
      <c r="P16">
        <v>6</v>
      </c>
      <c r="Q16">
        <v>2</v>
      </c>
      <c r="R16">
        <v>2</v>
      </c>
      <c r="AH16">
        <v>0</v>
      </c>
      <c r="AI16">
        <v>1</v>
      </c>
      <c r="AJ16">
        <v>0</v>
      </c>
      <c r="AK16">
        <v>2</v>
      </c>
      <c r="AL16">
        <v>0</v>
      </c>
      <c r="AM16">
        <v>0</v>
      </c>
      <c r="AN16">
        <v>0</v>
      </c>
      <c r="AO16">
        <v>0</v>
      </c>
      <c r="AP16">
        <v>1</v>
      </c>
      <c r="AQ16">
        <v>0</v>
      </c>
      <c r="AR16">
        <v>8</v>
      </c>
      <c r="AS16">
        <v>5</v>
      </c>
      <c r="AT16">
        <v>21</v>
      </c>
      <c r="AU16">
        <v>26</v>
      </c>
      <c r="AV16">
        <v>60</v>
      </c>
      <c r="AW16">
        <v>6</v>
      </c>
      <c r="AX16">
        <v>25</v>
      </c>
      <c r="AY16">
        <v>5</v>
      </c>
      <c r="AZ16">
        <v>25</v>
      </c>
      <c r="BA16">
        <v>158</v>
      </c>
      <c r="BB16">
        <v>20</v>
      </c>
      <c r="BC16">
        <v>22</v>
      </c>
      <c r="BD16">
        <v>0</v>
      </c>
      <c r="BE16">
        <v>13</v>
      </c>
      <c r="BF16">
        <v>9</v>
      </c>
      <c r="BG16">
        <v>4</v>
      </c>
      <c r="BH16">
        <v>2</v>
      </c>
      <c r="BI16">
        <v>61</v>
      </c>
      <c r="BJ16" s="58">
        <v>495</v>
      </c>
    </row>
    <row r="17" spans="1:1">
      <c r="A17">
        <v>4</v>
      </c>
    </row>
    <row r="18" spans="1:1">
      <c r="A18">
        <v>5</v>
      </c>
    </row>
    <row r="19" spans="1:1">
      <c r="A19">
        <v>6</v>
      </c>
    </row>
    <row r="20" spans="1:1">
      <c r="A20">
        <v>7</v>
      </c>
    </row>
    <row r="21" spans="1:1">
      <c r="A21">
        <v>8</v>
      </c>
    </row>
    <row r="22" spans="1:1">
      <c r="A22">
        <v>9</v>
      </c>
    </row>
    <row r="23" spans="1:1">
      <c r="A23">
        <v>10</v>
      </c>
    </row>
    <row r="24" spans="1:1">
      <c r="A24">
        <v>11</v>
      </c>
    </row>
    <row r="25" spans="1:1">
      <c r="A25">
        <v>12</v>
      </c>
    </row>
  </sheetData>
  <mergeCells count="55">
    <mergeCell ref="L1:L4"/>
    <mergeCell ref="A1:A4"/>
    <mergeCell ref="B1:B4"/>
    <mergeCell ref="C1:C4"/>
    <mergeCell ref="D1:D4"/>
    <mergeCell ref="E1:E4"/>
    <mergeCell ref="F1:F4"/>
    <mergeCell ref="G1:G4"/>
    <mergeCell ref="H1:H4"/>
    <mergeCell ref="I1:I4"/>
    <mergeCell ref="J1:J4"/>
    <mergeCell ref="K1:K4"/>
    <mergeCell ref="BI1:BI4"/>
    <mergeCell ref="M2:M4"/>
    <mergeCell ref="N2:N4"/>
    <mergeCell ref="O2:O4"/>
    <mergeCell ref="P2:P4"/>
    <mergeCell ref="M1:R1"/>
    <mergeCell ref="S1:AG1"/>
    <mergeCell ref="AH1:AQ1"/>
    <mergeCell ref="AR1:BG1"/>
    <mergeCell ref="BH1:BH4"/>
    <mergeCell ref="Q2:Q4"/>
    <mergeCell ref="R2:R4"/>
    <mergeCell ref="S2:T3"/>
    <mergeCell ref="U2:AB2"/>
    <mergeCell ref="AC2:AD3"/>
    <mergeCell ref="AA3:AA4"/>
    <mergeCell ref="AB3:AB4"/>
    <mergeCell ref="AW2:BG2"/>
    <mergeCell ref="U3:U4"/>
    <mergeCell ref="V3:W3"/>
    <mergeCell ref="X3:X4"/>
    <mergeCell ref="Y3:Y4"/>
    <mergeCell ref="Z3:Z4"/>
    <mergeCell ref="AE2:AG2"/>
    <mergeCell ref="AE3:AG3"/>
    <mergeCell ref="AO3:AQ3"/>
    <mergeCell ref="AH2:AQ2"/>
    <mergeCell ref="AR2:AR4"/>
    <mergeCell ref="AS2:AT3"/>
    <mergeCell ref="AU2:AV3"/>
    <mergeCell ref="AH3:AI3"/>
    <mergeCell ref="AJ3:AJ4"/>
    <mergeCell ref="AK3:AK4"/>
    <mergeCell ref="AL3:AL4"/>
    <mergeCell ref="AM3:AN3"/>
    <mergeCell ref="BF3:BF4"/>
    <mergeCell ref="BG3:BG4"/>
    <mergeCell ref="AW3:AX3"/>
    <mergeCell ref="AY3:AZ3"/>
    <mergeCell ref="BA3:BB3"/>
    <mergeCell ref="BC3:BC4"/>
    <mergeCell ref="BD3:BD4"/>
    <mergeCell ref="BE3:BE4"/>
  </mergeCells>
  <phoneticPr fontId="9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6"/>
  <sheetViews>
    <sheetView workbookViewId="0">
      <pane xSplit="12" ySplit="4" topLeftCell="M5" activePane="bottomRight" state="frozen"/>
      <selection pane="topRight" activeCell="M1" sqref="M1"/>
      <selection pane="bottomLeft" activeCell="A5" sqref="A5"/>
      <selection pane="bottomRight" activeCell="AA24" sqref="AA24"/>
    </sheetView>
  </sheetViews>
  <sheetFormatPr defaultRowHeight="16.2"/>
  <cols>
    <col min="1" max="1" width="3.77734375" style="62" customWidth="1"/>
    <col min="2" max="2" width="6.21875" hidden="1" customWidth="1"/>
    <col min="3" max="3" width="11" hidden="1" customWidth="1"/>
    <col min="4" max="5" width="6.21875" hidden="1" customWidth="1"/>
    <col min="6" max="7" width="11" hidden="1" customWidth="1"/>
    <col min="8" max="8" width="6.21875" hidden="1" customWidth="1"/>
    <col min="9" max="9" width="11" hidden="1" customWidth="1"/>
    <col min="10" max="12" width="6.21875" hidden="1" customWidth="1"/>
    <col min="13" max="13" width="9.6640625" bestFit="1" customWidth="1"/>
    <col min="14" max="14" width="6.44140625" bestFit="1" customWidth="1"/>
    <col min="15" max="15" width="4.21875" bestFit="1" customWidth="1"/>
    <col min="16" max="16" width="5.88671875" bestFit="1" customWidth="1"/>
    <col min="17" max="17" width="5.44140625" bestFit="1" customWidth="1"/>
    <col min="18" max="18" width="9.5546875" bestFit="1" customWidth="1"/>
    <col min="19" max="19" width="5.77734375" bestFit="1" customWidth="1"/>
    <col min="20" max="20" width="4.33203125" bestFit="1" customWidth="1"/>
    <col min="21" max="21" width="5.77734375" bestFit="1" customWidth="1"/>
    <col min="22" max="22" width="2.77734375" bestFit="1" customWidth="1"/>
    <col min="23" max="23" width="3" bestFit="1" customWidth="1"/>
    <col min="24" max="24" width="3.6640625" bestFit="1" customWidth="1"/>
    <col min="25" max="25" width="4.6640625" bestFit="1" customWidth="1"/>
    <col min="26" max="26" width="6" bestFit="1" customWidth="1"/>
    <col min="27" max="27" width="7.77734375" bestFit="1" customWidth="1"/>
    <col min="28" max="28" width="4.88671875" bestFit="1" customWidth="1"/>
    <col min="29" max="29" width="5.77734375" bestFit="1" customWidth="1"/>
    <col min="30" max="30" width="5.5546875" bestFit="1" customWidth="1"/>
    <col min="31" max="31" width="5.77734375" bestFit="1" customWidth="1"/>
    <col min="32" max="32" width="6.44140625" bestFit="1" customWidth="1"/>
    <col min="33" max="33" width="5.88671875" bestFit="1" customWidth="1"/>
    <col min="34" max="34" width="2.77734375" bestFit="1" customWidth="1"/>
    <col min="35" max="35" width="3" bestFit="1" customWidth="1"/>
    <col min="36" max="36" width="3.6640625" bestFit="1" customWidth="1"/>
    <col min="37" max="37" width="4.6640625" bestFit="1" customWidth="1"/>
    <col min="38" max="38" width="4.88671875" bestFit="1" customWidth="1"/>
    <col min="39" max="39" width="3" bestFit="1" customWidth="1"/>
    <col min="40" max="40" width="2.5546875" bestFit="1" customWidth="1"/>
    <col min="41" max="41" width="5.77734375" bestFit="1" customWidth="1"/>
    <col min="42" max="42" width="6.44140625" bestFit="1" customWidth="1"/>
    <col min="43" max="43" width="5.88671875" bestFit="1" customWidth="1"/>
    <col min="44" max="44" width="6.33203125" bestFit="1" customWidth="1"/>
    <col min="45" max="45" width="3" bestFit="1" customWidth="1"/>
    <col min="46" max="46" width="2.21875" bestFit="1" customWidth="1"/>
    <col min="47" max="47" width="3" bestFit="1" customWidth="1"/>
    <col min="48" max="48" width="2.21875" bestFit="1" customWidth="1"/>
    <col min="49" max="49" width="3.6640625" bestFit="1" customWidth="1"/>
    <col min="50" max="50" width="4.6640625" bestFit="1" customWidth="1"/>
    <col min="51" max="51" width="5.77734375" bestFit="1" customWidth="1"/>
    <col min="52" max="52" width="5.109375" bestFit="1" customWidth="1"/>
    <col min="53" max="53" width="2.77734375" bestFit="1" customWidth="1"/>
    <col min="54" max="54" width="3" bestFit="1" customWidth="1"/>
    <col min="55" max="55" width="3.6640625" bestFit="1" customWidth="1"/>
    <col min="56" max="56" width="4.6640625" bestFit="1" customWidth="1"/>
    <col min="57" max="57" width="4.88671875" bestFit="1" customWidth="1"/>
    <col min="58" max="58" width="5.77734375" bestFit="1" customWidth="1"/>
    <col min="59" max="59" width="9.44140625" bestFit="1" customWidth="1"/>
    <col min="60" max="60" width="6" bestFit="1" customWidth="1"/>
    <col min="61" max="61" width="8.109375" bestFit="1" customWidth="1"/>
    <col min="62" max="62" width="13.5546875" bestFit="1" customWidth="1"/>
    <col min="63" max="64" width="3.5546875" bestFit="1" customWidth="1"/>
  </cols>
  <sheetData>
    <row r="1" spans="1:64">
      <c r="A1" s="151" t="s">
        <v>0</v>
      </c>
      <c r="B1" s="151" t="s">
        <v>1</v>
      </c>
      <c r="C1" s="153" t="s">
        <v>46</v>
      </c>
      <c r="D1" s="151" t="s">
        <v>2</v>
      </c>
      <c r="E1" s="151" t="s">
        <v>3</v>
      </c>
      <c r="F1" s="151" t="s">
        <v>1187</v>
      </c>
      <c r="G1" s="151" t="s">
        <v>1188</v>
      </c>
      <c r="H1" s="151" t="s">
        <v>1</v>
      </c>
      <c r="I1" s="153" t="s">
        <v>46</v>
      </c>
      <c r="J1" s="155" t="s">
        <v>47</v>
      </c>
      <c r="K1" s="149" t="s">
        <v>48</v>
      </c>
      <c r="L1" s="149" t="s">
        <v>51</v>
      </c>
      <c r="M1" s="143" t="s">
        <v>4</v>
      </c>
      <c r="N1" s="144"/>
      <c r="O1" s="144"/>
      <c r="P1" s="144"/>
      <c r="Q1" s="144"/>
      <c r="R1" s="145"/>
      <c r="S1" s="141" t="s">
        <v>5</v>
      </c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1"/>
      <c r="AI1" s="140"/>
      <c r="AJ1" s="140"/>
      <c r="AK1" s="140"/>
      <c r="AL1" s="140"/>
      <c r="AM1" s="140"/>
      <c r="AN1" s="140"/>
      <c r="AO1" s="140"/>
      <c r="AP1" s="140"/>
      <c r="AQ1" s="140"/>
      <c r="AR1" s="141" t="s">
        <v>6</v>
      </c>
      <c r="AS1" s="140"/>
      <c r="AT1" s="140"/>
      <c r="AU1" s="140"/>
      <c r="AV1" s="140"/>
      <c r="AW1" s="140"/>
      <c r="AX1" s="140"/>
      <c r="AY1" s="140"/>
      <c r="AZ1" s="140"/>
      <c r="BA1" s="140"/>
      <c r="BB1" s="140"/>
      <c r="BC1" s="140"/>
      <c r="BD1" s="140"/>
      <c r="BE1" s="140"/>
      <c r="BF1" s="140"/>
      <c r="BG1" s="140"/>
      <c r="BH1" s="141" t="s">
        <v>7</v>
      </c>
      <c r="BI1" s="141" t="s">
        <v>8</v>
      </c>
      <c r="BJ1" s="157" t="s">
        <v>2293</v>
      </c>
    </row>
    <row r="2" spans="1:64">
      <c r="A2" s="152"/>
      <c r="B2" s="150"/>
      <c r="C2" s="154"/>
      <c r="D2" s="150"/>
      <c r="E2" s="150"/>
      <c r="F2" s="150"/>
      <c r="G2" s="150"/>
      <c r="H2" s="150"/>
      <c r="I2" s="154"/>
      <c r="J2" s="150"/>
      <c r="K2" s="156"/>
      <c r="L2" s="150"/>
      <c r="M2" s="139" t="s">
        <v>53</v>
      </c>
      <c r="N2" s="142" t="s">
        <v>10</v>
      </c>
      <c r="O2" s="139" t="s">
        <v>11</v>
      </c>
      <c r="P2" s="139" t="s">
        <v>12</v>
      </c>
      <c r="Q2" s="139" t="s">
        <v>13</v>
      </c>
      <c r="R2" s="146" t="s">
        <v>50</v>
      </c>
      <c r="S2" s="139" t="s">
        <v>14</v>
      </c>
      <c r="T2" s="140"/>
      <c r="U2" s="139" t="s">
        <v>15</v>
      </c>
      <c r="V2" s="140"/>
      <c r="W2" s="140"/>
      <c r="X2" s="140"/>
      <c r="Y2" s="140"/>
      <c r="Z2" s="140"/>
      <c r="AA2" s="140"/>
      <c r="AB2" s="140"/>
      <c r="AC2" s="139" t="s">
        <v>16</v>
      </c>
      <c r="AD2" s="140"/>
      <c r="AE2" s="139" t="s">
        <v>17</v>
      </c>
      <c r="AF2" s="140"/>
      <c r="AG2" s="140"/>
      <c r="AH2" s="139" t="s">
        <v>18</v>
      </c>
      <c r="AI2" s="140"/>
      <c r="AJ2" s="140"/>
      <c r="AK2" s="140"/>
      <c r="AL2" s="140"/>
      <c r="AM2" s="140"/>
      <c r="AN2" s="140"/>
      <c r="AO2" s="140"/>
      <c r="AP2" s="140"/>
      <c r="AQ2" s="140"/>
      <c r="AR2" s="139" t="s">
        <v>19</v>
      </c>
      <c r="AS2" s="139" t="s">
        <v>20</v>
      </c>
      <c r="AT2" s="140"/>
      <c r="AU2" s="139" t="s">
        <v>49</v>
      </c>
      <c r="AV2" s="140"/>
      <c r="AW2" s="139" t="s">
        <v>21</v>
      </c>
      <c r="AX2" s="140"/>
      <c r="AY2" s="140"/>
      <c r="AZ2" s="140"/>
      <c r="BA2" s="140"/>
      <c r="BB2" s="140"/>
      <c r="BC2" s="140"/>
      <c r="BD2" s="140"/>
      <c r="BE2" s="140"/>
      <c r="BF2" s="140"/>
      <c r="BG2" s="140"/>
      <c r="BH2" s="140"/>
      <c r="BI2" s="140"/>
      <c r="BJ2" s="140"/>
    </row>
    <row r="3" spans="1:64">
      <c r="A3" s="152"/>
      <c r="B3" s="150"/>
      <c r="C3" s="154"/>
      <c r="D3" s="150"/>
      <c r="E3" s="150"/>
      <c r="F3" s="150"/>
      <c r="G3" s="150"/>
      <c r="H3" s="150"/>
      <c r="I3" s="154"/>
      <c r="J3" s="150"/>
      <c r="K3" s="156"/>
      <c r="L3" s="150"/>
      <c r="M3" s="140"/>
      <c r="N3" s="140"/>
      <c r="O3" s="140"/>
      <c r="P3" s="140"/>
      <c r="Q3" s="140"/>
      <c r="R3" s="147"/>
      <c r="S3" s="140"/>
      <c r="T3" s="140"/>
      <c r="U3" s="139" t="s">
        <v>22</v>
      </c>
      <c r="V3" s="139" t="s">
        <v>23</v>
      </c>
      <c r="W3" s="140"/>
      <c r="X3" s="139" t="s">
        <v>24</v>
      </c>
      <c r="Y3" s="139" t="s">
        <v>25</v>
      </c>
      <c r="Z3" s="139" t="s">
        <v>26</v>
      </c>
      <c r="AA3" s="139" t="s">
        <v>27</v>
      </c>
      <c r="AB3" s="139" t="s">
        <v>28</v>
      </c>
      <c r="AC3" s="140"/>
      <c r="AD3" s="140"/>
      <c r="AE3" s="139" t="s">
        <v>29</v>
      </c>
      <c r="AF3" s="140"/>
      <c r="AG3" s="140"/>
      <c r="AH3" s="139" t="s">
        <v>23</v>
      </c>
      <c r="AI3" s="140"/>
      <c r="AJ3" s="139" t="s">
        <v>24</v>
      </c>
      <c r="AK3" s="139" t="s">
        <v>25</v>
      </c>
      <c r="AL3" s="139" t="s">
        <v>28</v>
      </c>
      <c r="AM3" s="139" t="s">
        <v>30</v>
      </c>
      <c r="AN3" s="140"/>
      <c r="AO3" s="139" t="s">
        <v>29</v>
      </c>
      <c r="AP3" s="140"/>
      <c r="AQ3" s="140"/>
      <c r="AR3" s="140"/>
      <c r="AS3" s="140"/>
      <c r="AT3" s="140"/>
      <c r="AU3" s="140"/>
      <c r="AV3" s="140"/>
      <c r="AW3" s="139" t="s">
        <v>31</v>
      </c>
      <c r="AX3" s="140"/>
      <c r="AY3" s="139" t="s">
        <v>29</v>
      </c>
      <c r="AZ3" s="140"/>
      <c r="BA3" s="139" t="s">
        <v>23</v>
      </c>
      <c r="BB3" s="140"/>
      <c r="BC3" s="139" t="s">
        <v>24</v>
      </c>
      <c r="BD3" s="139" t="s">
        <v>25</v>
      </c>
      <c r="BE3" s="139" t="s">
        <v>28</v>
      </c>
      <c r="BF3" s="139" t="s">
        <v>32</v>
      </c>
      <c r="BG3" s="139" t="s">
        <v>33</v>
      </c>
      <c r="BH3" s="140"/>
      <c r="BI3" s="140"/>
      <c r="BJ3" s="140"/>
    </row>
    <row r="4" spans="1:64">
      <c r="A4" s="152"/>
      <c r="B4" s="150"/>
      <c r="C4" s="154"/>
      <c r="D4" s="150"/>
      <c r="E4" s="150"/>
      <c r="F4" s="150"/>
      <c r="G4" s="150"/>
      <c r="H4" s="150"/>
      <c r="I4" s="154"/>
      <c r="J4" s="150"/>
      <c r="K4" s="156"/>
      <c r="L4" s="150"/>
      <c r="M4" s="140"/>
      <c r="N4" s="140"/>
      <c r="O4" s="140"/>
      <c r="P4" s="140"/>
      <c r="Q4" s="140"/>
      <c r="R4" s="148"/>
      <c r="S4" s="57" t="s">
        <v>22</v>
      </c>
      <c r="T4" s="57" t="s">
        <v>34</v>
      </c>
      <c r="U4" s="140"/>
      <c r="V4" s="57" t="s">
        <v>35</v>
      </c>
      <c r="W4" s="57" t="s">
        <v>36</v>
      </c>
      <c r="X4" s="140"/>
      <c r="Y4" s="140"/>
      <c r="Z4" s="140"/>
      <c r="AA4" s="140"/>
      <c r="AB4" s="140"/>
      <c r="AC4" s="57" t="s">
        <v>22</v>
      </c>
      <c r="AD4" s="57" t="s">
        <v>37</v>
      </c>
      <c r="AE4" s="57" t="s">
        <v>22</v>
      </c>
      <c r="AF4" s="57" t="s">
        <v>38</v>
      </c>
      <c r="AG4" s="57" t="s">
        <v>39</v>
      </c>
      <c r="AH4" s="57" t="s">
        <v>35</v>
      </c>
      <c r="AI4" s="57" t="s">
        <v>36</v>
      </c>
      <c r="AJ4" s="140"/>
      <c r="AK4" s="140"/>
      <c r="AL4" s="140"/>
      <c r="AM4" s="57" t="s">
        <v>40</v>
      </c>
      <c r="AN4" s="57" t="s">
        <v>41</v>
      </c>
      <c r="AO4" s="57" t="s">
        <v>22</v>
      </c>
      <c r="AP4" s="57" t="s">
        <v>38</v>
      </c>
      <c r="AQ4" s="57" t="s">
        <v>39</v>
      </c>
      <c r="AR4" s="140"/>
      <c r="AS4" s="57" t="s">
        <v>40</v>
      </c>
      <c r="AT4" s="57" t="s">
        <v>41</v>
      </c>
      <c r="AU4" s="57" t="s">
        <v>40</v>
      </c>
      <c r="AV4" s="57" t="s">
        <v>41</v>
      </c>
      <c r="AW4" s="57" t="s">
        <v>42</v>
      </c>
      <c r="AX4" s="57" t="s">
        <v>43</v>
      </c>
      <c r="AY4" s="57" t="s">
        <v>22</v>
      </c>
      <c r="AZ4" s="57" t="s">
        <v>44</v>
      </c>
      <c r="BA4" s="57" t="s">
        <v>35</v>
      </c>
      <c r="BB4" s="57" t="s">
        <v>36</v>
      </c>
      <c r="BC4" s="140"/>
      <c r="BD4" s="140"/>
      <c r="BE4" s="140"/>
      <c r="BF4" s="140"/>
      <c r="BG4" s="140"/>
      <c r="BH4" s="140"/>
      <c r="BI4" s="140"/>
      <c r="BJ4" s="140"/>
    </row>
    <row r="5" spans="1:64">
      <c r="A5" s="62">
        <v>1</v>
      </c>
      <c r="Y5">
        <v>0</v>
      </c>
      <c r="Z5">
        <v>0</v>
      </c>
      <c r="AA5">
        <v>1</v>
      </c>
      <c r="AB5">
        <v>2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BD5">
        <v>0</v>
      </c>
      <c r="BE5">
        <v>19</v>
      </c>
      <c r="BF5">
        <v>5</v>
      </c>
      <c r="BG5">
        <v>0</v>
      </c>
      <c r="BJ5">
        <v>10</v>
      </c>
      <c r="BK5">
        <v>27</v>
      </c>
      <c r="BL5" s="59">
        <f>SUM(S5:BJ5)</f>
        <v>37</v>
      </c>
    </row>
    <row r="6" spans="1:64">
      <c r="A6" s="62">
        <v>2</v>
      </c>
      <c r="S6">
        <v>0</v>
      </c>
      <c r="T6">
        <v>0</v>
      </c>
      <c r="U6">
        <v>0</v>
      </c>
      <c r="Y6">
        <v>8</v>
      </c>
      <c r="Z6">
        <v>0</v>
      </c>
      <c r="AA6">
        <v>0</v>
      </c>
      <c r="AB6">
        <v>4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2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BD6">
        <v>2</v>
      </c>
      <c r="BE6">
        <v>10</v>
      </c>
      <c r="BF6">
        <v>8</v>
      </c>
      <c r="BG6">
        <v>0</v>
      </c>
      <c r="BJ6">
        <v>0</v>
      </c>
      <c r="BK6">
        <v>34</v>
      </c>
      <c r="BL6" s="59">
        <f>SUM(S6:BJ6)</f>
        <v>34</v>
      </c>
    </row>
    <row r="7" spans="1:64">
      <c r="A7" s="62">
        <v>3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2</v>
      </c>
      <c r="AL7">
        <v>0</v>
      </c>
      <c r="AM7">
        <v>0</v>
      </c>
      <c r="AN7">
        <v>0</v>
      </c>
      <c r="AO7">
        <v>0</v>
      </c>
      <c r="BD7">
        <v>0</v>
      </c>
      <c r="BE7">
        <v>13</v>
      </c>
      <c r="BF7">
        <v>9</v>
      </c>
      <c r="BG7">
        <v>4</v>
      </c>
      <c r="BJ7">
        <v>10</v>
      </c>
      <c r="BK7">
        <v>38</v>
      </c>
      <c r="BL7" s="59">
        <f>SUM(S7:BJ7)</f>
        <v>48</v>
      </c>
    </row>
    <row r="8" spans="1:64">
      <c r="A8" s="62">
        <v>4</v>
      </c>
      <c r="BK8" s="58"/>
    </row>
    <row r="9" spans="1:64">
      <c r="A9" s="62">
        <v>5</v>
      </c>
      <c r="BK9" s="58"/>
    </row>
    <row r="10" spans="1:64">
      <c r="A10" s="62">
        <v>6</v>
      </c>
      <c r="BK10" s="58"/>
    </row>
    <row r="11" spans="1:64">
      <c r="A11" s="62">
        <v>7</v>
      </c>
    </row>
    <row r="12" spans="1:64">
      <c r="A12" s="62">
        <v>8</v>
      </c>
    </row>
    <row r="13" spans="1:64">
      <c r="A13" s="62">
        <v>9</v>
      </c>
    </row>
    <row r="14" spans="1:64">
      <c r="A14" s="62">
        <v>10</v>
      </c>
    </row>
    <row r="15" spans="1:64">
      <c r="A15" s="62">
        <v>11</v>
      </c>
    </row>
    <row r="16" spans="1:64">
      <c r="A16" s="62">
        <v>12</v>
      </c>
    </row>
  </sheetData>
  <mergeCells count="56">
    <mergeCell ref="L1:L4"/>
    <mergeCell ref="A1:A4"/>
    <mergeCell ref="B1:B4"/>
    <mergeCell ref="C1:C4"/>
    <mergeCell ref="D1:D4"/>
    <mergeCell ref="E1:E4"/>
    <mergeCell ref="F1:F4"/>
    <mergeCell ref="G1:G4"/>
    <mergeCell ref="H1:H4"/>
    <mergeCell ref="I1:I4"/>
    <mergeCell ref="J1:J4"/>
    <mergeCell ref="K1:K4"/>
    <mergeCell ref="BJ1:BJ4"/>
    <mergeCell ref="M2:M4"/>
    <mergeCell ref="N2:N4"/>
    <mergeCell ref="O2:O4"/>
    <mergeCell ref="P2:P4"/>
    <mergeCell ref="BI1:BI4"/>
    <mergeCell ref="M1:R1"/>
    <mergeCell ref="S1:AG1"/>
    <mergeCell ref="AH1:AQ1"/>
    <mergeCell ref="AR1:BG1"/>
    <mergeCell ref="BH1:BH4"/>
    <mergeCell ref="Q2:Q4"/>
    <mergeCell ref="R2:R4"/>
    <mergeCell ref="S2:T3"/>
    <mergeCell ref="U2:AB2"/>
    <mergeCell ref="AC2:AD3"/>
    <mergeCell ref="AA3:AA4"/>
    <mergeCell ref="AB3:AB4"/>
    <mergeCell ref="AW2:BG2"/>
    <mergeCell ref="U3:U4"/>
    <mergeCell ref="V3:W3"/>
    <mergeCell ref="X3:X4"/>
    <mergeCell ref="Y3:Y4"/>
    <mergeCell ref="Z3:Z4"/>
    <mergeCell ref="AE2:AG2"/>
    <mergeCell ref="AE3:AG3"/>
    <mergeCell ref="AO3:AQ3"/>
    <mergeCell ref="AH2:AQ2"/>
    <mergeCell ref="AR2:AR4"/>
    <mergeCell ref="AS2:AT3"/>
    <mergeCell ref="AU2:AV3"/>
    <mergeCell ref="AH3:AI3"/>
    <mergeCell ref="AJ3:AJ4"/>
    <mergeCell ref="AK3:AK4"/>
    <mergeCell ref="AL3:AL4"/>
    <mergeCell ref="AM3:AN3"/>
    <mergeCell ref="BF3:BF4"/>
    <mergeCell ref="BG3:BG4"/>
    <mergeCell ref="AW3:AX3"/>
    <mergeCell ref="AY3:AZ3"/>
    <mergeCell ref="BA3:BB3"/>
    <mergeCell ref="BC3:BC4"/>
    <mergeCell ref="BD3:BD4"/>
    <mergeCell ref="BE3:BE4"/>
  </mergeCells>
  <phoneticPr fontId="9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6"/>
  <sheetViews>
    <sheetView zoomScale="82" zoomScaleNormal="82" workbookViewId="0">
      <pane xSplit="18" ySplit="4" topLeftCell="S5" activePane="bottomRight" state="frozen"/>
      <selection pane="topRight" activeCell="S1" sqref="S1"/>
      <selection pane="bottomLeft" activeCell="A5" sqref="A5"/>
      <selection pane="bottomRight" activeCell="Y21" sqref="Y21"/>
    </sheetView>
  </sheetViews>
  <sheetFormatPr defaultRowHeight="16.2"/>
  <cols>
    <col min="2" max="2" width="0.109375" customWidth="1"/>
    <col min="3" max="18" width="9" hidden="1" customWidth="1"/>
    <col min="34" max="34" width="0.33203125" customWidth="1"/>
    <col min="35" max="61" width="9" hidden="1" customWidth="1"/>
  </cols>
  <sheetData>
    <row r="1" spans="1:62">
      <c r="A1" s="151" t="s">
        <v>0</v>
      </c>
      <c r="B1" s="151" t="s">
        <v>1</v>
      </c>
      <c r="C1" s="153" t="s">
        <v>46</v>
      </c>
      <c r="D1" s="151" t="s">
        <v>2</v>
      </c>
      <c r="E1" s="151" t="s">
        <v>3</v>
      </c>
      <c r="F1" s="151" t="s">
        <v>1187</v>
      </c>
      <c r="G1" s="151" t="s">
        <v>1188</v>
      </c>
      <c r="H1" s="151" t="s">
        <v>1</v>
      </c>
      <c r="I1" s="153" t="s">
        <v>46</v>
      </c>
      <c r="J1" s="155" t="s">
        <v>47</v>
      </c>
      <c r="K1" s="149" t="s">
        <v>48</v>
      </c>
      <c r="L1" s="149" t="s">
        <v>51</v>
      </c>
      <c r="M1" s="143" t="s">
        <v>4</v>
      </c>
      <c r="N1" s="144"/>
      <c r="O1" s="144"/>
      <c r="P1" s="144"/>
      <c r="Q1" s="144"/>
      <c r="R1" s="145"/>
      <c r="S1" s="141" t="s">
        <v>5</v>
      </c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1"/>
      <c r="AI1" s="140"/>
      <c r="AJ1" s="140"/>
      <c r="AK1" s="140"/>
      <c r="AL1" s="140"/>
      <c r="AM1" s="140"/>
      <c r="AN1" s="140"/>
      <c r="AO1" s="140"/>
      <c r="AP1" s="140"/>
      <c r="AQ1" s="140"/>
      <c r="AR1" s="141" t="s">
        <v>6</v>
      </c>
      <c r="AS1" s="140"/>
      <c r="AT1" s="140"/>
      <c r="AU1" s="140"/>
      <c r="AV1" s="140"/>
      <c r="AW1" s="140"/>
      <c r="AX1" s="140"/>
      <c r="AY1" s="140"/>
      <c r="AZ1" s="140"/>
      <c r="BA1" s="140"/>
      <c r="BB1" s="140"/>
      <c r="BC1" s="140"/>
      <c r="BD1" s="140"/>
      <c r="BE1" s="140"/>
      <c r="BF1" s="140"/>
      <c r="BG1" s="140"/>
      <c r="BH1" s="141" t="s">
        <v>7</v>
      </c>
      <c r="BI1" s="141" t="s">
        <v>8</v>
      </c>
    </row>
    <row r="2" spans="1:62">
      <c r="A2" s="152"/>
      <c r="B2" s="150"/>
      <c r="C2" s="154"/>
      <c r="D2" s="150"/>
      <c r="E2" s="150"/>
      <c r="F2" s="150"/>
      <c r="G2" s="150"/>
      <c r="H2" s="150"/>
      <c r="I2" s="154"/>
      <c r="J2" s="150"/>
      <c r="K2" s="156"/>
      <c r="L2" s="150"/>
      <c r="M2" s="139" t="s">
        <v>53</v>
      </c>
      <c r="N2" s="142" t="s">
        <v>10</v>
      </c>
      <c r="O2" s="139" t="s">
        <v>11</v>
      </c>
      <c r="P2" s="139" t="s">
        <v>12</v>
      </c>
      <c r="Q2" s="139" t="s">
        <v>13</v>
      </c>
      <c r="R2" s="146" t="s">
        <v>50</v>
      </c>
      <c r="S2" s="139" t="s">
        <v>14</v>
      </c>
      <c r="T2" s="140"/>
      <c r="U2" s="139" t="s">
        <v>15</v>
      </c>
      <c r="V2" s="140"/>
      <c r="W2" s="140"/>
      <c r="X2" s="140"/>
      <c r="Y2" s="140"/>
      <c r="Z2" s="140"/>
      <c r="AA2" s="140"/>
      <c r="AB2" s="140"/>
      <c r="AC2" s="139" t="s">
        <v>16</v>
      </c>
      <c r="AD2" s="140"/>
      <c r="AE2" s="139" t="s">
        <v>17</v>
      </c>
      <c r="AF2" s="140"/>
      <c r="AG2" s="140"/>
      <c r="AH2" s="139" t="s">
        <v>18</v>
      </c>
      <c r="AI2" s="140"/>
      <c r="AJ2" s="140"/>
      <c r="AK2" s="140"/>
      <c r="AL2" s="140"/>
      <c r="AM2" s="140"/>
      <c r="AN2" s="140"/>
      <c r="AO2" s="140"/>
      <c r="AP2" s="140"/>
      <c r="AQ2" s="140"/>
      <c r="AR2" s="139" t="s">
        <v>19</v>
      </c>
      <c r="AS2" s="139" t="s">
        <v>20</v>
      </c>
      <c r="AT2" s="140"/>
      <c r="AU2" s="139" t="s">
        <v>49</v>
      </c>
      <c r="AV2" s="140"/>
      <c r="AW2" s="139" t="s">
        <v>21</v>
      </c>
      <c r="AX2" s="140"/>
      <c r="AY2" s="140"/>
      <c r="AZ2" s="140"/>
      <c r="BA2" s="140"/>
      <c r="BB2" s="140"/>
      <c r="BC2" s="140"/>
      <c r="BD2" s="140"/>
      <c r="BE2" s="140"/>
      <c r="BF2" s="140"/>
      <c r="BG2" s="140"/>
      <c r="BH2" s="140"/>
      <c r="BI2" s="140"/>
    </row>
    <row r="3" spans="1:62">
      <c r="A3" s="152"/>
      <c r="B3" s="150"/>
      <c r="C3" s="154"/>
      <c r="D3" s="150"/>
      <c r="E3" s="150"/>
      <c r="F3" s="150"/>
      <c r="G3" s="150"/>
      <c r="H3" s="150"/>
      <c r="I3" s="154"/>
      <c r="J3" s="150"/>
      <c r="K3" s="156"/>
      <c r="L3" s="150"/>
      <c r="M3" s="140"/>
      <c r="N3" s="140"/>
      <c r="O3" s="140"/>
      <c r="P3" s="140"/>
      <c r="Q3" s="140"/>
      <c r="R3" s="147"/>
      <c r="S3" s="140"/>
      <c r="T3" s="140"/>
      <c r="U3" s="139" t="s">
        <v>22</v>
      </c>
      <c r="V3" s="139" t="s">
        <v>23</v>
      </c>
      <c r="W3" s="140"/>
      <c r="X3" s="139" t="s">
        <v>24</v>
      </c>
      <c r="Y3" s="139" t="s">
        <v>25</v>
      </c>
      <c r="Z3" s="139" t="s">
        <v>26</v>
      </c>
      <c r="AA3" s="139" t="s">
        <v>27</v>
      </c>
      <c r="AB3" s="139" t="s">
        <v>28</v>
      </c>
      <c r="AC3" s="140"/>
      <c r="AD3" s="140"/>
      <c r="AE3" s="139" t="s">
        <v>29</v>
      </c>
      <c r="AF3" s="140"/>
      <c r="AG3" s="140"/>
      <c r="AH3" s="139" t="s">
        <v>23</v>
      </c>
      <c r="AI3" s="140"/>
      <c r="AJ3" s="139" t="s">
        <v>24</v>
      </c>
      <c r="AK3" s="139" t="s">
        <v>25</v>
      </c>
      <c r="AL3" s="139" t="s">
        <v>28</v>
      </c>
      <c r="AM3" s="139" t="s">
        <v>30</v>
      </c>
      <c r="AN3" s="140"/>
      <c r="AO3" s="139" t="s">
        <v>29</v>
      </c>
      <c r="AP3" s="140"/>
      <c r="AQ3" s="140"/>
      <c r="AR3" s="140"/>
      <c r="AS3" s="140"/>
      <c r="AT3" s="140"/>
      <c r="AU3" s="140"/>
      <c r="AV3" s="140"/>
      <c r="AW3" s="139" t="s">
        <v>31</v>
      </c>
      <c r="AX3" s="140"/>
      <c r="AY3" s="139" t="s">
        <v>29</v>
      </c>
      <c r="AZ3" s="140"/>
      <c r="BA3" s="139" t="s">
        <v>23</v>
      </c>
      <c r="BB3" s="140"/>
      <c r="BC3" s="139" t="s">
        <v>24</v>
      </c>
      <c r="BD3" s="139" t="s">
        <v>25</v>
      </c>
      <c r="BE3" s="139" t="s">
        <v>28</v>
      </c>
      <c r="BF3" s="139" t="s">
        <v>32</v>
      </c>
      <c r="BG3" s="139" t="s">
        <v>33</v>
      </c>
      <c r="BH3" s="140"/>
      <c r="BI3" s="140"/>
    </row>
    <row r="4" spans="1:62">
      <c r="A4" s="152"/>
      <c r="B4" s="150"/>
      <c r="C4" s="154"/>
      <c r="D4" s="150"/>
      <c r="E4" s="150"/>
      <c r="F4" s="150"/>
      <c r="G4" s="150"/>
      <c r="H4" s="150"/>
      <c r="I4" s="154"/>
      <c r="J4" s="150"/>
      <c r="K4" s="156"/>
      <c r="L4" s="150"/>
      <c r="M4" s="140"/>
      <c r="N4" s="140"/>
      <c r="O4" s="140"/>
      <c r="P4" s="140"/>
      <c r="Q4" s="140"/>
      <c r="R4" s="148"/>
      <c r="S4" s="57" t="s">
        <v>22</v>
      </c>
      <c r="T4" s="57" t="s">
        <v>34</v>
      </c>
      <c r="U4" s="140"/>
      <c r="V4" s="57" t="s">
        <v>35</v>
      </c>
      <c r="W4" s="57" t="s">
        <v>36</v>
      </c>
      <c r="X4" s="140"/>
      <c r="Y4" s="140"/>
      <c r="Z4" s="140"/>
      <c r="AA4" s="140"/>
      <c r="AB4" s="140"/>
      <c r="AC4" s="57" t="s">
        <v>22</v>
      </c>
      <c r="AD4" s="57" t="s">
        <v>37</v>
      </c>
      <c r="AE4" s="57" t="s">
        <v>22</v>
      </c>
      <c r="AF4" s="57" t="s">
        <v>38</v>
      </c>
      <c r="AG4" s="57" t="s">
        <v>39</v>
      </c>
      <c r="AH4" s="57" t="s">
        <v>35</v>
      </c>
      <c r="AI4" s="57" t="s">
        <v>36</v>
      </c>
      <c r="AJ4" s="140"/>
      <c r="AK4" s="140"/>
      <c r="AL4" s="140"/>
      <c r="AM4" s="57" t="s">
        <v>40</v>
      </c>
      <c r="AN4" s="57" t="s">
        <v>41</v>
      </c>
      <c r="AO4" s="57" t="s">
        <v>22</v>
      </c>
      <c r="AP4" s="57" t="s">
        <v>38</v>
      </c>
      <c r="AQ4" s="57" t="s">
        <v>39</v>
      </c>
      <c r="AR4" s="140"/>
      <c r="AS4" s="57" t="s">
        <v>40</v>
      </c>
      <c r="AT4" s="57" t="s">
        <v>41</v>
      </c>
      <c r="AU4" s="57" t="s">
        <v>40</v>
      </c>
      <c r="AV4" s="57" t="s">
        <v>41</v>
      </c>
      <c r="AW4" s="57" t="s">
        <v>42</v>
      </c>
      <c r="AX4" s="57" t="s">
        <v>43</v>
      </c>
      <c r="AY4" s="57" t="s">
        <v>22</v>
      </c>
      <c r="AZ4" s="57" t="s">
        <v>44</v>
      </c>
      <c r="BA4" s="57" t="s">
        <v>35</v>
      </c>
      <c r="BB4" s="57" t="s">
        <v>36</v>
      </c>
      <c r="BC4" s="140"/>
      <c r="BD4" s="140"/>
      <c r="BE4" s="140"/>
      <c r="BF4" s="140"/>
      <c r="BG4" s="140"/>
      <c r="BH4" s="140"/>
      <c r="BI4" s="140"/>
    </row>
    <row r="5" spans="1:62">
      <c r="A5">
        <v>1</v>
      </c>
      <c r="S5">
        <v>0</v>
      </c>
      <c r="T5">
        <v>0</v>
      </c>
      <c r="U5">
        <v>1</v>
      </c>
      <c r="V5">
        <v>1</v>
      </c>
      <c r="W5">
        <v>11</v>
      </c>
      <c r="X5">
        <v>1</v>
      </c>
      <c r="Y5">
        <v>0</v>
      </c>
      <c r="Z5">
        <v>0</v>
      </c>
      <c r="AA5">
        <v>1</v>
      </c>
      <c r="AB5">
        <v>0</v>
      </c>
      <c r="AC5">
        <v>0</v>
      </c>
      <c r="AD5">
        <v>0</v>
      </c>
      <c r="AE5">
        <v>2</v>
      </c>
      <c r="AF5">
        <v>0</v>
      </c>
      <c r="AG5">
        <v>0</v>
      </c>
      <c r="BJ5" s="58">
        <v>17</v>
      </c>
    </row>
    <row r="6" spans="1:62">
      <c r="A6">
        <v>2</v>
      </c>
      <c r="S6">
        <v>0</v>
      </c>
      <c r="T6">
        <v>0</v>
      </c>
      <c r="U6">
        <v>0</v>
      </c>
      <c r="V6">
        <v>1</v>
      </c>
      <c r="W6">
        <v>11</v>
      </c>
      <c r="X6">
        <v>1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BJ6" s="58">
        <v>13</v>
      </c>
    </row>
    <row r="7" spans="1:62">
      <c r="A7">
        <v>3</v>
      </c>
      <c r="S7">
        <v>0</v>
      </c>
      <c r="T7">
        <v>0</v>
      </c>
      <c r="U7">
        <v>0</v>
      </c>
      <c r="V7">
        <v>2</v>
      </c>
      <c r="W7">
        <v>19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2</v>
      </c>
      <c r="BJ7" s="58">
        <v>23</v>
      </c>
    </row>
    <row r="8" spans="1:62">
      <c r="A8">
        <v>4</v>
      </c>
    </row>
    <row r="9" spans="1:62">
      <c r="A9">
        <v>5</v>
      </c>
    </row>
    <row r="10" spans="1:62">
      <c r="A10">
        <v>6</v>
      </c>
    </row>
    <row r="11" spans="1:62">
      <c r="A11">
        <v>7</v>
      </c>
    </row>
    <row r="12" spans="1:62">
      <c r="A12">
        <v>8</v>
      </c>
    </row>
    <row r="13" spans="1:62">
      <c r="A13">
        <v>9</v>
      </c>
    </row>
    <row r="14" spans="1:62">
      <c r="A14">
        <v>10</v>
      </c>
    </row>
    <row r="15" spans="1:62">
      <c r="A15">
        <v>11</v>
      </c>
    </row>
    <row r="16" spans="1:62">
      <c r="A16">
        <v>12</v>
      </c>
    </row>
  </sheetData>
  <mergeCells count="55">
    <mergeCell ref="L1:L4"/>
    <mergeCell ref="A1:A4"/>
    <mergeCell ref="B1:B4"/>
    <mergeCell ref="C1:C4"/>
    <mergeCell ref="D1:D4"/>
    <mergeCell ref="E1:E4"/>
    <mergeCell ref="F1:F4"/>
    <mergeCell ref="G1:G4"/>
    <mergeCell ref="H1:H4"/>
    <mergeCell ref="I1:I4"/>
    <mergeCell ref="J1:J4"/>
    <mergeCell ref="K1:K4"/>
    <mergeCell ref="BI1:BI4"/>
    <mergeCell ref="M2:M4"/>
    <mergeCell ref="N2:N4"/>
    <mergeCell ref="O2:O4"/>
    <mergeCell ref="P2:P4"/>
    <mergeCell ref="M1:R1"/>
    <mergeCell ref="S1:AG1"/>
    <mergeCell ref="AH1:AQ1"/>
    <mergeCell ref="AR1:BG1"/>
    <mergeCell ref="BH1:BH4"/>
    <mergeCell ref="Q2:Q4"/>
    <mergeCell ref="R2:R4"/>
    <mergeCell ref="S2:T3"/>
    <mergeCell ref="U2:AB2"/>
    <mergeCell ref="AC2:AD3"/>
    <mergeCell ref="AA3:AA4"/>
    <mergeCell ref="AB3:AB4"/>
    <mergeCell ref="AW2:BG2"/>
    <mergeCell ref="U3:U4"/>
    <mergeCell ref="V3:W3"/>
    <mergeCell ref="X3:X4"/>
    <mergeCell ref="Y3:Y4"/>
    <mergeCell ref="Z3:Z4"/>
    <mergeCell ref="AE2:AG2"/>
    <mergeCell ref="AE3:AG3"/>
    <mergeCell ref="AO3:AQ3"/>
    <mergeCell ref="AH2:AQ2"/>
    <mergeCell ref="AR2:AR4"/>
    <mergeCell ref="AS2:AT3"/>
    <mergeCell ref="AU2:AV3"/>
    <mergeCell ref="AH3:AI3"/>
    <mergeCell ref="AJ3:AJ4"/>
    <mergeCell ref="AK3:AK4"/>
    <mergeCell ref="AL3:AL4"/>
    <mergeCell ref="AM3:AN3"/>
    <mergeCell ref="BF3:BF4"/>
    <mergeCell ref="BG3:BG4"/>
    <mergeCell ref="AW3:AX3"/>
    <mergeCell ref="AY3:AZ3"/>
    <mergeCell ref="BA3:BB3"/>
    <mergeCell ref="BC3:BC4"/>
    <mergeCell ref="BD3:BD4"/>
    <mergeCell ref="BE3:BE4"/>
  </mergeCells>
  <phoneticPr fontId="9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N372"/>
  <sheetViews>
    <sheetView tabSelected="1" view="pageBreakPreview" zoomScale="55" zoomScaleNormal="64" zoomScaleSheetLayoutView="55" workbookViewId="0">
      <pane xSplit="11" ySplit="4" topLeftCell="L86" activePane="bottomRight" state="frozen"/>
      <selection pane="topRight" activeCell="J1" sqref="J1"/>
      <selection pane="bottomLeft" activeCell="A5" sqref="A5"/>
      <selection pane="bottomRight" activeCell="H1" sqref="H1:I1048576"/>
    </sheetView>
  </sheetViews>
  <sheetFormatPr defaultColWidth="14.77734375" defaultRowHeight="15.6"/>
  <cols>
    <col min="1" max="1" width="6.33203125" style="15" bestFit="1" customWidth="1"/>
    <col min="2" max="2" width="16.44140625" style="15" customWidth="1"/>
    <col min="3" max="3" width="13.21875" style="15" customWidth="1"/>
    <col min="4" max="4" width="5" style="15" customWidth="1"/>
    <col min="5" max="5" width="7.5546875" style="15" customWidth="1"/>
    <col min="6" max="7" width="13.6640625" style="15" customWidth="1"/>
    <col min="8" max="8" width="19.5546875" style="15" hidden="1" customWidth="1"/>
    <col min="9" max="9" width="13.6640625" style="15" hidden="1" customWidth="1"/>
    <col min="10" max="10" width="13.6640625" style="15" bestFit="1" customWidth="1"/>
    <col min="11" max="11" width="10.44140625" style="134" customWidth="1"/>
    <col min="12" max="12" width="7.5546875" style="15" bestFit="1" customWidth="1"/>
    <col min="13" max="13" width="9.6640625" style="134" hidden="1" customWidth="1"/>
    <col min="14" max="14" width="8.77734375" style="134" hidden="1" customWidth="1"/>
    <col min="15" max="16" width="8.5546875" style="134" hidden="1" customWidth="1"/>
    <col min="17" max="17" width="9.6640625" style="4" bestFit="1" customWidth="1"/>
    <col min="18" max="18" width="6.44140625" style="4" bestFit="1" customWidth="1"/>
    <col min="19" max="19" width="4.33203125" style="4" bestFit="1" customWidth="1"/>
    <col min="20" max="20" width="5.88671875" style="4" bestFit="1" customWidth="1"/>
    <col min="21" max="21" width="5.44140625" style="4" bestFit="1" customWidth="1"/>
    <col min="22" max="22" width="9.5546875" style="4" bestFit="1" customWidth="1"/>
    <col min="23" max="23" width="5.77734375" style="4" bestFit="1" customWidth="1"/>
    <col min="24" max="24" width="4.44140625" style="4" bestFit="1" customWidth="1"/>
    <col min="25" max="25" width="5.77734375" style="4" bestFit="1" customWidth="1"/>
    <col min="26" max="26" width="2.88671875" style="4" bestFit="1" customWidth="1"/>
    <col min="27" max="27" width="4.109375" style="4" bestFit="1" customWidth="1"/>
    <col min="28" max="28" width="3.77734375" style="4" bestFit="1" customWidth="1"/>
    <col min="29" max="29" width="9.88671875" style="4" customWidth="1"/>
    <col min="30" max="30" width="6.109375" style="4" bestFit="1" customWidth="1"/>
    <col min="31" max="31" width="7.77734375" style="4" bestFit="1" customWidth="1"/>
    <col min="32" max="32" width="10.77734375" style="4" customWidth="1"/>
    <col min="33" max="33" width="5.77734375" style="4" bestFit="1" customWidth="1"/>
    <col min="34" max="34" width="5.5546875" style="4" bestFit="1" customWidth="1"/>
    <col min="35" max="35" width="5.77734375" style="4" bestFit="1" customWidth="1"/>
    <col min="36" max="36" width="6.5546875" style="4" bestFit="1" customWidth="1"/>
    <col min="37" max="37" width="6" style="4" bestFit="1" customWidth="1"/>
    <col min="38" max="38" width="3.21875" style="4" bestFit="1" customWidth="1"/>
    <col min="39" max="39" width="3.44140625" style="4" bestFit="1" customWidth="1"/>
    <col min="40" max="40" width="3.77734375" style="4" bestFit="1" customWidth="1"/>
    <col min="41" max="41" width="11.44140625" style="4" bestFit="1" customWidth="1"/>
    <col min="42" max="42" width="5" style="4" bestFit="1" customWidth="1"/>
    <col min="43" max="43" width="3" style="4" bestFit="1" customWidth="1"/>
    <col min="44" max="44" width="2.77734375" style="4" bestFit="1" customWidth="1"/>
    <col min="45" max="45" width="5.77734375" style="4" bestFit="1" customWidth="1"/>
    <col min="46" max="46" width="6.5546875" style="4" bestFit="1" customWidth="1"/>
    <col min="47" max="47" width="6" style="4" bestFit="1" customWidth="1"/>
    <col min="48" max="48" width="6.6640625" style="4" bestFit="1" customWidth="1"/>
    <col min="49" max="49" width="4.109375" style="4" bestFit="1" customWidth="1"/>
    <col min="50" max="50" width="4.109375" style="4" customWidth="1"/>
    <col min="51" max="51" width="3" style="4" bestFit="1" customWidth="1"/>
    <col min="52" max="52" width="4.109375" style="4" bestFit="1" customWidth="1"/>
    <col min="53" max="53" width="3.77734375" style="4" bestFit="1" customWidth="1"/>
    <col min="54" max="54" width="4.6640625" style="4" bestFit="1" customWidth="1"/>
    <col min="55" max="55" width="5.77734375" style="4" bestFit="1" customWidth="1"/>
    <col min="56" max="56" width="5.109375" style="4" customWidth="1"/>
    <col min="57" max="57" width="9.109375" style="4" bestFit="1" customWidth="1"/>
    <col min="58" max="58" width="9.21875" style="4" customWidth="1"/>
    <col min="59" max="59" width="3.77734375" style="4" bestFit="1" customWidth="1"/>
    <col min="60" max="60" width="4.6640625" style="4" bestFit="1" customWidth="1"/>
    <col min="61" max="61" width="5" style="4" bestFit="1" customWidth="1"/>
    <col min="62" max="62" width="5.77734375" style="4" bestFit="1" customWidth="1"/>
    <col min="63" max="63" width="9.44140625" style="4" bestFit="1" customWidth="1"/>
    <col min="64" max="64" width="6" style="4" bestFit="1" customWidth="1"/>
    <col min="65" max="65" width="16.5546875" style="4" customWidth="1"/>
    <col min="66" max="66" width="3.21875" style="4" bestFit="1" customWidth="1"/>
    <col min="67" max="16384" width="14.77734375" style="4"/>
  </cols>
  <sheetData>
    <row r="1" spans="1:66">
      <c r="A1" s="151" t="s">
        <v>0</v>
      </c>
      <c r="B1" s="151" t="s">
        <v>1</v>
      </c>
      <c r="C1" s="153" t="s">
        <v>1831</v>
      </c>
      <c r="D1" s="161" t="s">
        <v>2</v>
      </c>
      <c r="E1" s="161" t="s">
        <v>3</v>
      </c>
      <c r="F1" s="161" t="s">
        <v>1187</v>
      </c>
      <c r="G1" s="161" t="s">
        <v>1188</v>
      </c>
      <c r="H1" s="151" t="s">
        <v>1</v>
      </c>
      <c r="I1" s="153" t="s">
        <v>1831</v>
      </c>
      <c r="J1" s="155" t="s">
        <v>2001</v>
      </c>
      <c r="K1" s="149" t="s">
        <v>2002</v>
      </c>
      <c r="L1" s="149" t="s">
        <v>6027</v>
      </c>
      <c r="M1" s="159" t="s">
        <v>5141</v>
      </c>
      <c r="N1" s="159" t="s">
        <v>5142</v>
      </c>
      <c r="O1" s="159" t="s">
        <v>5143</v>
      </c>
      <c r="P1" s="159" t="s">
        <v>5144</v>
      </c>
      <c r="Q1" s="143" t="s">
        <v>4</v>
      </c>
      <c r="R1" s="144"/>
      <c r="S1" s="144"/>
      <c r="T1" s="144"/>
      <c r="U1" s="144"/>
      <c r="V1" s="145"/>
      <c r="W1" s="141" t="s">
        <v>5</v>
      </c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1"/>
      <c r="AM1" s="140"/>
      <c r="AN1" s="140"/>
      <c r="AO1" s="140"/>
      <c r="AP1" s="140"/>
      <c r="AQ1" s="140"/>
      <c r="AR1" s="140"/>
      <c r="AS1" s="140"/>
      <c r="AT1" s="140"/>
      <c r="AU1" s="140"/>
      <c r="AV1" s="141" t="s">
        <v>6</v>
      </c>
      <c r="AW1" s="140"/>
      <c r="AX1" s="140"/>
      <c r="AY1" s="140"/>
      <c r="AZ1" s="140"/>
      <c r="BA1" s="140"/>
      <c r="BB1" s="140"/>
      <c r="BC1" s="140"/>
      <c r="BD1" s="140"/>
      <c r="BE1" s="140"/>
      <c r="BF1" s="140"/>
      <c r="BG1" s="140"/>
      <c r="BH1" s="140"/>
      <c r="BI1" s="140"/>
      <c r="BJ1" s="140"/>
      <c r="BK1" s="140"/>
      <c r="BL1" s="141" t="s">
        <v>7</v>
      </c>
      <c r="BM1" s="141" t="s">
        <v>8</v>
      </c>
      <c r="BN1" s="124" t="s">
        <v>9</v>
      </c>
    </row>
    <row r="2" spans="1:66">
      <c r="A2" s="152"/>
      <c r="B2" s="164"/>
      <c r="C2" s="154"/>
      <c r="D2" s="162"/>
      <c r="E2" s="162"/>
      <c r="F2" s="162"/>
      <c r="G2" s="162"/>
      <c r="H2" s="152"/>
      <c r="I2" s="154"/>
      <c r="J2" s="152"/>
      <c r="K2" s="164"/>
      <c r="L2" s="152"/>
      <c r="M2" s="160"/>
      <c r="N2" s="160"/>
      <c r="O2" s="160"/>
      <c r="P2" s="160"/>
      <c r="Q2" s="139" t="s">
        <v>53</v>
      </c>
      <c r="R2" s="142" t="s">
        <v>10</v>
      </c>
      <c r="S2" s="139" t="s">
        <v>11</v>
      </c>
      <c r="T2" s="139" t="s">
        <v>12</v>
      </c>
      <c r="U2" s="139" t="s">
        <v>13</v>
      </c>
      <c r="V2" s="146" t="s">
        <v>50</v>
      </c>
      <c r="W2" s="139" t="s">
        <v>14</v>
      </c>
      <c r="X2" s="140"/>
      <c r="Y2" s="139" t="s">
        <v>15</v>
      </c>
      <c r="Z2" s="140"/>
      <c r="AA2" s="140"/>
      <c r="AB2" s="140"/>
      <c r="AC2" s="140"/>
      <c r="AD2" s="140"/>
      <c r="AE2" s="140"/>
      <c r="AF2" s="140"/>
      <c r="AG2" s="139" t="s">
        <v>16</v>
      </c>
      <c r="AH2" s="140"/>
      <c r="AI2" s="139" t="s">
        <v>17</v>
      </c>
      <c r="AJ2" s="140"/>
      <c r="AK2" s="140"/>
      <c r="AL2" s="139" t="s">
        <v>18</v>
      </c>
      <c r="AM2" s="140"/>
      <c r="AN2" s="140"/>
      <c r="AO2" s="140"/>
      <c r="AP2" s="140"/>
      <c r="AQ2" s="140"/>
      <c r="AR2" s="140"/>
      <c r="AS2" s="140"/>
      <c r="AT2" s="140"/>
      <c r="AU2" s="140"/>
      <c r="AV2" s="139" t="s">
        <v>19</v>
      </c>
      <c r="AW2" s="139" t="s">
        <v>20</v>
      </c>
      <c r="AX2" s="140"/>
      <c r="AY2" s="139" t="s">
        <v>49</v>
      </c>
      <c r="AZ2" s="140"/>
      <c r="BA2" s="139" t="s">
        <v>21</v>
      </c>
      <c r="BB2" s="140"/>
      <c r="BC2" s="140"/>
      <c r="BD2" s="140"/>
      <c r="BE2" s="140"/>
      <c r="BF2" s="140"/>
      <c r="BG2" s="140"/>
      <c r="BH2" s="140"/>
      <c r="BI2" s="140"/>
      <c r="BJ2" s="140"/>
      <c r="BK2" s="140"/>
      <c r="BL2" s="140"/>
      <c r="BM2" s="140"/>
      <c r="BN2" s="124"/>
    </row>
    <row r="3" spans="1:66">
      <c r="A3" s="152"/>
      <c r="B3" s="164"/>
      <c r="C3" s="154"/>
      <c r="D3" s="162"/>
      <c r="E3" s="162"/>
      <c r="F3" s="162"/>
      <c r="G3" s="162"/>
      <c r="H3" s="152"/>
      <c r="I3" s="154"/>
      <c r="J3" s="152"/>
      <c r="K3" s="164"/>
      <c r="L3" s="152"/>
      <c r="M3" s="160"/>
      <c r="N3" s="160"/>
      <c r="O3" s="160"/>
      <c r="P3" s="160"/>
      <c r="Q3" s="140"/>
      <c r="R3" s="140"/>
      <c r="S3" s="140"/>
      <c r="T3" s="140"/>
      <c r="U3" s="140"/>
      <c r="V3" s="147"/>
      <c r="W3" s="140"/>
      <c r="X3" s="140"/>
      <c r="Y3" s="139" t="s">
        <v>22</v>
      </c>
      <c r="Z3" s="139" t="s">
        <v>23</v>
      </c>
      <c r="AA3" s="140"/>
      <c r="AB3" s="139" t="s">
        <v>24</v>
      </c>
      <c r="AC3" s="139" t="s">
        <v>25</v>
      </c>
      <c r="AD3" s="139" t="s">
        <v>26</v>
      </c>
      <c r="AE3" s="139" t="s">
        <v>27</v>
      </c>
      <c r="AF3" s="139" t="s">
        <v>28</v>
      </c>
      <c r="AG3" s="140"/>
      <c r="AH3" s="140"/>
      <c r="AI3" s="139" t="s">
        <v>29</v>
      </c>
      <c r="AJ3" s="140"/>
      <c r="AK3" s="140"/>
      <c r="AL3" s="139" t="s">
        <v>23</v>
      </c>
      <c r="AM3" s="140"/>
      <c r="AN3" s="139" t="s">
        <v>24</v>
      </c>
      <c r="AO3" s="139" t="s">
        <v>25</v>
      </c>
      <c r="AP3" s="139" t="s">
        <v>28</v>
      </c>
      <c r="AQ3" s="139" t="s">
        <v>30</v>
      </c>
      <c r="AR3" s="140"/>
      <c r="AS3" s="139" t="s">
        <v>29</v>
      </c>
      <c r="AT3" s="140"/>
      <c r="AU3" s="140"/>
      <c r="AV3" s="140"/>
      <c r="AW3" s="140"/>
      <c r="AX3" s="140"/>
      <c r="AY3" s="140"/>
      <c r="AZ3" s="140"/>
      <c r="BA3" s="139" t="s">
        <v>31</v>
      </c>
      <c r="BB3" s="140"/>
      <c r="BC3" s="139" t="s">
        <v>29</v>
      </c>
      <c r="BD3" s="140"/>
      <c r="BE3" s="139" t="s">
        <v>23</v>
      </c>
      <c r="BF3" s="140"/>
      <c r="BG3" s="139" t="s">
        <v>24</v>
      </c>
      <c r="BH3" s="139" t="s">
        <v>25</v>
      </c>
      <c r="BI3" s="139" t="s">
        <v>28</v>
      </c>
      <c r="BJ3" s="139" t="s">
        <v>32</v>
      </c>
      <c r="BK3" s="139" t="s">
        <v>33</v>
      </c>
      <c r="BL3" s="140"/>
      <c r="BM3" s="140"/>
      <c r="BN3" s="124"/>
    </row>
    <row r="4" spans="1:66">
      <c r="A4" s="152"/>
      <c r="B4" s="165"/>
      <c r="C4" s="166"/>
      <c r="D4" s="163"/>
      <c r="E4" s="163"/>
      <c r="F4" s="163"/>
      <c r="G4" s="163"/>
      <c r="H4" s="152"/>
      <c r="I4" s="154"/>
      <c r="J4" s="152"/>
      <c r="K4" s="164"/>
      <c r="L4" s="152"/>
      <c r="M4" s="160"/>
      <c r="N4" s="160"/>
      <c r="O4" s="160"/>
      <c r="P4" s="160"/>
      <c r="Q4" s="140"/>
      <c r="R4" s="140"/>
      <c r="S4" s="140"/>
      <c r="T4" s="140"/>
      <c r="U4" s="140"/>
      <c r="V4" s="148"/>
      <c r="W4" s="123" t="s">
        <v>22</v>
      </c>
      <c r="X4" s="123" t="s">
        <v>34</v>
      </c>
      <c r="Y4" s="140"/>
      <c r="Z4" s="123" t="s">
        <v>35</v>
      </c>
      <c r="AA4" s="123" t="s">
        <v>36</v>
      </c>
      <c r="AB4" s="140"/>
      <c r="AC4" s="140"/>
      <c r="AD4" s="140"/>
      <c r="AE4" s="140"/>
      <c r="AF4" s="140"/>
      <c r="AG4" s="123" t="s">
        <v>22</v>
      </c>
      <c r="AH4" s="123" t="s">
        <v>37</v>
      </c>
      <c r="AI4" s="123" t="s">
        <v>22</v>
      </c>
      <c r="AJ4" s="123" t="s">
        <v>38</v>
      </c>
      <c r="AK4" s="123" t="s">
        <v>39</v>
      </c>
      <c r="AL4" s="123" t="s">
        <v>35</v>
      </c>
      <c r="AM4" s="123" t="s">
        <v>36</v>
      </c>
      <c r="AN4" s="140"/>
      <c r="AO4" s="140"/>
      <c r="AP4" s="140"/>
      <c r="AQ4" s="123" t="s">
        <v>40</v>
      </c>
      <c r="AR4" s="123" t="s">
        <v>41</v>
      </c>
      <c r="AS4" s="123" t="s">
        <v>22</v>
      </c>
      <c r="AT4" s="123" t="s">
        <v>38</v>
      </c>
      <c r="AU4" s="123" t="s">
        <v>39</v>
      </c>
      <c r="AV4" s="140"/>
      <c r="AW4" s="123" t="s">
        <v>40</v>
      </c>
      <c r="AX4" s="123" t="s">
        <v>41</v>
      </c>
      <c r="AY4" s="123" t="s">
        <v>40</v>
      </c>
      <c r="AZ4" s="123" t="s">
        <v>41</v>
      </c>
      <c r="BA4" s="123" t="s">
        <v>42</v>
      </c>
      <c r="BB4" s="123" t="s">
        <v>43</v>
      </c>
      <c r="BC4" s="123" t="s">
        <v>22</v>
      </c>
      <c r="BD4" s="123" t="s">
        <v>44</v>
      </c>
      <c r="BE4" s="123" t="s">
        <v>35</v>
      </c>
      <c r="BF4" s="123" t="s">
        <v>36</v>
      </c>
      <c r="BG4" s="140"/>
      <c r="BH4" s="140"/>
      <c r="BI4" s="140"/>
      <c r="BJ4" s="140"/>
      <c r="BK4" s="140"/>
      <c r="BL4" s="140"/>
      <c r="BM4" s="140"/>
      <c r="BN4" s="124"/>
    </row>
    <row r="5" spans="1:66" ht="16.2">
      <c r="A5" s="23">
        <v>1</v>
      </c>
      <c r="B5" s="33" t="s">
        <v>5745</v>
      </c>
      <c r="C5" s="33" t="s">
        <v>5504</v>
      </c>
      <c r="D5" s="33" t="s">
        <v>218</v>
      </c>
      <c r="E5" s="33">
        <v>66</v>
      </c>
      <c r="F5" s="33"/>
      <c r="G5" s="33"/>
      <c r="H5" s="23" t="str">
        <f t="shared" ref="H5:H26" si="0">REPLACE(B5,2,1,"＊")</f>
        <v>梁＊振</v>
      </c>
      <c r="I5" s="23" t="str">
        <f t="shared" ref="I5:I26" si="1">REPLACE(C5,2,1,"＊")</f>
        <v>0＊875511</v>
      </c>
      <c r="J5" s="33" t="s">
        <v>5809</v>
      </c>
      <c r="K5" s="33" t="s">
        <v>58</v>
      </c>
      <c r="L5" s="33">
        <v>1058</v>
      </c>
      <c r="M5" s="33" t="s">
        <v>58</v>
      </c>
      <c r="N5" s="33"/>
      <c r="O5" s="33"/>
      <c r="P5" s="33"/>
      <c r="Q5" s="1"/>
      <c r="R5" s="1"/>
      <c r="S5" s="1"/>
      <c r="T5" s="1"/>
      <c r="U5" s="1"/>
      <c r="V5" s="19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 t="s">
        <v>9</v>
      </c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24"/>
    </row>
    <row r="6" spans="1:66" ht="46.8">
      <c r="A6" s="23">
        <v>2</v>
      </c>
      <c r="B6" s="33" t="s">
        <v>6029</v>
      </c>
      <c r="C6" s="33" t="s">
        <v>5810</v>
      </c>
      <c r="D6" s="33" t="s">
        <v>216</v>
      </c>
      <c r="E6" s="33">
        <v>65</v>
      </c>
      <c r="F6" s="33"/>
      <c r="G6" s="33"/>
      <c r="H6" s="23" t="str">
        <f t="shared" si="0"/>
        <v>陳＊桂</v>
      </c>
      <c r="I6" s="23" t="str">
        <f t="shared" si="1"/>
        <v>2＊388184</v>
      </c>
      <c r="J6" s="33" t="s">
        <v>5811</v>
      </c>
      <c r="K6" s="33" t="s">
        <v>6209</v>
      </c>
      <c r="L6" s="33">
        <v>1058</v>
      </c>
      <c r="M6" s="33" t="s">
        <v>61</v>
      </c>
      <c r="N6" s="33" t="s">
        <v>195</v>
      </c>
      <c r="O6" s="33" t="s">
        <v>3345</v>
      </c>
      <c r="P6" s="33"/>
      <c r="Q6" s="2"/>
      <c r="R6" s="2"/>
      <c r="S6" s="2" t="s">
        <v>1100</v>
      </c>
      <c r="T6" s="2" t="s">
        <v>9</v>
      </c>
      <c r="U6" s="2" t="s">
        <v>9</v>
      </c>
      <c r="V6" s="18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3"/>
      <c r="AO6" s="1"/>
      <c r="AP6" s="3"/>
      <c r="AQ6" s="1"/>
      <c r="AR6" s="1"/>
      <c r="AS6" s="1"/>
      <c r="AT6" s="1"/>
      <c r="AU6" s="1"/>
      <c r="AV6" s="2"/>
      <c r="AW6" s="1"/>
      <c r="AX6" s="1"/>
      <c r="AY6" s="1"/>
      <c r="AZ6" s="1"/>
      <c r="BA6" s="1"/>
      <c r="BB6" s="1"/>
      <c r="BC6" s="1"/>
      <c r="BD6" s="1"/>
      <c r="BE6" s="1"/>
      <c r="BF6" s="1"/>
      <c r="BG6" s="2"/>
      <c r="BH6" s="3"/>
      <c r="BI6" s="2"/>
      <c r="BJ6" s="2"/>
      <c r="BK6" s="2"/>
      <c r="BL6" s="2"/>
      <c r="BM6" s="1" t="s">
        <v>1111</v>
      </c>
      <c r="BN6" s="124"/>
    </row>
    <row r="7" spans="1:66" ht="16.2">
      <c r="A7" s="23">
        <v>3</v>
      </c>
      <c r="B7" s="33" t="s">
        <v>6030</v>
      </c>
      <c r="C7" s="33" t="s">
        <v>5812</v>
      </c>
      <c r="D7" s="33" t="s">
        <v>216</v>
      </c>
      <c r="E7" s="33">
        <v>64</v>
      </c>
      <c r="F7" s="33"/>
      <c r="G7" s="33"/>
      <c r="H7" s="23" t="str">
        <f t="shared" si="0"/>
        <v>許＊娟</v>
      </c>
      <c r="I7" s="23" t="str">
        <f t="shared" si="1"/>
        <v>0＊319954</v>
      </c>
      <c r="J7" s="33" t="s">
        <v>5811</v>
      </c>
      <c r="K7" s="33" t="s">
        <v>58</v>
      </c>
      <c r="L7" s="33">
        <v>1058</v>
      </c>
      <c r="M7" s="33" t="s">
        <v>58</v>
      </c>
      <c r="N7" s="33"/>
      <c r="O7" s="33"/>
      <c r="P7" s="33"/>
      <c r="Q7" s="2"/>
      <c r="R7" s="2"/>
      <c r="S7" s="2"/>
      <c r="T7" s="2"/>
      <c r="U7" s="2"/>
      <c r="V7" s="18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3"/>
      <c r="AO7" s="1"/>
      <c r="AP7" s="3"/>
      <c r="AQ7" s="1"/>
      <c r="AR7" s="1"/>
      <c r="AS7" s="1"/>
      <c r="AT7" s="1"/>
      <c r="AU7" s="1"/>
      <c r="AV7" s="2"/>
      <c r="AW7" s="1" t="s">
        <v>9</v>
      </c>
      <c r="AX7" s="1"/>
      <c r="AY7" s="1"/>
      <c r="AZ7" s="1"/>
      <c r="BA7" s="1"/>
      <c r="BB7" s="1"/>
      <c r="BC7" s="1"/>
      <c r="BD7" s="1"/>
      <c r="BE7" s="1"/>
      <c r="BF7" s="1"/>
      <c r="BG7" s="2"/>
      <c r="BH7" s="3"/>
      <c r="BI7" s="2"/>
      <c r="BJ7" s="2"/>
      <c r="BK7" s="2"/>
      <c r="BL7" s="2"/>
      <c r="BM7" s="1"/>
      <c r="BN7" s="124"/>
    </row>
    <row r="8" spans="1:66" ht="16.2">
      <c r="A8" s="23">
        <v>4</v>
      </c>
      <c r="B8" s="33" t="s">
        <v>1533</v>
      </c>
      <c r="C8" s="33" t="s">
        <v>1437</v>
      </c>
      <c r="D8" s="33" t="s">
        <v>218</v>
      </c>
      <c r="E8" s="33">
        <v>66</v>
      </c>
      <c r="F8" s="33"/>
      <c r="G8" s="33"/>
      <c r="H8" s="23" t="str">
        <f t="shared" si="0"/>
        <v>李＊其</v>
      </c>
      <c r="I8" s="23" t="str">
        <f t="shared" si="1"/>
        <v>0＊011384</v>
      </c>
      <c r="J8" s="33" t="s">
        <v>5813</v>
      </c>
      <c r="K8" s="33" t="s">
        <v>58</v>
      </c>
      <c r="L8" s="33">
        <v>1058</v>
      </c>
      <c r="M8" s="33" t="s">
        <v>58</v>
      </c>
      <c r="N8" s="33"/>
      <c r="O8" s="33"/>
      <c r="P8" s="33"/>
      <c r="Q8" s="2"/>
      <c r="R8" s="2"/>
      <c r="S8" s="2"/>
      <c r="T8" s="2"/>
      <c r="U8" s="2"/>
      <c r="V8" s="18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3"/>
      <c r="AO8" s="1"/>
      <c r="AP8" s="3"/>
      <c r="AQ8" s="1"/>
      <c r="AR8" s="1"/>
      <c r="AS8" s="1"/>
      <c r="AT8" s="1"/>
      <c r="AU8" s="1"/>
      <c r="AV8" s="2"/>
      <c r="AW8" s="1" t="s">
        <v>9</v>
      </c>
      <c r="AX8" s="1"/>
      <c r="AY8" s="1"/>
      <c r="AZ8" s="1"/>
      <c r="BA8" s="1"/>
      <c r="BB8" s="1"/>
      <c r="BC8" s="1"/>
      <c r="BD8" s="1"/>
      <c r="BE8" s="1"/>
      <c r="BF8" s="1"/>
      <c r="BG8" s="2"/>
      <c r="BH8" s="3"/>
      <c r="BI8" s="2"/>
      <c r="BJ8" s="2"/>
      <c r="BK8" s="2"/>
      <c r="BL8" s="2"/>
      <c r="BM8" s="1"/>
      <c r="BN8" s="124"/>
    </row>
    <row r="9" spans="1:66" ht="16.2">
      <c r="A9" s="23">
        <v>5</v>
      </c>
      <c r="B9" s="33" t="s">
        <v>6031</v>
      </c>
      <c r="C9" s="33" t="s">
        <v>5814</v>
      </c>
      <c r="D9" s="33" t="s">
        <v>216</v>
      </c>
      <c r="E9" s="33">
        <v>58</v>
      </c>
      <c r="F9" s="33"/>
      <c r="G9" s="33"/>
      <c r="H9" s="23" t="str">
        <f t="shared" si="0"/>
        <v>陳＊珠</v>
      </c>
      <c r="I9" s="23" t="str">
        <f t="shared" si="1"/>
        <v>0＊720634</v>
      </c>
      <c r="J9" s="33" t="s">
        <v>5813</v>
      </c>
      <c r="K9" s="33" t="s">
        <v>58</v>
      </c>
      <c r="L9" s="33">
        <v>1058</v>
      </c>
      <c r="M9" s="33" t="s">
        <v>58</v>
      </c>
      <c r="N9" s="33"/>
      <c r="O9" s="33"/>
      <c r="P9" s="33"/>
      <c r="Q9" s="2"/>
      <c r="R9" s="2"/>
      <c r="S9" s="2"/>
      <c r="T9" s="2"/>
      <c r="U9" s="2"/>
      <c r="V9" s="18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3"/>
      <c r="AO9" s="1"/>
      <c r="AP9" s="3"/>
      <c r="AQ9" s="1"/>
      <c r="AR9" s="1"/>
      <c r="AS9" s="1"/>
      <c r="AT9" s="1"/>
      <c r="AU9" s="1"/>
      <c r="AV9" s="2"/>
      <c r="AW9" s="1"/>
      <c r="AX9" s="1" t="s">
        <v>9</v>
      </c>
      <c r="AY9" s="1"/>
      <c r="AZ9" s="1"/>
      <c r="BA9" s="1"/>
      <c r="BB9" s="1"/>
      <c r="BC9" s="1"/>
      <c r="BD9" s="1"/>
      <c r="BE9" s="1"/>
      <c r="BF9" s="1"/>
      <c r="BG9" s="2"/>
      <c r="BH9" s="3"/>
      <c r="BI9" s="2"/>
      <c r="BJ9" s="2"/>
      <c r="BK9" s="2"/>
      <c r="BL9" s="2"/>
      <c r="BM9" s="1"/>
      <c r="BN9" s="124"/>
    </row>
    <row r="10" spans="1:66" ht="46.8">
      <c r="A10" s="23">
        <v>6</v>
      </c>
      <c r="B10" s="33" t="s">
        <v>6032</v>
      </c>
      <c r="C10" s="33" t="s">
        <v>5815</v>
      </c>
      <c r="D10" s="33" t="s">
        <v>218</v>
      </c>
      <c r="E10" s="33">
        <v>56</v>
      </c>
      <c r="F10" s="33" t="s">
        <v>5816</v>
      </c>
      <c r="G10" s="33" t="s">
        <v>5817</v>
      </c>
      <c r="H10" s="23" t="str">
        <f t="shared" si="0"/>
        <v>李＊堯</v>
      </c>
      <c r="I10" s="23" t="str">
        <f t="shared" si="1"/>
        <v>1＊184208</v>
      </c>
      <c r="J10" s="33" t="s">
        <v>5818</v>
      </c>
      <c r="K10" s="33" t="s">
        <v>1161</v>
      </c>
      <c r="L10" s="33">
        <v>1058</v>
      </c>
      <c r="M10" s="33" t="s">
        <v>61</v>
      </c>
      <c r="N10" s="33" t="s">
        <v>1449</v>
      </c>
      <c r="O10" s="33" t="s">
        <v>3345</v>
      </c>
      <c r="P10" s="33"/>
      <c r="Q10" s="2"/>
      <c r="R10" s="2" t="s">
        <v>1108</v>
      </c>
      <c r="S10" s="2" t="s">
        <v>6210</v>
      </c>
      <c r="T10" s="2" t="s">
        <v>9</v>
      </c>
      <c r="U10" s="2" t="s">
        <v>9</v>
      </c>
      <c r="V10" s="18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3"/>
      <c r="AO10" s="1"/>
      <c r="AP10" s="3"/>
      <c r="AQ10" s="1"/>
      <c r="AR10" s="1"/>
      <c r="AS10" s="1"/>
      <c r="AT10" s="1"/>
      <c r="AU10" s="1"/>
      <c r="AV10" s="2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2"/>
      <c r="BH10" s="3"/>
      <c r="BI10" s="2"/>
      <c r="BJ10" s="2"/>
      <c r="BK10" s="2"/>
      <c r="BL10" s="2"/>
      <c r="BM10" s="1" t="s">
        <v>1111</v>
      </c>
      <c r="BN10" s="124"/>
    </row>
    <row r="11" spans="1:66" ht="46.8">
      <c r="A11" s="23">
        <v>7</v>
      </c>
      <c r="B11" s="33" t="s">
        <v>6033</v>
      </c>
      <c r="C11" s="33" t="s">
        <v>5819</v>
      </c>
      <c r="D11" s="33" t="s">
        <v>216</v>
      </c>
      <c r="E11" s="33">
        <v>49</v>
      </c>
      <c r="F11" s="33" t="s">
        <v>5816</v>
      </c>
      <c r="G11" s="33" t="s">
        <v>5817</v>
      </c>
      <c r="H11" s="23" t="str">
        <f t="shared" si="0"/>
        <v>朱＊娟</v>
      </c>
      <c r="I11" s="23" t="str">
        <f t="shared" si="1"/>
        <v>2＊419984</v>
      </c>
      <c r="J11" s="33" t="s">
        <v>5818</v>
      </c>
      <c r="K11" s="33" t="s">
        <v>1161</v>
      </c>
      <c r="L11" s="33">
        <v>1058</v>
      </c>
      <c r="M11" s="33" t="s">
        <v>61</v>
      </c>
      <c r="N11" s="33" t="s">
        <v>1449</v>
      </c>
      <c r="O11" s="33" t="s">
        <v>3345</v>
      </c>
      <c r="P11" s="33"/>
      <c r="Q11" s="2"/>
      <c r="R11" s="2"/>
      <c r="S11" s="2"/>
      <c r="T11" s="2" t="s">
        <v>9</v>
      </c>
      <c r="U11" s="2" t="s">
        <v>9</v>
      </c>
      <c r="V11" s="18" t="s">
        <v>1100</v>
      </c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3"/>
      <c r="AO11" s="1"/>
      <c r="AP11" s="3"/>
      <c r="AQ11" s="1"/>
      <c r="AR11" s="1"/>
      <c r="AS11" s="1"/>
      <c r="AT11" s="1"/>
      <c r="AU11" s="1"/>
      <c r="AV11" s="2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2"/>
      <c r="BH11" s="3"/>
      <c r="BI11" s="2"/>
      <c r="BJ11" s="2"/>
      <c r="BK11" s="2"/>
      <c r="BL11" s="2"/>
      <c r="BM11" s="1" t="s">
        <v>1111</v>
      </c>
      <c r="BN11" s="124"/>
    </row>
    <row r="12" spans="1:66" ht="16.2">
      <c r="A12" s="23">
        <v>8</v>
      </c>
      <c r="B12" s="33" t="s">
        <v>6096</v>
      </c>
      <c r="C12" s="33" t="s">
        <v>5905</v>
      </c>
      <c r="D12" s="33" t="s">
        <v>218</v>
      </c>
      <c r="E12" s="33">
        <v>68</v>
      </c>
      <c r="F12" s="33"/>
      <c r="G12" s="33"/>
      <c r="H12" s="23" t="str">
        <f t="shared" si="0"/>
        <v>陳＊榮</v>
      </c>
      <c r="I12" s="23" t="str">
        <f t="shared" si="1"/>
        <v>0＊053450</v>
      </c>
      <c r="J12" s="33" t="s">
        <v>5846</v>
      </c>
      <c r="K12" s="33" t="s">
        <v>67</v>
      </c>
      <c r="L12" s="36" t="s">
        <v>334</v>
      </c>
      <c r="M12" s="33" t="s">
        <v>67</v>
      </c>
      <c r="N12" s="33"/>
      <c r="O12" s="33"/>
      <c r="P12" s="33"/>
      <c r="Q12" s="2"/>
      <c r="R12" s="2"/>
      <c r="S12" s="2"/>
      <c r="T12" s="2"/>
      <c r="U12" s="2"/>
      <c r="V12" s="18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2"/>
      <c r="AO12" s="1"/>
      <c r="AP12" s="2"/>
      <c r="AQ12" s="1"/>
      <c r="AR12" s="1"/>
      <c r="AS12" s="1"/>
      <c r="AT12" s="1"/>
      <c r="AU12" s="1"/>
      <c r="AV12" s="2"/>
      <c r="AW12" s="1"/>
      <c r="AX12" s="1"/>
      <c r="AY12" s="1"/>
      <c r="AZ12" s="1"/>
      <c r="BA12" s="1"/>
      <c r="BB12" s="1" t="s">
        <v>9</v>
      </c>
      <c r="BC12" s="1"/>
      <c r="BD12" s="1"/>
      <c r="BE12" s="1"/>
      <c r="BF12" s="1"/>
      <c r="BG12" s="2"/>
      <c r="BH12" s="2"/>
      <c r="BI12" s="1"/>
      <c r="BJ12" s="2"/>
      <c r="BK12" s="2"/>
      <c r="BL12" s="2"/>
      <c r="BM12" s="1"/>
      <c r="BN12" s="124"/>
    </row>
    <row r="13" spans="1:66" ht="16.2">
      <c r="A13" s="23">
        <v>9</v>
      </c>
      <c r="B13" s="33" t="s">
        <v>6097</v>
      </c>
      <c r="C13" s="33" t="s">
        <v>5906</v>
      </c>
      <c r="D13" s="33" t="s">
        <v>218</v>
      </c>
      <c r="E13" s="33">
        <v>39</v>
      </c>
      <c r="F13" s="33" t="s">
        <v>5809</v>
      </c>
      <c r="G13" s="33" t="s">
        <v>5862</v>
      </c>
      <c r="H13" s="23" t="str">
        <f t="shared" si="0"/>
        <v>陳＊駿</v>
      </c>
      <c r="I13" s="23" t="str">
        <f t="shared" si="1"/>
        <v>1＊830604</v>
      </c>
      <c r="J13" s="33" t="s">
        <v>5846</v>
      </c>
      <c r="K13" s="33" t="s">
        <v>135</v>
      </c>
      <c r="L13" s="36" t="s">
        <v>334</v>
      </c>
      <c r="M13" s="33" t="s">
        <v>135</v>
      </c>
      <c r="N13" s="33"/>
      <c r="O13" s="33"/>
      <c r="P13" s="33"/>
      <c r="Q13" s="2"/>
      <c r="R13" s="2"/>
      <c r="S13" s="2"/>
      <c r="T13" s="2"/>
      <c r="U13" s="2"/>
      <c r="V13" s="18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2"/>
      <c r="AO13" s="1"/>
      <c r="AP13" s="2"/>
      <c r="AQ13" s="1"/>
      <c r="AR13" s="1"/>
      <c r="AS13" s="1"/>
      <c r="AT13" s="1"/>
      <c r="AU13" s="1"/>
      <c r="AV13" s="2"/>
      <c r="AW13" s="1"/>
      <c r="AX13" s="1"/>
      <c r="AY13" s="1"/>
      <c r="AZ13" s="1" t="s">
        <v>9</v>
      </c>
      <c r="BA13" s="1"/>
      <c r="BB13" s="1"/>
      <c r="BC13" s="1"/>
      <c r="BD13" s="1"/>
      <c r="BE13" s="1"/>
      <c r="BF13" s="1"/>
      <c r="BG13" s="2"/>
      <c r="BH13" s="2"/>
      <c r="BI13" s="1"/>
      <c r="BJ13" s="2"/>
      <c r="BK13" s="2"/>
      <c r="BL13" s="2"/>
      <c r="BM13" s="1"/>
      <c r="BN13" s="124"/>
    </row>
    <row r="14" spans="1:66" ht="16.2">
      <c r="A14" s="23">
        <v>10</v>
      </c>
      <c r="B14" s="33" t="s">
        <v>6098</v>
      </c>
      <c r="C14" s="33" t="s">
        <v>5907</v>
      </c>
      <c r="D14" s="33" t="s">
        <v>216</v>
      </c>
      <c r="E14" s="33">
        <v>62</v>
      </c>
      <c r="F14" s="33"/>
      <c r="G14" s="33"/>
      <c r="H14" s="23" t="str">
        <f t="shared" si="0"/>
        <v>朱＊菊</v>
      </c>
      <c r="I14" s="23" t="str">
        <f t="shared" si="1"/>
        <v>1＊481227</v>
      </c>
      <c r="J14" s="33" t="s">
        <v>5821</v>
      </c>
      <c r="K14" s="33" t="s">
        <v>135</v>
      </c>
      <c r="L14" s="36" t="s">
        <v>334</v>
      </c>
      <c r="M14" s="33" t="s">
        <v>135</v>
      </c>
      <c r="N14" s="33"/>
      <c r="O14" s="33"/>
      <c r="P14" s="33"/>
      <c r="Q14" s="2"/>
      <c r="R14" s="2"/>
      <c r="S14" s="2"/>
      <c r="T14" s="2"/>
      <c r="U14" s="2"/>
      <c r="V14" s="18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2"/>
      <c r="AO14" s="1"/>
      <c r="AP14" s="2"/>
      <c r="AQ14" s="1"/>
      <c r="AR14" s="1"/>
      <c r="AS14" s="1"/>
      <c r="AT14" s="1"/>
      <c r="AU14" s="1"/>
      <c r="AV14" s="2"/>
      <c r="AW14" s="1"/>
      <c r="AX14" s="1"/>
      <c r="AY14" s="1"/>
      <c r="AZ14" s="1" t="s">
        <v>9</v>
      </c>
      <c r="BA14" s="1"/>
      <c r="BB14" s="1"/>
      <c r="BC14" s="1"/>
      <c r="BD14" s="1"/>
      <c r="BE14" s="1"/>
      <c r="BF14" s="1"/>
      <c r="BG14" s="2"/>
      <c r="BH14" s="2"/>
      <c r="BI14" s="1"/>
      <c r="BJ14" s="2"/>
      <c r="BK14" s="2"/>
      <c r="BL14" s="2"/>
      <c r="BM14" s="1"/>
      <c r="BN14" s="124"/>
    </row>
    <row r="15" spans="1:66" ht="16.2">
      <c r="A15" s="23">
        <v>11</v>
      </c>
      <c r="B15" s="33" t="s">
        <v>6099</v>
      </c>
      <c r="C15" s="33" t="s">
        <v>2375</v>
      </c>
      <c r="D15" s="33" t="s">
        <v>216</v>
      </c>
      <c r="E15" s="33">
        <v>74</v>
      </c>
      <c r="F15" s="33"/>
      <c r="G15" s="33"/>
      <c r="H15" s="23" t="str">
        <f t="shared" si="0"/>
        <v>林＊蘭</v>
      </c>
      <c r="I15" s="23" t="str">
        <f t="shared" si="1"/>
        <v>1＊443904</v>
      </c>
      <c r="J15" s="33" t="s">
        <v>5821</v>
      </c>
      <c r="K15" s="33" t="s">
        <v>115</v>
      </c>
      <c r="L15" s="36" t="s">
        <v>334</v>
      </c>
      <c r="M15" s="33" t="s">
        <v>115</v>
      </c>
      <c r="N15" s="33"/>
      <c r="O15" s="33"/>
      <c r="P15" s="33"/>
      <c r="Q15" s="2"/>
      <c r="R15" s="2"/>
      <c r="S15" s="2"/>
      <c r="T15" s="2"/>
      <c r="U15" s="2"/>
      <c r="V15" s="18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2"/>
      <c r="AO15" s="1"/>
      <c r="AP15" s="2"/>
      <c r="AQ15" s="1"/>
      <c r="AR15" s="1"/>
      <c r="AS15" s="1"/>
      <c r="AT15" s="1"/>
      <c r="AU15" s="1"/>
      <c r="AV15" s="2"/>
      <c r="AW15" s="1"/>
      <c r="AX15" s="1"/>
      <c r="AY15" s="1"/>
      <c r="AZ15" s="1"/>
      <c r="BA15" s="1"/>
      <c r="BB15" s="1"/>
      <c r="BC15" s="1"/>
      <c r="BD15" s="1"/>
      <c r="BE15" s="2" t="s">
        <v>9</v>
      </c>
      <c r="BF15" s="1"/>
      <c r="BG15" s="2"/>
      <c r="BH15" s="2"/>
      <c r="BI15" s="1"/>
      <c r="BJ15" s="2"/>
      <c r="BK15" s="2"/>
      <c r="BL15" s="2"/>
      <c r="BM15" s="1"/>
      <c r="BN15" s="124"/>
    </row>
    <row r="16" spans="1:66" ht="16.2">
      <c r="A16" s="23">
        <v>12</v>
      </c>
      <c r="B16" s="33" t="s">
        <v>6100</v>
      </c>
      <c r="C16" s="33" t="s">
        <v>5908</v>
      </c>
      <c r="D16" s="33" t="s">
        <v>216</v>
      </c>
      <c r="E16" s="33">
        <v>62</v>
      </c>
      <c r="F16" s="33" t="s">
        <v>5833</v>
      </c>
      <c r="G16" s="33" t="s">
        <v>5811</v>
      </c>
      <c r="H16" s="23" t="str">
        <f t="shared" si="0"/>
        <v>王＊珍</v>
      </c>
      <c r="I16" s="23" t="str">
        <f t="shared" si="1"/>
        <v>0＊445262</v>
      </c>
      <c r="J16" s="33" t="s">
        <v>5830</v>
      </c>
      <c r="K16" s="33" t="s">
        <v>96</v>
      </c>
      <c r="L16" s="36" t="s">
        <v>334</v>
      </c>
      <c r="M16" s="33" t="s">
        <v>96</v>
      </c>
      <c r="N16" s="33"/>
      <c r="O16" s="33"/>
      <c r="P16" s="33"/>
      <c r="Q16" s="2"/>
      <c r="R16" s="2" t="s">
        <v>9</v>
      </c>
      <c r="S16" s="2"/>
      <c r="T16" s="2" t="s">
        <v>9</v>
      </c>
      <c r="U16" s="2"/>
      <c r="V16" s="18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2"/>
      <c r="AO16" s="1"/>
      <c r="AP16" s="2"/>
      <c r="AQ16" s="1"/>
      <c r="AR16" s="1"/>
      <c r="AS16" s="1"/>
      <c r="AT16" s="1"/>
      <c r="AU16" s="1"/>
      <c r="AV16" s="2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2"/>
      <c r="BH16" s="2"/>
      <c r="BI16" s="1"/>
      <c r="BJ16" s="2"/>
      <c r="BK16" s="2"/>
      <c r="BL16" s="2"/>
      <c r="BM16" s="1"/>
      <c r="BN16" s="124"/>
    </row>
    <row r="17" spans="1:66" ht="31.2">
      <c r="A17" s="23">
        <v>13</v>
      </c>
      <c r="B17" s="33" t="s">
        <v>6101</v>
      </c>
      <c r="C17" s="33" t="s">
        <v>4076</v>
      </c>
      <c r="D17" s="33" t="s">
        <v>216</v>
      </c>
      <c r="E17" s="33">
        <v>89</v>
      </c>
      <c r="F17" s="33"/>
      <c r="G17" s="33"/>
      <c r="H17" s="23" t="str">
        <f t="shared" si="0"/>
        <v>邱＊銀</v>
      </c>
      <c r="I17" s="23" t="str">
        <f t="shared" si="1"/>
        <v>2＊347034</v>
      </c>
      <c r="J17" s="33" t="s">
        <v>5830</v>
      </c>
      <c r="K17" s="33" t="s">
        <v>3021</v>
      </c>
      <c r="L17" s="36" t="s">
        <v>334</v>
      </c>
      <c r="M17" s="33" t="s">
        <v>3364</v>
      </c>
      <c r="N17" s="33" t="s">
        <v>115</v>
      </c>
      <c r="O17" s="33"/>
      <c r="P17" s="33"/>
      <c r="Q17" s="2"/>
      <c r="R17" s="2"/>
      <c r="S17" s="2"/>
      <c r="T17" s="2"/>
      <c r="U17" s="2"/>
      <c r="V17" s="18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2"/>
      <c r="AO17" s="1"/>
      <c r="AP17" s="2"/>
      <c r="AQ17" s="1"/>
      <c r="AR17" s="1"/>
      <c r="AS17" s="1"/>
      <c r="AT17" s="1"/>
      <c r="AU17" s="1"/>
      <c r="AV17" s="2"/>
      <c r="AW17" s="1"/>
      <c r="AX17" s="1"/>
      <c r="AY17" s="1"/>
      <c r="AZ17" s="1"/>
      <c r="BA17" s="1"/>
      <c r="BB17" s="1"/>
      <c r="BC17" s="1" t="s">
        <v>9</v>
      </c>
      <c r="BD17" s="1"/>
      <c r="BE17" s="1" t="s">
        <v>9</v>
      </c>
      <c r="BF17" s="1"/>
      <c r="BG17" s="2"/>
      <c r="BH17" s="2"/>
      <c r="BI17" s="1"/>
      <c r="BJ17" s="2"/>
      <c r="BK17" s="2"/>
      <c r="BL17" s="2"/>
      <c r="BM17" s="1"/>
      <c r="BN17" s="124"/>
    </row>
    <row r="18" spans="1:66" ht="16.2">
      <c r="A18" s="23">
        <v>14</v>
      </c>
      <c r="B18" s="33" t="s">
        <v>5172</v>
      </c>
      <c r="C18" s="33" t="s">
        <v>5047</v>
      </c>
      <c r="D18" s="33" t="s">
        <v>218</v>
      </c>
      <c r="E18" s="33">
        <v>71</v>
      </c>
      <c r="F18" s="33" t="s">
        <v>5821</v>
      </c>
      <c r="G18" s="33" t="s">
        <v>5820</v>
      </c>
      <c r="H18" s="23" t="str">
        <f t="shared" si="0"/>
        <v>戴＊誠</v>
      </c>
      <c r="I18" s="23" t="str">
        <f t="shared" si="1"/>
        <v>1＊982648</v>
      </c>
      <c r="J18" s="33" t="s">
        <v>5830</v>
      </c>
      <c r="K18" s="33" t="s">
        <v>91</v>
      </c>
      <c r="L18" s="36" t="s">
        <v>334</v>
      </c>
      <c r="M18" s="33" t="s">
        <v>91</v>
      </c>
      <c r="N18" s="33"/>
      <c r="O18" s="33"/>
      <c r="P18" s="33"/>
      <c r="Q18" s="2"/>
      <c r="R18" s="2"/>
      <c r="S18" s="2"/>
      <c r="T18" s="2"/>
      <c r="U18" s="2"/>
      <c r="V18" s="18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2"/>
      <c r="AO18" s="1"/>
      <c r="AP18" s="2"/>
      <c r="AQ18" s="1"/>
      <c r="AR18" s="1"/>
      <c r="AS18" s="1"/>
      <c r="AT18" s="1"/>
      <c r="AU18" s="1"/>
      <c r="AV18" s="2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2"/>
      <c r="BH18" s="2"/>
      <c r="BI18" s="1"/>
      <c r="BJ18" s="2"/>
      <c r="BK18" s="2"/>
      <c r="BL18" s="2"/>
      <c r="BM18" s="1" t="s">
        <v>1792</v>
      </c>
      <c r="BN18" s="124"/>
    </row>
    <row r="19" spans="1:66" ht="16.2">
      <c r="A19" s="23">
        <v>15</v>
      </c>
      <c r="B19" s="33" t="s">
        <v>6102</v>
      </c>
      <c r="C19" s="33" t="s">
        <v>5909</v>
      </c>
      <c r="D19" s="33" t="s">
        <v>216</v>
      </c>
      <c r="E19" s="33">
        <v>54</v>
      </c>
      <c r="F19" s="33"/>
      <c r="G19" s="33"/>
      <c r="H19" s="23" t="str">
        <f t="shared" si="0"/>
        <v>林＊蓁</v>
      </c>
      <c r="I19" s="23" t="str">
        <f t="shared" si="1"/>
        <v>1＊378300</v>
      </c>
      <c r="J19" s="33" t="s">
        <v>5830</v>
      </c>
      <c r="K19" s="33" t="s">
        <v>118</v>
      </c>
      <c r="L19" s="36" t="s">
        <v>334</v>
      </c>
      <c r="M19" s="33" t="s">
        <v>118</v>
      </c>
      <c r="N19" s="33"/>
      <c r="O19" s="33"/>
      <c r="P19" s="33"/>
      <c r="Q19" s="2"/>
      <c r="R19" s="2"/>
      <c r="S19" s="2"/>
      <c r="T19" s="2"/>
      <c r="U19" s="2"/>
      <c r="V19" s="18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2"/>
      <c r="AO19" s="1"/>
      <c r="AP19" s="2"/>
      <c r="AQ19" s="1"/>
      <c r="AR19" s="1"/>
      <c r="AS19" s="1"/>
      <c r="AT19" s="1"/>
      <c r="AU19" s="1"/>
      <c r="AV19" s="2"/>
      <c r="AW19" s="1"/>
      <c r="AX19" s="1"/>
      <c r="AY19" s="1"/>
      <c r="AZ19" s="1"/>
      <c r="BA19" s="1" t="s">
        <v>9</v>
      </c>
      <c r="BB19" s="1"/>
      <c r="BC19" s="1"/>
      <c r="BD19" s="1"/>
      <c r="BE19" s="2"/>
      <c r="BF19" s="1"/>
      <c r="BG19" s="2"/>
      <c r="BH19" s="2"/>
      <c r="BI19" s="1"/>
      <c r="BJ19" s="2"/>
      <c r="BK19" s="2"/>
      <c r="BL19" s="2"/>
      <c r="BM19" s="1"/>
      <c r="BN19" s="124"/>
    </row>
    <row r="20" spans="1:66" ht="31.2">
      <c r="A20" s="23">
        <v>16</v>
      </c>
      <c r="B20" s="33" t="s">
        <v>6103</v>
      </c>
      <c r="C20" s="33" t="s">
        <v>2552</v>
      </c>
      <c r="D20" s="33" t="s">
        <v>218</v>
      </c>
      <c r="E20" s="33">
        <v>50</v>
      </c>
      <c r="F20" s="33"/>
      <c r="G20" s="33"/>
      <c r="H20" s="23" t="str">
        <f t="shared" si="0"/>
        <v>張＊奇</v>
      </c>
      <c r="I20" s="23" t="str">
        <f t="shared" si="1"/>
        <v>0＊553484</v>
      </c>
      <c r="J20" s="33" t="s">
        <v>5830</v>
      </c>
      <c r="K20" s="33" t="s">
        <v>145</v>
      </c>
      <c r="L20" s="36" t="s">
        <v>334</v>
      </c>
      <c r="M20" s="33" t="s">
        <v>145</v>
      </c>
      <c r="N20" s="33"/>
      <c r="O20" s="33"/>
      <c r="P20" s="33"/>
      <c r="Q20" s="2"/>
      <c r="R20" s="2"/>
      <c r="S20" s="2"/>
      <c r="T20" s="2"/>
      <c r="U20" s="2"/>
      <c r="V20" s="18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2"/>
      <c r="AO20" s="1"/>
      <c r="AP20" s="2"/>
      <c r="AQ20" s="1"/>
      <c r="AR20" s="1"/>
      <c r="AS20" s="1"/>
      <c r="AT20" s="1"/>
      <c r="AU20" s="1"/>
      <c r="AV20" s="2"/>
      <c r="AW20" s="1"/>
      <c r="AX20" s="1"/>
      <c r="AY20" s="1"/>
      <c r="AZ20" s="1"/>
      <c r="BA20" s="1"/>
      <c r="BB20" s="1"/>
      <c r="BC20" s="1"/>
      <c r="BD20" s="1"/>
      <c r="BE20" s="1"/>
      <c r="BF20" s="1" t="s">
        <v>1102</v>
      </c>
      <c r="BG20" s="2"/>
      <c r="BH20" s="2"/>
      <c r="BI20" s="1"/>
      <c r="BJ20" s="2"/>
      <c r="BK20" s="2"/>
      <c r="BL20" s="2"/>
      <c r="BM20" s="1"/>
      <c r="BN20" s="124"/>
    </row>
    <row r="21" spans="1:66" ht="31.2">
      <c r="A21" s="23">
        <v>17</v>
      </c>
      <c r="B21" s="33" t="s">
        <v>5199</v>
      </c>
      <c r="C21" s="33" t="s">
        <v>2574</v>
      </c>
      <c r="D21" s="33" t="s">
        <v>216</v>
      </c>
      <c r="E21" s="33">
        <v>49</v>
      </c>
      <c r="F21" s="33" t="s">
        <v>4826</v>
      </c>
      <c r="G21" s="33" t="s">
        <v>5822</v>
      </c>
      <c r="H21" s="23" t="str">
        <f t="shared" si="0"/>
        <v>黃＊儀</v>
      </c>
      <c r="I21" s="23" t="str">
        <f t="shared" si="1"/>
        <v>1＊664300</v>
      </c>
      <c r="J21" s="33" t="s">
        <v>5830</v>
      </c>
      <c r="K21" s="33" t="s">
        <v>115</v>
      </c>
      <c r="L21" s="36" t="s">
        <v>334</v>
      </c>
      <c r="M21" s="33" t="s">
        <v>115</v>
      </c>
      <c r="N21" s="33"/>
      <c r="O21" s="33"/>
      <c r="P21" s="33"/>
      <c r="Q21" s="2"/>
      <c r="R21" s="2"/>
      <c r="S21" s="2"/>
      <c r="T21" s="2"/>
      <c r="U21" s="2"/>
      <c r="V21" s="18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2"/>
      <c r="AO21" s="1"/>
      <c r="AP21" s="2"/>
      <c r="AQ21" s="1"/>
      <c r="AR21" s="1"/>
      <c r="AS21" s="1"/>
      <c r="AT21" s="1"/>
      <c r="AU21" s="1"/>
      <c r="AV21" s="2"/>
      <c r="AW21" s="1"/>
      <c r="AX21" s="1"/>
      <c r="AY21" s="1"/>
      <c r="AZ21" s="1"/>
      <c r="BA21" s="1"/>
      <c r="BB21" s="1"/>
      <c r="BC21" s="1"/>
      <c r="BD21" s="1"/>
      <c r="BE21" s="1" t="s">
        <v>1102</v>
      </c>
      <c r="BF21" s="1"/>
      <c r="BG21" s="2"/>
      <c r="BH21" s="2"/>
      <c r="BI21" s="1"/>
      <c r="BJ21" s="2"/>
      <c r="BK21" s="2"/>
      <c r="BL21" s="2"/>
      <c r="BM21" s="32"/>
      <c r="BN21" s="124"/>
    </row>
    <row r="22" spans="1:66" ht="16.2">
      <c r="A22" s="23">
        <v>18</v>
      </c>
      <c r="B22" s="33" t="s">
        <v>6104</v>
      </c>
      <c r="C22" s="33" t="s">
        <v>5910</v>
      </c>
      <c r="D22" s="33" t="s">
        <v>216</v>
      </c>
      <c r="E22" s="33">
        <v>36</v>
      </c>
      <c r="F22" s="33"/>
      <c r="G22" s="33"/>
      <c r="H22" s="23" t="str">
        <f t="shared" si="0"/>
        <v>王＊婷</v>
      </c>
      <c r="I22" s="23" t="str">
        <f t="shared" si="1"/>
        <v>2＊363968</v>
      </c>
      <c r="J22" s="33" t="s">
        <v>5830</v>
      </c>
      <c r="K22" s="33" t="s">
        <v>67</v>
      </c>
      <c r="L22" s="36" t="s">
        <v>334</v>
      </c>
      <c r="M22" s="33" t="s">
        <v>67</v>
      </c>
      <c r="N22" s="33"/>
      <c r="O22" s="33"/>
      <c r="P22" s="33"/>
      <c r="Q22" s="2"/>
      <c r="R22" s="2"/>
      <c r="S22" s="2"/>
      <c r="T22" s="2"/>
      <c r="U22" s="2"/>
      <c r="V22" s="18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2"/>
      <c r="AO22" s="1"/>
      <c r="AP22" s="2"/>
      <c r="AQ22" s="1"/>
      <c r="AR22" s="1"/>
      <c r="AS22" s="1"/>
      <c r="AT22" s="1"/>
      <c r="AU22" s="1"/>
      <c r="AV22" s="2"/>
      <c r="AW22" s="1"/>
      <c r="AX22" s="1"/>
      <c r="AY22" s="1"/>
      <c r="AZ22" s="1"/>
      <c r="BA22" s="1"/>
      <c r="BB22" s="1" t="s">
        <v>9</v>
      </c>
      <c r="BC22" s="1"/>
      <c r="BD22" s="1"/>
      <c r="BE22" s="2"/>
      <c r="BF22" s="1"/>
      <c r="BG22" s="2"/>
      <c r="BH22" s="2"/>
      <c r="BI22" s="1"/>
      <c r="BJ22" s="2"/>
      <c r="BK22" s="2"/>
      <c r="BL22" s="2"/>
      <c r="BM22" s="1"/>
      <c r="BN22" s="124"/>
    </row>
    <row r="23" spans="1:66" ht="16.2">
      <c r="A23" s="23">
        <v>19</v>
      </c>
      <c r="B23" s="33" t="s">
        <v>6105</v>
      </c>
      <c r="C23" s="33" t="s">
        <v>5911</v>
      </c>
      <c r="D23" s="33" t="s">
        <v>216</v>
      </c>
      <c r="E23" s="33">
        <v>79</v>
      </c>
      <c r="F23" s="33"/>
      <c r="G23" s="33"/>
      <c r="H23" s="23" t="str">
        <f t="shared" si="0"/>
        <v>鄭＊鳳玉</v>
      </c>
      <c r="I23" s="23" t="str">
        <f t="shared" si="1"/>
        <v>0＊560872</v>
      </c>
      <c r="J23" s="33" t="s">
        <v>5830</v>
      </c>
      <c r="K23" s="33" t="s">
        <v>67</v>
      </c>
      <c r="L23" s="36" t="s">
        <v>334</v>
      </c>
      <c r="M23" s="33" t="s">
        <v>67</v>
      </c>
      <c r="N23" s="33"/>
      <c r="O23" s="33"/>
      <c r="P23" s="33"/>
      <c r="Q23" s="2"/>
      <c r="R23" s="2"/>
      <c r="S23" s="2"/>
      <c r="T23" s="2"/>
      <c r="U23" s="2"/>
      <c r="V23" s="18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2"/>
      <c r="AO23" s="1"/>
      <c r="AP23" s="2"/>
      <c r="AQ23" s="1"/>
      <c r="AR23" s="1"/>
      <c r="AS23" s="1"/>
      <c r="AT23" s="1"/>
      <c r="AU23" s="1"/>
      <c r="AV23" s="2"/>
      <c r="AW23" s="1"/>
      <c r="AX23" s="1"/>
      <c r="AY23" s="1"/>
      <c r="AZ23" s="1"/>
      <c r="BA23" s="1"/>
      <c r="BB23" s="1" t="s">
        <v>9</v>
      </c>
      <c r="BC23" s="1"/>
      <c r="BD23" s="1"/>
      <c r="BE23" s="1"/>
      <c r="BF23" s="1"/>
      <c r="BG23" s="2"/>
      <c r="BH23" s="2"/>
      <c r="BI23" s="1"/>
      <c r="BJ23" s="2"/>
      <c r="BK23" s="2"/>
      <c r="BL23" s="2"/>
      <c r="BM23" s="1"/>
      <c r="BN23" s="124"/>
    </row>
    <row r="24" spans="1:66" ht="16.2">
      <c r="A24" s="23">
        <v>20</v>
      </c>
      <c r="B24" s="33" t="s">
        <v>1226</v>
      </c>
      <c r="C24" s="33" t="s">
        <v>375</v>
      </c>
      <c r="D24" s="33" t="s">
        <v>216</v>
      </c>
      <c r="E24" s="33">
        <v>50</v>
      </c>
      <c r="F24" s="33" t="s">
        <v>5821</v>
      </c>
      <c r="G24" s="33" t="s">
        <v>5830</v>
      </c>
      <c r="H24" s="23" t="str">
        <f t="shared" si="0"/>
        <v>李＊君</v>
      </c>
      <c r="I24" s="23" t="str">
        <f t="shared" si="1"/>
        <v>1＊805014</v>
      </c>
      <c r="J24" s="33" t="s">
        <v>5830</v>
      </c>
      <c r="K24" s="33" t="s">
        <v>115</v>
      </c>
      <c r="L24" s="36" t="s">
        <v>334</v>
      </c>
      <c r="M24" s="33" t="s">
        <v>115</v>
      </c>
      <c r="N24" s="33"/>
      <c r="O24" s="33"/>
      <c r="P24" s="33"/>
      <c r="Q24" s="2"/>
      <c r="R24" s="2"/>
      <c r="S24" s="2"/>
      <c r="T24" s="2"/>
      <c r="U24" s="2"/>
      <c r="V24" s="18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2"/>
      <c r="AO24" s="1"/>
      <c r="AP24" s="2"/>
      <c r="AQ24" s="1"/>
      <c r="AR24" s="1"/>
      <c r="AS24" s="1"/>
      <c r="AT24" s="1"/>
      <c r="AU24" s="1"/>
      <c r="AV24" s="2"/>
      <c r="AW24" s="1"/>
      <c r="AX24" s="1"/>
      <c r="AY24" s="1"/>
      <c r="AZ24" s="1"/>
      <c r="BA24" s="1"/>
      <c r="BB24" s="1"/>
      <c r="BC24" s="1"/>
      <c r="BD24" s="1"/>
      <c r="BE24" s="1" t="s">
        <v>9</v>
      </c>
      <c r="BF24" s="1"/>
      <c r="BG24" s="2"/>
      <c r="BH24" s="2"/>
      <c r="BI24" s="1"/>
      <c r="BJ24" s="2"/>
      <c r="BK24" s="2"/>
      <c r="BL24" s="2"/>
      <c r="BM24" s="1"/>
      <c r="BN24" s="124"/>
    </row>
    <row r="25" spans="1:66" ht="16.2">
      <c r="A25" s="23">
        <v>21</v>
      </c>
      <c r="B25" s="33" t="s">
        <v>6106</v>
      </c>
      <c r="C25" s="33" t="s">
        <v>5912</v>
      </c>
      <c r="D25" s="33" t="s">
        <v>216</v>
      </c>
      <c r="E25" s="33">
        <v>54</v>
      </c>
      <c r="F25" s="33"/>
      <c r="G25" s="33"/>
      <c r="H25" s="23" t="str">
        <f t="shared" si="0"/>
        <v>金＊珠</v>
      </c>
      <c r="I25" s="23" t="str">
        <f t="shared" si="1"/>
        <v>2＊405112</v>
      </c>
      <c r="J25" s="33" t="s">
        <v>5824</v>
      </c>
      <c r="K25" s="33" t="s">
        <v>67</v>
      </c>
      <c r="L25" s="36" t="s">
        <v>334</v>
      </c>
      <c r="M25" s="33" t="s">
        <v>67</v>
      </c>
      <c r="N25" s="33"/>
      <c r="O25" s="33"/>
      <c r="P25" s="33"/>
      <c r="Q25" s="2"/>
      <c r="R25" s="2"/>
      <c r="S25" s="2"/>
      <c r="T25" s="2"/>
      <c r="U25" s="2"/>
      <c r="V25" s="18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2"/>
      <c r="AO25" s="1"/>
      <c r="AP25" s="2"/>
      <c r="AQ25" s="1"/>
      <c r="AR25" s="1"/>
      <c r="AS25" s="1"/>
      <c r="AT25" s="1"/>
      <c r="AU25" s="1"/>
      <c r="AV25" s="2"/>
      <c r="AW25" s="1"/>
      <c r="AX25" s="1"/>
      <c r="AY25" s="1"/>
      <c r="AZ25" s="1"/>
      <c r="BA25" s="1"/>
      <c r="BB25" s="1" t="s">
        <v>9</v>
      </c>
      <c r="BC25" s="1"/>
      <c r="BD25" s="1"/>
      <c r="BE25" s="1"/>
      <c r="BF25" s="1"/>
      <c r="BG25" s="2"/>
      <c r="BH25" s="2"/>
      <c r="BI25" s="1"/>
      <c r="BJ25" s="2"/>
      <c r="BK25" s="2"/>
      <c r="BL25" s="2"/>
      <c r="BM25" s="1"/>
      <c r="BN25" s="124"/>
    </row>
    <row r="26" spans="1:66" ht="16.2">
      <c r="A26" s="23">
        <v>22</v>
      </c>
      <c r="B26" s="33" t="s">
        <v>1862</v>
      </c>
      <c r="C26" s="33" t="s">
        <v>1628</v>
      </c>
      <c r="D26" s="33" t="s">
        <v>216</v>
      </c>
      <c r="E26" s="33">
        <v>73</v>
      </c>
      <c r="F26" s="33"/>
      <c r="G26" s="33"/>
      <c r="H26" s="23" t="str">
        <f t="shared" si="0"/>
        <v>蔡＊枝</v>
      </c>
      <c r="I26" s="23" t="str">
        <f t="shared" si="1"/>
        <v>0＊358220</v>
      </c>
      <c r="J26" s="33" t="s">
        <v>5824</v>
      </c>
      <c r="K26" s="33" t="s">
        <v>115</v>
      </c>
      <c r="L26" s="36" t="s">
        <v>334</v>
      </c>
      <c r="M26" s="33" t="s">
        <v>115</v>
      </c>
      <c r="N26" s="33"/>
      <c r="O26" s="33"/>
      <c r="P26" s="33"/>
      <c r="Q26" s="2"/>
      <c r="R26" s="2"/>
      <c r="S26" s="2"/>
      <c r="T26" s="2"/>
      <c r="U26" s="2"/>
      <c r="V26" s="18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2"/>
      <c r="AO26" s="1"/>
      <c r="AP26" s="2"/>
      <c r="AQ26" s="1"/>
      <c r="AR26" s="1"/>
      <c r="AS26" s="1"/>
      <c r="AT26" s="1"/>
      <c r="AU26" s="1"/>
      <c r="AV26" s="2"/>
      <c r="AW26" s="1"/>
      <c r="AX26" s="1"/>
      <c r="AY26" s="1"/>
      <c r="AZ26" s="1"/>
      <c r="BA26" s="1"/>
      <c r="BB26" s="1"/>
      <c r="BC26" s="1"/>
      <c r="BD26" s="1"/>
      <c r="BE26" s="1" t="s">
        <v>9</v>
      </c>
      <c r="BF26" s="1"/>
      <c r="BG26" s="2"/>
      <c r="BH26" s="2"/>
      <c r="BI26" s="1"/>
      <c r="BJ26" s="2"/>
      <c r="BK26" s="2"/>
      <c r="BL26" s="2"/>
      <c r="BM26" s="1"/>
      <c r="BN26" s="124"/>
    </row>
    <row r="27" spans="1:66" ht="31.2">
      <c r="A27" s="23">
        <v>23</v>
      </c>
      <c r="B27" s="33" t="s">
        <v>5913</v>
      </c>
      <c r="C27" s="33" t="s">
        <v>5914</v>
      </c>
      <c r="D27" s="33" t="s">
        <v>218</v>
      </c>
      <c r="E27" s="33">
        <v>72</v>
      </c>
      <c r="F27" s="33"/>
      <c r="G27" s="33"/>
      <c r="H27" s="33" t="s">
        <v>6242</v>
      </c>
      <c r="I27" s="33" t="s">
        <v>5914</v>
      </c>
      <c r="J27" s="33" t="s">
        <v>5862</v>
      </c>
      <c r="K27" s="33" t="s">
        <v>2478</v>
      </c>
      <c r="L27" s="36" t="s">
        <v>334</v>
      </c>
      <c r="M27" s="33" t="s">
        <v>2478</v>
      </c>
      <c r="N27" s="33"/>
      <c r="O27" s="33"/>
      <c r="P27" s="33"/>
      <c r="Q27" s="2"/>
      <c r="R27" s="2"/>
      <c r="S27" s="2"/>
      <c r="T27" s="2"/>
      <c r="U27" s="2"/>
      <c r="V27" s="18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2"/>
      <c r="AO27" s="1"/>
      <c r="AP27" s="2"/>
      <c r="AQ27" s="1"/>
      <c r="AR27" s="1"/>
      <c r="AS27" s="1"/>
      <c r="AT27" s="1"/>
      <c r="AU27" s="1"/>
      <c r="AV27" s="2"/>
      <c r="AW27" s="1"/>
      <c r="AX27" s="1" t="s">
        <v>9</v>
      </c>
      <c r="AY27" s="1"/>
      <c r="AZ27" s="1"/>
      <c r="BA27" s="1"/>
      <c r="BB27" s="1"/>
      <c r="BC27" s="1"/>
      <c r="BD27" s="1"/>
      <c r="BE27" s="1"/>
      <c r="BF27" s="1"/>
      <c r="BG27" s="2"/>
      <c r="BH27" s="2"/>
      <c r="BI27" s="1"/>
      <c r="BJ27" s="2"/>
      <c r="BK27" s="2"/>
      <c r="BL27" s="2"/>
      <c r="BM27" s="1"/>
      <c r="BN27" s="124"/>
    </row>
    <row r="28" spans="1:66" ht="16.2">
      <c r="A28" s="23">
        <v>24</v>
      </c>
      <c r="B28" s="33" t="s">
        <v>6107</v>
      </c>
      <c r="C28" s="33" t="s">
        <v>5915</v>
      </c>
      <c r="D28" s="33" t="s">
        <v>216</v>
      </c>
      <c r="E28" s="33">
        <v>78</v>
      </c>
      <c r="F28" s="33"/>
      <c r="G28" s="33"/>
      <c r="H28" s="23" t="str">
        <f t="shared" ref="H28:H91" si="2">REPLACE(B28,2,1,"＊")</f>
        <v>林＊蓮</v>
      </c>
      <c r="I28" s="23" t="str">
        <f t="shared" ref="I28:I91" si="3">REPLACE(C28,2,1,"＊")</f>
        <v>2＊250511</v>
      </c>
      <c r="J28" s="33" t="s">
        <v>5862</v>
      </c>
      <c r="K28" s="33" t="s">
        <v>2478</v>
      </c>
      <c r="L28" s="36" t="s">
        <v>334</v>
      </c>
      <c r="M28" s="33" t="s">
        <v>2478</v>
      </c>
      <c r="N28" s="33"/>
      <c r="O28" s="33"/>
      <c r="P28" s="33"/>
      <c r="Q28" s="2"/>
      <c r="R28" s="2"/>
      <c r="S28" s="2"/>
      <c r="T28" s="2"/>
      <c r="U28" s="2"/>
      <c r="V28" s="18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2"/>
      <c r="AO28" s="1"/>
      <c r="AP28" s="2"/>
      <c r="AQ28" s="1"/>
      <c r="AR28" s="1"/>
      <c r="AS28" s="1"/>
      <c r="AT28" s="1"/>
      <c r="AU28" s="1"/>
      <c r="AV28" s="2"/>
      <c r="AW28" s="1"/>
      <c r="AX28" s="1" t="s">
        <v>9</v>
      </c>
      <c r="AY28" s="1"/>
      <c r="AZ28" s="1"/>
      <c r="BA28" s="1"/>
      <c r="BB28" s="1"/>
      <c r="BC28" s="1"/>
      <c r="BD28" s="1"/>
      <c r="BE28" s="1"/>
      <c r="BF28" s="1"/>
      <c r="BG28" s="2"/>
      <c r="BH28" s="2"/>
      <c r="BI28" s="1"/>
      <c r="BJ28" s="2"/>
      <c r="BK28" s="2"/>
      <c r="BL28" s="2"/>
      <c r="BM28" s="1"/>
      <c r="BN28" s="124"/>
    </row>
    <row r="29" spans="1:66" ht="16.2">
      <c r="A29" s="23">
        <v>25</v>
      </c>
      <c r="B29" s="33" t="s">
        <v>6108</v>
      </c>
      <c r="C29" s="33" t="s">
        <v>5916</v>
      </c>
      <c r="D29" s="33" t="s">
        <v>216</v>
      </c>
      <c r="E29" s="33">
        <v>76</v>
      </c>
      <c r="F29" s="33"/>
      <c r="G29" s="33"/>
      <c r="H29" s="23" t="str">
        <f t="shared" si="2"/>
        <v>鄭＊阿秀</v>
      </c>
      <c r="I29" s="23" t="str">
        <f t="shared" si="3"/>
        <v>0＊441952</v>
      </c>
      <c r="J29" s="33" t="s">
        <v>5862</v>
      </c>
      <c r="K29" s="33" t="s">
        <v>2478</v>
      </c>
      <c r="L29" s="36" t="s">
        <v>334</v>
      </c>
      <c r="M29" s="33" t="s">
        <v>2478</v>
      </c>
      <c r="N29" s="33"/>
      <c r="O29" s="33"/>
      <c r="P29" s="33"/>
      <c r="Q29" s="2"/>
      <c r="R29" s="2"/>
      <c r="S29" s="2"/>
      <c r="T29" s="2"/>
      <c r="U29" s="2"/>
      <c r="V29" s="18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2"/>
      <c r="AO29" s="1"/>
      <c r="AP29" s="2"/>
      <c r="AQ29" s="1"/>
      <c r="AR29" s="1"/>
      <c r="AS29" s="1"/>
      <c r="AT29" s="1"/>
      <c r="AU29" s="1"/>
      <c r="AV29" s="2"/>
      <c r="AW29" s="1"/>
      <c r="AX29" s="1" t="s">
        <v>9</v>
      </c>
      <c r="AY29" s="1"/>
      <c r="AZ29" s="1"/>
      <c r="BA29" s="1"/>
      <c r="BB29" s="1"/>
      <c r="BC29" s="1"/>
      <c r="BD29" s="1"/>
      <c r="BE29" s="1"/>
      <c r="BF29" s="1"/>
      <c r="BG29" s="2"/>
      <c r="BH29" s="2"/>
      <c r="BI29" s="1"/>
      <c r="BJ29" s="2"/>
      <c r="BK29" s="2"/>
      <c r="BL29" s="2"/>
      <c r="BM29" s="1"/>
      <c r="BN29" s="124"/>
    </row>
    <row r="30" spans="1:66" ht="16.2">
      <c r="A30" s="23">
        <v>26</v>
      </c>
      <c r="B30" s="33" t="s">
        <v>6109</v>
      </c>
      <c r="C30" s="33" t="s">
        <v>5917</v>
      </c>
      <c r="D30" s="33" t="s">
        <v>216</v>
      </c>
      <c r="E30" s="33">
        <v>47</v>
      </c>
      <c r="F30" s="33" t="s">
        <v>5858</v>
      </c>
      <c r="G30" s="33" t="s">
        <v>5813</v>
      </c>
      <c r="H30" s="23" t="str">
        <f t="shared" si="2"/>
        <v>宋＊玲</v>
      </c>
      <c r="I30" s="23" t="str">
        <f t="shared" si="3"/>
        <v>2＊262277</v>
      </c>
      <c r="J30" s="33" t="s">
        <v>5862</v>
      </c>
      <c r="K30" s="33" t="s">
        <v>1397</v>
      </c>
      <c r="L30" s="36" t="s">
        <v>334</v>
      </c>
      <c r="M30" s="33" t="s">
        <v>1397</v>
      </c>
      <c r="N30" s="33"/>
      <c r="O30" s="33"/>
      <c r="P30" s="33"/>
      <c r="Q30" s="2"/>
      <c r="R30" s="2"/>
      <c r="S30" s="2" t="s">
        <v>9</v>
      </c>
      <c r="T30" s="2" t="s">
        <v>9</v>
      </c>
      <c r="U30" s="2"/>
      <c r="V30" s="18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2"/>
      <c r="AO30" s="1"/>
      <c r="AP30" s="2"/>
      <c r="AQ30" s="1"/>
      <c r="AR30" s="1"/>
      <c r="AS30" s="1"/>
      <c r="AT30" s="1"/>
      <c r="AU30" s="1"/>
      <c r="AV30" s="2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2"/>
      <c r="BH30" s="2"/>
      <c r="BI30" s="1"/>
      <c r="BJ30" s="2"/>
      <c r="BK30" s="2"/>
      <c r="BL30" s="2"/>
      <c r="BM30" s="1"/>
      <c r="BN30" s="124"/>
    </row>
    <row r="31" spans="1:66" ht="16.2">
      <c r="A31" s="23">
        <v>27</v>
      </c>
      <c r="B31" s="33" t="s">
        <v>6110</v>
      </c>
      <c r="C31" s="33" t="s">
        <v>5918</v>
      </c>
      <c r="D31" s="33" t="s">
        <v>218</v>
      </c>
      <c r="E31" s="33">
        <v>69</v>
      </c>
      <c r="F31" s="33"/>
      <c r="G31" s="33"/>
      <c r="H31" s="23" t="str">
        <f t="shared" si="2"/>
        <v>陳＊通</v>
      </c>
      <c r="I31" s="23" t="str">
        <f t="shared" si="3"/>
        <v>1＊332593</v>
      </c>
      <c r="J31" s="33" t="s">
        <v>5862</v>
      </c>
      <c r="K31" s="33" t="s">
        <v>145</v>
      </c>
      <c r="L31" s="36" t="s">
        <v>334</v>
      </c>
      <c r="M31" s="33" t="s">
        <v>145</v>
      </c>
      <c r="N31" s="33"/>
      <c r="O31" s="33"/>
      <c r="P31" s="33"/>
      <c r="Q31" s="2"/>
      <c r="R31" s="2"/>
      <c r="S31" s="2"/>
      <c r="T31" s="2"/>
      <c r="U31" s="2"/>
      <c r="V31" s="18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2"/>
      <c r="AO31" s="1"/>
      <c r="AP31" s="2"/>
      <c r="AQ31" s="1"/>
      <c r="AR31" s="1"/>
      <c r="AS31" s="1"/>
      <c r="AT31" s="1"/>
      <c r="AU31" s="1"/>
      <c r="AV31" s="2"/>
      <c r="AW31" s="1"/>
      <c r="AX31" s="1"/>
      <c r="AY31" s="1"/>
      <c r="AZ31" s="1"/>
      <c r="BA31" s="1"/>
      <c r="BB31" s="1"/>
      <c r="BC31" s="1"/>
      <c r="BD31" s="1"/>
      <c r="BE31" s="1"/>
      <c r="BF31" s="1" t="s">
        <v>1133</v>
      </c>
      <c r="BG31" s="2"/>
      <c r="BH31" s="2"/>
      <c r="BI31" s="1"/>
      <c r="BJ31" s="2"/>
      <c r="BK31" s="2"/>
      <c r="BL31" s="2"/>
      <c r="BM31" s="1"/>
      <c r="BN31" s="124"/>
    </row>
    <row r="32" spans="1:66" ht="16.2">
      <c r="A32" s="23">
        <v>28</v>
      </c>
      <c r="B32" s="33" t="s">
        <v>6111</v>
      </c>
      <c r="C32" s="33" t="s">
        <v>5919</v>
      </c>
      <c r="D32" s="33" t="s">
        <v>216</v>
      </c>
      <c r="E32" s="33">
        <v>55</v>
      </c>
      <c r="F32" s="33"/>
      <c r="G32" s="33"/>
      <c r="H32" s="23" t="str">
        <f t="shared" si="2"/>
        <v>郭＊美</v>
      </c>
      <c r="I32" s="23" t="str">
        <f t="shared" si="3"/>
        <v>2＊872522</v>
      </c>
      <c r="J32" s="33" t="s">
        <v>5823</v>
      </c>
      <c r="K32" s="33" t="s">
        <v>2478</v>
      </c>
      <c r="L32" s="36" t="s">
        <v>334</v>
      </c>
      <c r="M32" s="33" t="s">
        <v>2478</v>
      </c>
      <c r="N32" s="33"/>
      <c r="O32" s="33"/>
      <c r="P32" s="33"/>
      <c r="Q32" s="2"/>
      <c r="R32" s="2"/>
      <c r="S32" s="2"/>
      <c r="T32" s="2"/>
      <c r="U32" s="2"/>
      <c r="V32" s="18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2"/>
      <c r="AO32" s="1"/>
      <c r="AP32" s="2"/>
      <c r="AQ32" s="1"/>
      <c r="AR32" s="1"/>
      <c r="AS32" s="1"/>
      <c r="AT32" s="1"/>
      <c r="AU32" s="1"/>
      <c r="AV32" s="2"/>
      <c r="AW32" s="1" t="s">
        <v>9</v>
      </c>
      <c r="AX32" s="1"/>
      <c r="AY32" s="1"/>
      <c r="AZ32" s="1"/>
      <c r="BA32" s="1"/>
      <c r="BB32" s="1"/>
      <c r="BC32" s="1"/>
      <c r="BD32" s="1"/>
      <c r="BE32" s="1"/>
      <c r="BF32" s="1"/>
      <c r="BG32" s="2"/>
      <c r="BH32" s="2"/>
      <c r="BI32" s="1"/>
      <c r="BJ32" s="2"/>
      <c r="BK32" s="2"/>
      <c r="BL32" s="2"/>
      <c r="BM32" s="1"/>
      <c r="BN32" s="124"/>
    </row>
    <row r="33" spans="1:66" ht="16.2">
      <c r="A33" s="23">
        <v>29</v>
      </c>
      <c r="B33" s="33" t="s">
        <v>6101</v>
      </c>
      <c r="C33" s="33" t="s">
        <v>4076</v>
      </c>
      <c r="D33" s="33" t="s">
        <v>216</v>
      </c>
      <c r="E33" s="33">
        <v>89</v>
      </c>
      <c r="F33" s="33"/>
      <c r="G33" s="33"/>
      <c r="H33" s="23" t="str">
        <f t="shared" si="2"/>
        <v>邱＊銀</v>
      </c>
      <c r="I33" s="23" t="str">
        <f t="shared" si="3"/>
        <v>2＊347034</v>
      </c>
      <c r="J33" s="33" t="s">
        <v>5823</v>
      </c>
      <c r="K33" s="33" t="s">
        <v>118</v>
      </c>
      <c r="L33" s="36" t="s">
        <v>334</v>
      </c>
      <c r="M33" s="33" t="s">
        <v>118</v>
      </c>
      <c r="N33" s="33"/>
      <c r="O33" s="33"/>
      <c r="P33" s="33"/>
      <c r="Q33" s="2"/>
      <c r="R33" s="2"/>
      <c r="S33" s="2"/>
      <c r="T33" s="2"/>
      <c r="U33" s="2"/>
      <c r="V33" s="18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2"/>
      <c r="AO33" s="1"/>
      <c r="AP33" s="2"/>
      <c r="AQ33" s="1"/>
      <c r="AR33" s="1"/>
      <c r="AS33" s="1"/>
      <c r="AT33" s="1"/>
      <c r="AU33" s="1"/>
      <c r="AV33" s="2"/>
      <c r="AW33" s="1"/>
      <c r="AX33" s="1"/>
      <c r="AY33" s="1"/>
      <c r="AZ33" s="1"/>
      <c r="BA33" s="1" t="s">
        <v>9</v>
      </c>
      <c r="BB33" s="1"/>
      <c r="BC33" s="1"/>
      <c r="BD33" s="1"/>
      <c r="BE33" s="1"/>
      <c r="BF33" s="1"/>
      <c r="BG33" s="2"/>
      <c r="BH33" s="2"/>
      <c r="BI33" s="1"/>
      <c r="BJ33" s="2"/>
      <c r="BK33" s="2"/>
      <c r="BL33" s="2"/>
      <c r="BM33" s="1"/>
      <c r="BN33" s="124"/>
    </row>
    <row r="34" spans="1:66" ht="16.2">
      <c r="A34" s="23">
        <v>30</v>
      </c>
      <c r="B34" s="33" t="s">
        <v>6112</v>
      </c>
      <c r="C34" s="33" t="s">
        <v>5920</v>
      </c>
      <c r="D34" s="33" t="s">
        <v>216</v>
      </c>
      <c r="E34" s="33">
        <v>58</v>
      </c>
      <c r="F34" s="33"/>
      <c r="G34" s="33"/>
      <c r="H34" s="23" t="str">
        <f t="shared" si="2"/>
        <v>簡＊惠</v>
      </c>
      <c r="I34" s="23" t="str">
        <f t="shared" si="3"/>
        <v>2＊425286</v>
      </c>
      <c r="J34" s="33" t="s">
        <v>5827</v>
      </c>
      <c r="K34" s="33" t="s">
        <v>67</v>
      </c>
      <c r="L34" s="36" t="s">
        <v>334</v>
      </c>
      <c r="M34" s="33" t="s">
        <v>67</v>
      </c>
      <c r="N34" s="33"/>
      <c r="O34" s="33"/>
      <c r="P34" s="33"/>
      <c r="Q34" s="2"/>
      <c r="R34" s="2"/>
      <c r="S34" s="2"/>
      <c r="T34" s="2"/>
      <c r="U34" s="2"/>
      <c r="V34" s="18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2"/>
      <c r="AO34" s="1"/>
      <c r="AP34" s="2"/>
      <c r="AQ34" s="1"/>
      <c r="AR34" s="1"/>
      <c r="AS34" s="1"/>
      <c r="AT34" s="1"/>
      <c r="AU34" s="1"/>
      <c r="AV34" s="2"/>
      <c r="AW34" s="1"/>
      <c r="AX34" s="1"/>
      <c r="AY34" s="1"/>
      <c r="AZ34" s="1"/>
      <c r="BA34" s="1"/>
      <c r="BB34" s="1" t="s">
        <v>9</v>
      </c>
      <c r="BC34" s="1"/>
      <c r="BD34" s="1"/>
      <c r="BE34" s="1"/>
      <c r="BF34" s="1"/>
      <c r="BG34" s="2"/>
      <c r="BH34" s="2"/>
      <c r="BI34" s="2"/>
      <c r="BJ34" s="2"/>
      <c r="BK34" s="2"/>
      <c r="BL34" s="2"/>
      <c r="BM34" s="1"/>
      <c r="BN34" s="124"/>
    </row>
    <row r="35" spans="1:66" ht="16.2">
      <c r="A35" s="23">
        <v>31</v>
      </c>
      <c r="B35" s="33" t="s">
        <v>6113</v>
      </c>
      <c r="C35" s="33" t="s">
        <v>5921</v>
      </c>
      <c r="D35" s="33" t="s">
        <v>216</v>
      </c>
      <c r="E35" s="33">
        <v>71</v>
      </c>
      <c r="F35" s="33"/>
      <c r="G35" s="33"/>
      <c r="H35" s="23" t="str">
        <f t="shared" si="2"/>
        <v>林＊桂</v>
      </c>
      <c r="I35" s="23" t="str">
        <f t="shared" si="3"/>
        <v>2＊425587</v>
      </c>
      <c r="J35" s="33" t="s">
        <v>5827</v>
      </c>
      <c r="K35" s="33" t="s">
        <v>67</v>
      </c>
      <c r="L35" s="36" t="s">
        <v>334</v>
      </c>
      <c r="M35" s="33" t="s">
        <v>67</v>
      </c>
      <c r="N35" s="33"/>
      <c r="O35" s="33"/>
      <c r="P35" s="33"/>
      <c r="Q35" s="2"/>
      <c r="R35" s="2"/>
      <c r="S35" s="2"/>
      <c r="T35" s="2"/>
      <c r="U35" s="2"/>
      <c r="V35" s="18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2"/>
      <c r="AO35" s="1"/>
      <c r="AP35" s="2"/>
      <c r="AQ35" s="1"/>
      <c r="AR35" s="1"/>
      <c r="AS35" s="1"/>
      <c r="AT35" s="1"/>
      <c r="AU35" s="1"/>
      <c r="AV35" s="2"/>
      <c r="AW35" s="1"/>
      <c r="AX35" s="1"/>
      <c r="AY35" s="1"/>
      <c r="AZ35" s="1"/>
      <c r="BA35" s="1"/>
      <c r="BB35" s="1" t="s">
        <v>9</v>
      </c>
      <c r="BC35" s="1"/>
      <c r="BD35" s="1"/>
      <c r="BE35" s="1"/>
      <c r="BF35" s="1"/>
      <c r="BG35" s="2"/>
      <c r="BH35" s="2"/>
      <c r="BI35" s="1"/>
      <c r="BJ35" s="2"/>
      <c r="BK35" s="2"/>
      <c r="BL35" s="2"/>
      <c r="BM35" s="1"/>
      <c r="BN35" s="124"/>
    </row>
    <row r="36" spans="1:66" ht="46.8">
      <c r="A36" s="23">
        <v>32</v>
      </c>
      <c r="B36" s="33" t="s">
        <v>6114</v>
      </c>
      <c r="C36" s="33" t="s">
        <v>5922</v>
      </c>
      <c r="D36" s="33" t="s">
        <v>216</v>
      </c>
      <c r="E36" s="33">
        <v>82</v>
      </c>
      <c r="F36" s="33" t="s">
        <v>5827</v>
      </c>
      <c r="G36" s="33" t="s">
        <v>5818</v>
      </c>
      <c r="H36" s="23" t="str">
        <f t="shared" si="2"/>
        <v>藍＊子</v>
      </c>
      <c r="I36" s="23" t="str">
        <f t="shared" si="3"/>
        <v>0＊831274</v>
      </c>
      <c r="J36" s="33" t="s">
        <v>5816</v>
      </c>
      <c r="K36" s="33" t="s">
        <v>5431</v>
      </c>
      <c r="L36" s="36" t="s">
        <v>334</v>
      </c>
      <c r="M36" s="33" t="s">
        <v>5431</v>
      </c>
      <c r="N36" s="33"/>
      <c r="O36" s="33"/>
      <c r="P36" s="33"/>
      <c r="Q36" s="2"/>
      <c r="R36" s="2"/>
      <c r="S36" s="2"/>
      <c r="T36" s="2"/>
      <c r="U36" s="2"/>
      <c r="V36" s="18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2"/>
      <c r="AO36" s="1"/>
      <c r="AP36" s="2"/>
      <c r="AQ36" s="1"/>
      <c r="AR36" s="1"/>
      <c r="AS36" s="1"/>
      <c r="AT36" s="1"/>
      <c r="AU36" s="1"/>
      <c r="AV36" s="2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2"/>
      <c r="BH36" s="2"/>
      <c r="BI36" s="1"/>
      <c r="BJ36" s="2"/>
      <c r="BK36" s="2"/>
      <c r="BL36" s="2"/>
      <c r="BM36" s="1" t="s">
        <v>6211</v>
      </c>
      <c r="BN36" s="124"/>
    </row>
    <row r="37" spans="1:66" ht="16.2">
      <c r="A37" s="23">
        <v>33</v>
      </c>
      <c r="B37" s="33" t="s">
        <v>6035</v>
      </c>
      <c r="C37" s="33" t="s">
        <v>3481</v>
      </c>
      <c r="D37" s="33" t="s">
        <v>218</v>
      </c>
      <c r="E37" s="33">
        <v>85</v>
      </c>
      <c r="F37" s="33"/>
      <c r="G37" s="33"/>
      <c r="H37" s="23" t="str">
        <f t="shared" si="2"/>
        <v>徐＊智</v>
      </c>
      <c r="I37" s="23" t="str">
        <f t="shared" si="3"/>
        <v>2＊455409</v>
      </c>
      <c r="J37" s="33" t="s">
        <v>5833</v>
      </c>
      <c r="K37" s="33" t="s">
        <v>67</v>
      </c>
      <c r="L37" s="33">
        <v>1125</v>
      </c>
      <c r="M37" s="33" t="s">
        <v>67</v>
      </c>
      <c r="N37" s="33"/>
      <c r="O37" s="33"/>
      <c r="P37" s="33"/>
      <c r="Q37" s="2"/>
      <c r="R37" s="2"/>
      <c r="S37" s="2"/>
      <c r="T37" s="2"/>
      <c r="U37" s="2"/>
      <c r="V37" s="18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3"/>
      <c r="AO37" s="1"/>
      <c r="AP37" s="3"/>
      <c r="AQ37" s="1"/>
      <c r="AR37" s="1"/>
      <c r="AS37" s="1"/>
      <c r="AT37" s="1"/>
      <c r="AU37" s="1"/>
      <c r="AV37" s="2"/>
      <c r="AW37" s="1"/>
      <c r="AX37" s="1"/>
      <c r="AY37" s="1"/>
      <c r="AZ37" s="1"/>
      <c r="BA37" s="1"/>
      <c r="BB37" s="1" t="s">
        <v>9</v>
      </c>
      <c r="BC37" s="1"/>
      <c r="BD37" s="1"/>
      <c r="BE37" s="1"/>
      <c r="BF37" s="1"/>
      <c r="BG37" s="2"/>
      <c r="BH37" s="3"/>
      <c r="BI37" s="2"/>
      <c r="BJ37" s="2"/>
      <c r="BK37" s="2"/>
      <c r="BL37" s="2"/>
      <c r="BM37" s="1"/>
      <c r="BN37" s="124"/>
    </row>
    <row r="38" spans="1:66" ht="16.2">
      <c r="A38" s="23">
        <v>34</v>
      </c>
      <c r="B38" s="33" t="s">
        <v>5221</v>
      </c>
      <c r="C38" s="33" t="s">
        <v>2233</v>
      </c>
      <c r="D38" s="33" t="s">
        <v>218</v>
      </c>
      <c r="E38" s="33">
        <v>59</v>
      </c>
      <c r="F38" s="33"/>
      <c r="G38" s="33"/>
      <c r="H38" s="23" t="str">
        <f t="shared" si="2"/>
        <v>陳＊春</v>
      </c>
      <c r="I38" s="23" t="str">
        <f t="shared" si="3"/>
        <v>2＊856539</v>
      </c>
      <c r="J38" s="33" t="s">
        <v>5833</v>
      </c>
      <c r="K38" s="33" t="s">
        <v>67</v>
      </c>
      <c r="L38" s="33">
        <v>1125</v>
      </c>
      <c r="M38" s="33" t="s">
        <v>67</v>
      </c>
      <c r="N38" s="33"/>
      <c r="O38" s="33"/>
      <c r="P38" s="33"/>
      <c r="Q38" s="2"/>
      <c r="R38" s="2"/>
      <c r="S38" s="2"/>
      <c r="T38" s="2"/>
      <c r="U38" s="2"/>
      <c r="V38" s="18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3"/>
      <c r="AO38" s="1"/>
      <c r="AP38" s="3"/>
      <c r="AQ38" s="1"/>
      <c r="AR38" s="1"/>
      <c r="AS38" s="1"/>
      <c r="AT38" s="1"/>
      <c r="AU38" s="1"/>
      <c r="AV38" s="2"/>
      <c r="AW38" s="1"/>
      <c r="AX38" s="1"/>
      <c r="AY38" s="1"/>
      <c r="AZ38" s="1"/>
      <c r="BA38" s="1"/>
      <c r="BB38" s="1" t="s">
        <v>9</v>
      </c>
      <c r="BC38" s="1"/>
      <c r="BD38" s="1"/>
      <c r="BE38" s="1"/>
      <c r="BF38" s="1"/>
      <c r="BG38" s="2"/>
      <c r="BH38" s="3"/>
      <c r="BI38" s="2"/>
      <c r="BJ38" s="2"/>
      <c r="BK38" s="2"/>
      <c r="BL38" s="2"/>
      <c r="BM38" s="1"/>
      <c r="BN38" s="124"/>
    </row>
    <row r="39" spans="1:66" ht="31.2">
      <c r="A39" s="23">
        <v>35</v>
      </c>
      <c r="B39" s="33" t="s">
        <v>6036</v>
      </c>
      <c r="C39" s="33" t="s">
        <v>5834</v>
      </c>
      <c r="D39" s="33" t="s">
        <v>218</v>
      </c>
      <c r="E39" s="33">
        <v>66</v>
      </c>
      <c r="F39" s="33"/>
      <c r="G39" s="33"/>
      <c r="H39" s="23" t="str">
        <f t="shared" si="2"/>
        <v>張＊榮</v>
      </c>
      <c r="I39" s="23" t="str">
        <f t="shared" si="3"/>
        <v>0＊977318</v>
      </c>
      <c r="J39" s="33" t="s">
        <v>5833</v>
      </c>
      <c r="K39" s="33" t="s">
        <v>1113</v>
      </c>
      <c r="L39" s="33">
        <v>1125</v>
      </c>
      <c r="M39" s="33" t="s">
        <v>96</v>
      </c>
      <c r="N39" s="33" t="s">
        <v>3345</v>
      </c>
      <c r="O39" s="33"/>
      <c r="P39" s="33"/>
      <c r="Q39" s="2"/>
      <c r="R39" s="2" t="s">
        <v>9</v>
      </c>
      <c r="S39" s="2"/>
      <c r="T39" s="2" t="s">
        <v>9</v>
      </c>
      <c r="U39" s="2"/>
      <c r="V39" s="18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3"/>
      <c r="AO39" s="1"/>
      <c r="AP39" s="3"/>
      <c r="AQ39" s="1"/>
      <c r="AR39" s="1"/>
      <c r="AS39" s="1"/>
      <c r="AT39" s="1"/>
      <c r="AU39" s="1"/>
      <c r="AV39" s="2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2"/>
      <c r="BH39" s="3"/>
      <c r="BI39" s="2"/>
      <c r="BJ39" s="2"/>
      <c r="BK39" s="2"/>
      <c r="BL39" s="2"/>
      <c r="BM39" s="1"/>
      <c r="BN39" s="124"/>
    </row>
    <row r="40" spans="1:66" ht="31.2">
      <c r="A40" s="23">
        <v>36</v>
      </c>
      <c r="B40" s="33" t="s">
        <v>1285</v>
      </c>
      <c r="C40" s="33" t="s">
        <v>457</v>
      </c>
      <c r="D40" s="33" t="s">
        <v>218</v>
      </c>
      <c r="E40" s="33">
        <v>65</v>
      </c>
      <c r="F40" s="33"/>
      <c r="G40" s="33"/>
      <c r="H40" s="23" t="str">
        <f t="shared" si="2"/>
        <v>柯＊松</v>
      </c>
      <c r="I40" s="23" t="str">
        <f t="shared" si="3"/>
        <v>2＊679917</v>
      </c>
      <c r="J40" s="33" t="s">
        <v>5833</v>
      </c>
      <c r="K40" s="33" t="s">
        <v>4312</v>
      </c>
      <c r="L40" s="33">
        <v>1125</v>
      </c>
      <c r="M40" s="33" t="s">
        <v>91</v>
      </c>
      <c r="N40" s="33" t="s">
        <v>3366</v>
      </c>
      <c r="O40" s="33"/>
      <c r="P40" s="33"/>
      <c r="Q40" s="2"/>
      <c r="R40" s="2"/>
      <c r="S40" s="2"/>
      <c r="T40" s="2"/>
      <c r="U40" s="2"/>
      <c r="V40" s="18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3"/>
      <c r="AO40" s="1"/>
      <c r="AP40" s="3"/>
      <c r="AQ40" s="1"/>
      <c r="AR40" s="1"/>
      <c r="AS40" s="1"/>
      <c r="AT40" s="1"/>
      <c r="AU40" s="1"/>
      <c r="AV40" s="2"/>
      <c r="AW40" s="1"/>
      <c r="AX40" s="1"/>
      <c r="AY40" s="1"/>
      <c r="AZ40" s="1"/>
      <c r="BA40" s="1"/>
      <c r="BB40" s="1"/>
      <c r="BC40" s="1" t="s">
        <v>9</v>
      </c>
      <c r="BD40" s="1"/>
      <c r="BE40" s="1"/>
      <c r="BF40" s="1"/>
      <c r="BG40" s="2"/>
      <c r="BH40" s="3"/>
      <c r="BI40" s="2"/>
      <c r="BJ40" s="2"/>
      <c r="BK40" s="2" t="s">
        <v>9</v>
      </c>
      <c r="BL40" s="2"/>
      <c r="BM40" s="1"/>
      <c r="BN40" s="124"/>
    </row>
    <row r="41" spans="1:66" ht="31.2">
      <c r="A41" s="23">
        <v>37</v>
      </c>
      <c r="B41" s="33" t="s">
        <v>5623</v>
      </c>
      <c r="C41" s="33" t="s">
        <v>5379</v>
      </c>
      <c r="D41" s="33" t="s">
        <v>218</v>
      </c>
      <c r="E41" s="33">
        <v>53</v>
      </c>
      <c r="F41" s="33" t="s">
        <v>5821</v>
      </c>
      <c r="G41" s="33" t="s">
        <v>5824</v>
      </c>
      <c r="H41" s="23" t="str">
        <f t="shared" si="2"/>
        <v>林＊欽</v>
      </c>
      <c r="I41" s="23" t="str">
        <f t="shared" si="3"/>
        <v>2＊318099</v>
      </c>
      <c r="J41" s="33" t="s">
        <v>5833</v>
      </c>
      <c r="K41" s="33" t="s">
        <v>6212</v>
      </c>
      <c r="L41" s="33">
        <v>1125</v>
      </c>
      <c r="M41" s="33" t="s">
        <v>91</v>
      </c>
      <c r="N41" s="33" t="s">
        <v>118</v>
      </c>
      <c r="O41" s="33"/>
      <c r="P41" s="33"/>
      <c r="Q41" s="2"/>
      <c r="R41" s="2"/>
      <c r="S41" s="2"/>
      <c r="T41" s="2"/>
      <c r="U41" s="2"/>
      <c r="V41" s="18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3"/>
      <c r="AO41" s="1"/>
      <c r="AP41" s="3"/>
      <c r="AQ41" s="1"/>
      <c r="AR41" s="1"/>
      <c r="AS41" s="1"/>
      <c r="AT41" s="1"/>
      <c r="AU41" s="1"/>
      <c r="AV41" s="2"/>
      <c r="AW41" s="1"/>
      <c r="AX41" s="1"/>
      <c r="AY41" s="1"/>
      <c r="AZ41" s="1"/>
      <c r="BA41" s="1" t="s">
        <v>9</v>
      </c>
      <c r="BB41" s="1"/>
      <c r="BC41" s="1"/>
      <c r="BD41" s="1"/>
      <c r="BE41" s="1"/>
      <c r="BF41" s="1"/>
      <c r="BG41" s="2"/>
      <c r="BH41" s="3"/>
      <c r="BI41" s="2"/>
      <c r="BJ41" s="2"/>
      <c r="BK41" s="2"/>
      <c r="BL41" s="2"/>
      <c r="BM41" s="1" t="s">
        <v>3022</v>
      </c>
      <c r="BN41" s="124"/>
    </row>
    <row r="42" spans="1:66" ht="46.8">
      <c r="A42" s="23">
        <v>38</v>
      </c>
      <c r="B42" s="33" t="s">
        <v>6037</v>
      </c>
      <c r="C42" s="33" t="s">
        <v>5838</v>
      </c>
      <c r="D42" s="33" t="s">
        <v>216</v>
      </c>
      <c r="E42" s="33">
        <v>48</v>
      </c>
      <c r="F42" s="33" t="s">
        <v>5828</v>
      </c>
      <c r="G42" s="33" t="s">
        <v>5823</v>
      </c>
      <c r="H42" s="23" t="str">
        <f t="shared" si="2"/>
        <v>黃＊妙</v>
      </c>
      <c r="I42" s="23" t="str">
        <f t="shared" si="3"/>
        <v>2＊222990</v>
      </c>
      <c r="J42" s="33" t="s">
        <v>5825</v>
      </c>
      <c r="K42" s="33" t="s">
        <v>6213</v>
      </c>
      <c r="L42" s="33">
        <v>1125</v>
      </c>
      <c r="M42" s="33" t="s">
        <v>58</v>
      </c>
      <c r="N42" s="33" t="s">
        <v>3365</v>
      </c>
      <c r="O42" s="33" t="s">
        <v>3345</v>
      </c>
      <c r="P42" s="33"/>
      <c r="Q42" s="2"/>
      <c r="R42" s="2"/>
      <c r="S42" s="2"/>
      <c r="T42" s="2"/>
      <c r="U42" s="2"/>
      <c r="V42" s="18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3"/>
      <c r="AO42" s="1"/>
      <c r="AP42" s="3"/>
      <c r="AQ42" s="1"/>
      <c r="AR42" s="1"/>
      <c r="AS42" s="1"/>
      <c r="AT42" s="1"/>
      <c r="AU42" s="1"/>
      <c r="AV42" s="2"/>
      <c r="AW42" s="1"/>
      <c r="AX42" s="1" t="s">
        <v>9</v>
      </c>
      <c r="AY42" s="1"/>
      <c r="AZ42" s="1"/>
      <c r="BA42" s="1"/>
      <c r="BB42" s="1"/>
      <c r="BC42" s="1"/>
      <c r="BD42" s="1"/>
      <c r="BE42" s="1"/>
      <c r="BF42" s="1"/>
      <c r="BG42" s="2" t="s">
        <v>9</v>
      </c>
      <c r="BH42" s="3"/>
      <c r="BI42" s="2"/>
      <c r="BJ42" s="2"/>
      <c r="BK42" s="2"/>
      <c r="BL42" s="2"/>
      <c r="BM42" s="1" t="s">
        <v>1111</v>
      </c>
      <c r="BN42" s="124"/>
    </row>
    <row r="43" spans="1:66" ht="16.2">
      <c r="A43" s="23">
        <v>39</v>
      </c>
      <c r="B43" s="33" t="s">
        <v>6038</v>
      </c>
      <c r="C43" s="33" t="s">
        <v>5839</v>
      </c>
      <c r="D43" s="33" t="s">
        <v>216</v>
      </c>
      <c r="E43" s="33">
        <v>69</v>
      </c>
      <c r="F43" s="33"/>
      <c r="G43" s="33"/>
      <c r="H43" s="23" t="str">
        <f t="shared" si="2"/>
        <v>魏＊麗秋</v>
      </c>
      <c r="I43" s="23" t="str">
        <f t="shared" si="3"/>
        <v>1＊171610</v>
      </c>
      <c r="J43" s="33" t="s">
        <v>5836</v>
      </c>
      <c r="K43" s="33" t="s">
        <v>67</v>
      </c>
      <c r="L43" s="33">
        <v>1125</v>
      </c>
      <c r="M43" s="33" t="s">
        <v>67</v>
      </c>
      <c r="N43" s="33"/>
      <c r="O43" s="33"/>
      <c r="P43" s="33"/>
      <c r="Q43" s="2"/>
      <c r="R43" s="2"/>
      <c r="S43" s="2"/>
      <c r="T43" s="2"/>
      <c r="U43" s="2"/>
      <c r="V43" s="18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3"/>
      <c r="AO43" s="1"/>
      <c r="AP43" s="3"/>
      <c r="AQ43" s="1"/>
      <c r="AR43" s="1"/>
      <c r="AS43" s="1"/>
      <c r="AT43" s="1"/>
      <c r="AU43" s="1"/>
      <c r="AV43" s="2"/>
      <c r="AW43" s="1"/>
      <c r="AX43" s="1"/>
      <c r="AY43" s="1"/>
      <c r="AZ43" s="1"/>
      <c r="BA43" s="1"/>
      <c r="BB43" s="1" t="s">
        <v>9</v>
      </c>
      <c r="BC43" s="1"/>
      <c r="BD43" s="1"/>
      <c r="BE43" s="1"/>
      <c r="BF43" s="1"/>
      <c r="BG43" s="2"/>
      <c r="BH43" s="3"/>
      <c r="BI43" s="2"/>
      <c r="BJ43" s="2"/>
      <c r="BK43" s="2"/>
      <c r="BL43" s="2"/>
      <c r="BM43" s="1"/>
      <c r="BN43" s="124"/>
    </row>
    <row r="44" spans="1:66" ht="31.2">
      <c r="A44" s="23">
        <v>40</v>
      </c>
      <c r="B44" s="33" t="s">
        <v>6039</v>
      </c>
      <c r="C44" s="33" t="s">
        <v>3832</v>
      </c>
      <c r="D44" s="33" t="s">
        <v>218</v>
      </c>
      <c r="E44" s="33">
        <v>44</v>
      </c>
      <c r="F44" s="33"/>
      <c r="G44" s="33"/>
      <c r="H44" s="23" t="str">
        <f t="shared" si="2"/>
        <v>黃＊銘</v>
      </c>
      <c r="I44" s="23" t="str">
        <f t="shared" si="3"/>
        <v>1＊446379</v>
      </c>
      <c r="J44" s="33" t="s">
        <v>5836</v>
      </c>
      <c r="K44" s="33" t="s">
        <v>83</v>
      </c>
      <c r="L44" s="33">
        <v>1125</v>
      </c>
      <c r="M44" s="33" t="s">
        <v>83</v>
      </c>
      <c r="N44" s="33"/>
      <c r="O44" s="33"/>
      <c r="P44" s="33"/>
      <c r="Q44" s="2"/>
      <c r="R44" s="2"/>
      <c r="S44" s="2"/>
      <c r="T44" s="2"/>
      <c r="U44" s="2"/>
      <c r="V44" s="18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3"/>
      <c r="AO44" s="1"/>
      <c r="AP44" s="3"/>
      <c r="AQ44" s="1"/>
      <c r="AR44" s="1"/>
      <c r="AS44" s="1"/>
      <c r="AT44" s="1"/>
      <c r="AU44" s="1"/>
      <c r="AV44" s="2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2"/>
      <c r="BH44" s="3"/>
      <c r="BI44" s="2"/>
      <c r="BJ44" s="2"/>
      <c r="BK44" s="2"/>
      <c r="BL44" s="2"/>
      <c r="BM44" s="1" t="s">
        <v>1098</v>
      </c>
      <c r="BN44" s="124"/>
    </row>
    <row r="45" spans="1:66" ht="16.2">
      <c r="A45" s="23">
        <v>41</v>
      </c>
      <c r="B45" s="33" t="s">
        <v>1932</v>
      </c>
      <c r="C45" s="33" t="s">
        <v>1716</v>
      </c>
      <c r="D45" s="33" t="s">
        <v>216</v>
      </c>
      <c r="E45" s="33">
        <v>74</v>
      </c>
      <c r="F45" s="33"/>
      <c r="G45" s="33"/>
      <c r="H45" s="23" t="str">
        <f t="shared" si="2"/>
        <v>林＊秀鳳</v>
      </c>
      <c r="I45" s="23" t="str">
        <f t="shared" si="3"/>
        <v>0＊819106</v>
      </c>
      <c r="J45" s="33" t="s">
        <v>5836</v>
      </c>
      <c r="K45" s="33" t="s">
        <v>118</v>
      </c>
      <c r="L45" s="33">
        <v>1125</v>
      </c>
      <c r="M45" s="33" t="s">
        <v>118</v>
      </c>
      <c r="N45" s="33"/>
      <c r="O45" s="33"/>
      <c r="P45" s="33"/>
      <c r="Q45" s="2"/>
      <c r="R45" s="2"/>
      <c r="S45" s="2"/>
      <c r="T45" s="2"/>
      <c r="U45" s="2"/>
      <c r="V45" s="18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3"/>
      <c r="AO45" s="1"/>
      <c r="AP45" s="3"/>
      <c r="AQ45" s="1"/>
      <c r="AR45" s="1"/>
      <c r="AS45" s="1"/>
      <c r="AT45" s="1"/>
      <c r="AU45" s="1"/>
      <c r="AV45" s="2"/>
      <c r="AW45" s="1"/>
      <c r="AX45" s="1"/>
      <c r="AY45" s="1"/>
      <c r="AZ45" s="1"/>
      <c r="BA45" s="1" t="s">
        <v>9</v>
      </c>
      <c r="BB45" s="1"/>
      <c r="BC45" s="1"/>
      <c r="BD45" s="1"/>
      <c r="BE45" s="1"/>
      <c r="BF45" s="1"/>
      <c r="BG45" s="2"/>
      <c r="BH45" s="3"/>
      <c r="BI45" s="2"/>
      <c r="BJ45" s="2"/>
      <c r="BK45" s="2"/>
      <c r="BL45" s="2"/>
      <c r="BM45" s="1"/>
      <c r="BN45" s="124"/>
    </row>
    <row r="46" spans="1:66" ht="46.8">
      <c r="A46" s="23">
        <v>42</v>
      </c>
      <c r="B46" s="33" t="s">
        <v>6040</v>
      </c>
      <c r="C46" s="33" t="s">
        <v>3829</v>
      </c>
      <c r="D46" s="33" t="s">
        <v>216</v>
      </c>
      <c r="E46" s="33">
        <v>79</v>
      </c>
      <c r="F46" s="33" t="s">
        <v>5827</v>
      </c>
      <c r="G46" s="33" t="s">
        <v>5842</v>
      </c>
      <c r="H46" s="23" t="str">
        <f t="shared" si="2"/>
        <v>蔡＊阿鳳</v>
      </c>
      <c r="I46" s="23" t="str">
        <f t="shared" si="3"/>
        <v>2＊109113</v>
      </c>
      <c r="J46" s="33" t="s">
        <v>5841</v>
      </c>
      <c r="K46" s="33" t="s">
        <v>6214</v>
      </c>
      <c r="L46" s="33">
        <v>1125</v>
      </c>
      <c r="M46" s="33" t="s">
        <v>91</v>
      </c>
      <c r="N46" s="33" t="s">
        <v>135</v>
      </c>
      <c r="O46" s="33" t="s">
        <v>3365</v>
      </c>
      <c r="P46" s="33"/>
      <c r="Q46" s="2"/>
      <c r="R46" s="2"/>
      <c r="S46" s="2"/>
      <c r="T46" s="2"/>
      <c r="U46" s="2"/>
      <c r="V46" s="18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3"/>
      <c r="AO46" s="1"/>
      <c r="AP46" s="3"/>
      <c r="AQ46" s="1"/>
      <c r="AR46" s="1"/>
      <c r="AS46" s="1"/>
      <c r="AT46" s="1"/>
      <c r="AU46" s="1"/>
      <c r="AV46" s="2"/>
      <c r="AW46" s="1"/>
      <c r="AX46" s="1"/>
      <c r="AY46" s="1"/>
      <c r="AZ46" s="1" t="s">
        <v>9</v>
      </c>
      <c r="BA46" s="1"/>
      <c r="BB46" s="1"/>
      <c r="BC46" s="1"/>
      <c r="BD46" s="1"/>
      <c r="BE46" s="1"/>
      <c r="BF46" s="1"/>
      <c r="BG46" s="2" t="s">
        <v>9</v>
      </c>
      <c r="BH46" s="3"/>
      <c r="BI46" s="2"/>
      <c r="BJ46" s="2"/>
      <c r="BK46" s="2"/>
      <c r="BL46" s="2"/>
      <c r="BM46" s="1" t="s">
        <v>1792</v>
      </c>
      <c r="BN46" s="124"/>
    </row>
    <row r="47" spans="1:66" ht="31.2">
      <c r="A47" s="23">
        <v>43</v>
      </c>
      <c r="B47" s="33" t="s">
        <v>1302</v>
      </c>
      <c r="C47" s="33" t="s">
        <v>477</v>
      </c>
      <c r="D47" s="33" t="s">
        <v>218</v>
      </c>
      <c r="E47" s="33">
        <v>55</v>
      </c>
      <c r="F47" s="33"/>
      <c r="G47" s="33"/>
      <c r="H47" s="23" t="str">
        <f t="shared" si="2"/>
        <v>彭＊璋</v>
      </c>
      <c r="I47" s="23" t="str">
        <f t="shared" si="3"/>
        <v>2＊752022</v>
      </c>
      <c r="J47" s="33" t="s">
        <v>5841</v>
      </c>
      <c r="K47" s="33" t="s">
        <v>83</v>
      </c>
      <c r="L47" s="33">
        <v>1125</v>
      </c>
      <c r="M47" s="33" t="s">
        <v>83</v>
      </c>
      <c r="N47" s="33"/>
      <c r="O47" s="33"/>
      <c r="P47" s="33"/>
      <c r="Q47" s="2"/>
      <c r="R47" s="2"/>
      <c r="S47" s="2"/>
      <c r="T47" s="2"/>
      <c r="U47" s="2"/>
      <c r="V47" s="18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3"/>
      <c r="AO47" s="1"/>
      <c r="AP47" s="3"/>
      <c r="AQ47" s="1"/>
      <c r="AR47" s="1"/>
      <c r="AS47" s="1"/>
      <c r="AT47" s="1"/>
      <c r="AU47" s="1"/>
      <c r="AV47" s="2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2"/>
      <c r="BH47" s="3"/>
      <c r="BI47" s="2"/>
      <c r="BJ47" s="2"/>
      <c r="BK47" s="2"/>
      <c r="BL47" s="2"/>
      <c r="BM47" s="1" t="s">
        <v>1098</v>
      </c>
      <c r="BN47" s="124"/>
    </row>
    <row r="48" spans="1:66" ht="16.2">
      <c r="A48" s="23">
        <v>44</v>
      </c>
      <c r="B48" s="33" t="s">
        <v>6041</v>
      </c>
      <c r="C48" s="33" t="s">
        <v>5843</v>
      </c>
      <c r="D48" s="33" t="s">
        <v>216</v>
      </c>
      <c r="E48" s="33">
        <v>48</v>
      </c>
      <c r="F48" s="33"/>
      <c r="G48" s="33"/>
      <c r="H48" s="23" t="str">
        <f t="shared" si="2"/>
        <v>宋＊萱</v>
      </c>
      <c r="I48" s="23" t="str">
        <f t="shared" si="3"/>
        <v>2＊356286</v>
      </c>
      <c r="J48" s="33" t="s">
        <v>5809</v>
      </c>
      <c r="K48" s="33" t="s">
        <v>58</v>
      </c>
      <c r="L48" s="33">
        <v>1173</v>
      </c>
      <c r="M48" s="33" t="s">
        <v>58</v>
      </c>
      <c r="N48" s="33"/>
      <c r="O48" s="33"/>
      <c r="P48" s="33"/>
      <c r="Q48" s="2"/>
      <c r="R48" s="2"/>
      <c r="S48" s="2"/>
      <c r="T48" s="2"/>
      <c r="U48" s="2"/>
      <c r="V48" s="18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3"/>
      <c r="AO48" s="1"/>
      <c r="AP48" s="3"/>
      <c r="AQ48" s="1"/>
      <c r="AR48" s="1"/>
      <c r="AS48" s="1"/>
      <c r="AT48" s="1"/>
      <c r="AU48" s="1"/>
      <c r="AV48" s="2"/>
      <c r="AW48" s="1"/>
      <c r="AX48" s="1" t="s">
        <v>9</v>
      </c>
      <c r="AY48" s="1"/>
      <c r="AZ48" s="1"/>
      <c r="BA48" s="1"/>
      <c r="BB48" s="37"/>
      <c r="BC48" s="1"/>
      <c r="BD48" s="1"/>
      <c r="BE48" s="1"/>
      <c r="BF48" s="1"/>
      <c r="BG48" s="2"/>
      <c r="BH48" s="3"/>
      <c r="BI48" s="2"/>
      <c r="BJ48" s="2"/>
      <c r="BK48" s="2"/>
      <c r="BL48" s="2"/>
      <c r="BM48" s="1"/>
      <c r="BN48" s="124"/>
    </row>
    <row r="49" spans="1:66" ht="16.2">
      <c r="A49" s="23">
        <v>45</v>
      </c>
      <c r="B49" s="33" t="s">
        <v>6042</v>
      </c>
      <c r="C49" s="33" t="s">
        <v>5844</v>
      </c>
      <c r="D49" s="33" t="s">
        <v>216</v>
      </c>
      <c r="E49" s="33">
        <v>55</v>
      </c>
      <c r="F49" s="33"/>
      <c r="G49" s="33"/>
      <c r="H49" s="23" t="str">
        <f t="shared" si="2"/>
        <v>魏＊娥</v>
      </c>
      <c r="I49" s="23" t="str">
        <f t="shared" si="3"/>
        <v>2＊471469</v>
      </c>
      <c r="J49" s="33" t="s">
        <v>5809</v>
      </c>
      <c r="K49" s="33" t="s">
        <v>115</v>
      </c>
      <c r="L49" s="33">
        <v>1173</v>
      </c>
      <c r="M49" s="33" t="s">
        <v>115</v>
      </c>
      <c r="N49" s="33"/>
      <c r="O49" s="33"/>
      <c r="P49" s="33"/>
      <c r="Q49" s="2"/>
      <c r="R49" s="2"/>
      <c r="S49" s="2"/>
      <c r="T49" s="2"/>
      <c r="U49" s="2"/>
      <c r="V49" s="18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3"/>
      <c r="AO49" s="1"/>
      <c r="AP49" s="3"/>
      <c r="AQ49" s="1"/>
      <c r="AR49" s="1"/>
      <c r="AS49" s="1"/>
      <c r="AT49" s="1"/>
      <c r="AU49" s="1"/>
      <c r="AV49" s="2"/>
      <c r="AW49" s="1"/>
      <c r="AX49" s="1"/>
      <c r="AY49" s="1"/>
      <c r="AZ49" s="1"/>
      <c r="BA49" s="1"/>
      <c r="BB49" s="37"/>
      <c r="BC49" s="1"/>
      <c r="BD49" s="1"/>
      <c r="BE49" s="1" t="s">
        <v>9</v>
      </c>
      <c r="BF49" s="1"/>
      <c r="BG49" s="2"/>
      <c r="BH49" s="3"/>
      <c r="BI49" s="2"/>
      <c r="BJ49" s="2"/>
      <c r="BK49" s="2"/>
      <c r="BL49" s="2"/>
      <c r="BM49" s="1"/>
      <c r="BN49" s="124"/>
    </row>
    <row r="50" spans="1:66" ht="31.2">
      <c r="A50" s="23">
        <v>46</v>
      </c>
      <c r="B50" s="33" t="s">
        <v>6043</v>
      </c>
      <c r="C50" s="33" t="s">
        <v>5845</v>
      </c>
      <c r="D50" s="33" t="s">
        <v>218</v>
      </c>
      <c r="E50" s="33">
        <v>35</v>
      </c>
      <c r="F50" s="33"/>
      <c r="G50" s="33"/>
      <c r="H50" s="23" t="str">
        <f t="shared" si="2"/>
        <v>伍＊齊</v>
      </c>
      <c r="I50" s="23" t="str">
        <f t="shared" si="3"/>
        <v>2＊393569</v>
      </c>
      <c r="J50" s="33" t="s">
        <v>5846</v>
      </c>
      <c r="K50" s="33" t="s">
        <v>1156</v>
      </c>
      <c r="L50" s="33">
        <v>1173</v>
      </c>
      <c r="M50" s="33" t="s">
        <v>115</v>
      </c>
      <c r="N50" s="33" t="s">
        <v>3366</v>
      </c>
      <c r="O50" s="33"/>
      <c r="P50" s="33"/>
      <c r="Q50" s="2"/>
      <c r="R50" s="2"/>
      <c r="S50" s="2"/>
      <c r="T50" s="2"/>
      <c r="U50" s="2"/>
      <c r="V50" s="18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3"/>
      <c r="AO50" s="1"/>
      <c r="AP50" s="3"/>
      <c r="AQ50" s="1"/>
      <c r="AR50" s="1"/>
      <c r="AS50" s="1"/>
      <c r="AT50" s="1"/>
      <c r="AU50" s="1"/>
      <c r="AV50" s="2"/>
      <c r="AW50" s="1"/>
      <c r="AX50" s="1"/>
      <c r="AY50" s="1"/>
      <c r="AZ50" s="1"/>
      <c r="BA50" s="1"/>
      <c r="BB50" s="1"/>
      <c r="BC50" s="1" t="s">
        <v>9</v>
      </c>
      <c r="BD50" s="1"/>
      <c r="BE50" s="1" t="s">
        <v>9</v>
      </c>
      <c r="BF50" s="1"/>
      <c r="BG50" s="2"/>
      <c r="BH50" s="3"/>
      <c r="BI50" s="2"/>
      <c r="BJ50" s="2"/>
      <c r="BK50" s="2"/>
      <c r="BL50" s="2"/>
      <c r="BM50" s="1"/>
      <c r="BN50" s="124"/>
    </row>
    <row r="51" spans="1:66" ht="16.2">
      <c r="A51" s="23">
        <v>47</v>
      </c>
      <c r="B51" s="33" t="s">
        <v>6044</v>
      </c>
      <c r="C51" s="33" t="s">
        <v>5847</v>
      </c>
      <c r="D51" s="33" t="s">
        <v>218</v>
      </c>
      <c r="E51" s="33">
        <v>51</v>
      </c>
      <c r="F51" s="33"/>
      <c r="G51" s="33"/>
      <c r="H51" s="23" t="str">
        <f t="shared" si="2"/>
        <v>鄧＊晏</v>
      </c>
      <c r="I51" s="23" t="str">
        <f t="shared" si="3"/>
        <v>2＊454632</v>
      </c>
      <c r="J51" s="33" t="s">
        <v>5846</v>
      </c>
      <c r="K51" s="33" t="s">
        <v>67</v>
      </c>
      <c r="L51" s="33">
        <v>1173</v>
      </c>
      <c r="M51" s="33" t="s">
        <v>67</v>
      </c>
      <c r="N51" s="33"/>
      <c r="O51" s="33"/>
      <c r="P51" s="33"/>
      <c r="Q51" s="2"/>
      <c r="R51" s="2"/>
      <c r="S51" s="2"/>
      <c r="T51" s="2"/>
      <c r="U51" s="2"/>
      <c r="V51" s="18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3"/>
      <c r="AO51" s="1"/>
      <c r="AP51" s="3"/>
      <c r="AQ51" s="1"/>
      <c r="AR51" s="1"/>
      <c r="AS51" s="1"/>
      <c r="AT51" s="1"/>
      <c r="AU51" s="1"/>
      <c r="AV51" s="2"/>
      <c r="AW51" s="1"/>
      <c r="AX51" s="1"/>
      <c r="AY51" s="1"/>
      <c r="AZ51" s="1"/>
      <c r="BA51" s="1"/>
      <c r="BB51" s="1" t="s">
        <v>9</v>
      </c>
      <c r="BC51" s="1"/>
      <c r="BD51" s="1"/>
      <c r="BE51" s="1"/>
      <c r="BF51" s="1"/>
      <c r="BG51" s="2"/>
      <c r="BH51" s="3"/>
      <c r="BI51" s="2"/>
      <c r="BJ51" s="2"/>
      <c r="BK51" s="2"/>
      <c r="BL51" s="2"/>
      <c r="BM51" s="136"/>
      <c r="BN51" s="124"/>
    </row>
    <row r="52" spans="1:66" ht="16.2">
      <c r="A52" s="23">
        <v>48</v>
      </c>
      <c r="B52" s="33" t="s">
        <v>6045</v>
      </c>
      <c r="C52" s="33" t="s">
        <v>5848</v>
      </c>
      <c r="D52" s="33" t="s">
        <v>216</v>
      </c>
      <c r="E52" s="33">
        <v>65</v>
      </c>
      <c r="F52" s="33"/>
      <c r="G52" s="33"/>
      <c r="H52" s="23" t="str">
        <f t="shared" si="2"/>
        <v>葉＊珠</v>
      </c>
      <c r="I52" s="23" t="str">
        <f t="shared" si="3"/>
        <v>0＊512280</v>
      </c>
      <c r="J52" s="33" t="s">
        <v>5846</v>
      </c>
      <c r="K52" s="33" t="s">
        <v>58</v>
      </c>
      <c r="L52" s="33">
        <v>1173</v>
      </c>
      <c r="M52" s="33" t="s">
        <v>58</v>
      </c>
      <c r="N52" s="33"/>
      <c r="O52" s="33"/>
      <c r="P52" s="33"/>
      <c r="Q52" s="2"/>
      <c r="R52" s="2"/>
      <c r="S52" s="2"/>
      <c r="T52" s="2"/>
      <c r="U52" s="2"/>
      <c r="V52" s="18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3"/>
      <c r="AO52" s="1"/>
      <c r="AP52" s="3"/>
      <c r="AQ52" s="1"/>
      <c r="AR52" s="1"/>
      <c r="AS52" s="1"/>
      <c r="AT52" s="1"/>
      <c r="AU52" s="1"/>
      <c r="AV52" s="2"/>
      <c r="AW52" s="1"/>
      <c r="AX52" s="1" t="s">
        <v>9</v>
      </c>
      <c r="AY52" s="1"/>
      <c r="AZ52" s="1"/>
      <c r="BA52" s="1"/>
      <c r="BB52" s="1"/>
      <c r="BC52" s="1"/>
      <c r="BD52" s="1"/>
      <c r="BE52" s="1"/>
      <c r="BF52" s="1"/>
      <c r="BG52" s="2"/>
      <c r="BH52" s="3"/>
      <c r="BI52" s="2"/>
      <c r="BJ52" s="2"/>
      <c r="BK52" s="2"/>
      <c r="BL52" s="2"/>
      <c r="BM52" s="1"/>
      <c r="BN52" s="124"/>
    </row>
    <row r="53" spans="1:66" ht="46.8">
      <c r="A53" s="23">
        <v>49</v>
      </c>
      <c r="B53" s="33" t="s">
        <v>1372</v>
      </c>
      <c r="C53" s="33" t="s">
        <v>577</v>
      </c>
      <c r="D53" s="33" t="s">
        <v>218</v>
      </c>
      <c r="E53" s="33">
        <v>83</v>
      </c>
      <c r="F53" s="33" t="s">
        <v>5332</v>
      </c>
      <c r="G53" s="33"/>
      <c r="H53" s="23" t="str">
        <f t="shared" si="2"/>
        <v>李＊雄</v>
      </c>
      <c r="I53" s="23" t="str">
        <f t="shared" si="3"/>
        <v>1＊353654</v>
      </c>
      <c r="J53" s="33" t="s">
        <v>5821</v>
      </c>
      <c r="K53" s="33" t="s">
        <v>6215</v>
      </c>
      <c r="L53" s="33">
        <v>1173</v>
      </c>
      <c r="M53" s="33" t="s">
        <v>705</v>
      </c>
      <c r="N53" s="33" t="s">
        <v>3345</v>
      </c>
      <c r="O53" s="33" t="s">
        <v>135</v>
      </c>
      <c r="P53" s="33"/>
      <c r="Q53" s="2"/>
      <c r="R53" s="2"/>
      <c r="S53" s="2"/>
      <c r="T53" s="2"/>
      <c r="U53" s="2"/>
      <c r="V53" s="18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2"/>
      <c r="AM53" s="2"/>
      <c r="AN53" s="2"/>
      <c r="AO53" s="1"/>
      <c r="AP53" s="2"/>
      <c r="AQ53" s="2"/>
      <c r="AR53" s="2"/>
      <c r="AS53" s="2"/>
      <c r="AT53" s="2"/>
      <c r="AU53" s="2"/>
      <c r="AV53" s="2" t="s">
        <v>9</v>
      </c>
      <c r="AW53" s="2"/>
      <c r="AX53" s="1"/>
      <c r="AY53" s="2"/>
      <c r="AZ53" s="2" t="s">
        <v>9</v>
      </c>
      <c r="BA53" s="2"/>
      <c r="BB53" s="2"/>
      <c r="BC53" s="2"/>
      <c r="BD53" s="2"/>
      <c r="BE53" s="2"/>
      <c r="BF53" s="1"/>
      <c r="BG53" s="2"/>
      <c r="BH53" s="2"/>
      <c r="BI53" s="1"/>
      <c r="BJ53" s="2"/>
      <c r="BK53" s="2"/>
      <c r="BL53" s="2"/>
      <c r="BM53" s="1" t="s">
        <v>1111</v>
      </c>
      <c r="BN53" s="124"/>
    </row>
    <row r="54" spans="1:66" ht="16.2">
      <c r="A54" s="23">
        <v>50</v>
      </c>
      <c r="B54" s="33" t="s">
        <v>6046</v>
      </c>
      <c r="C54" s="33" t="s">
        <v>5849</v>
      </c>
      <c r="D54" s="33" t="s">
        <v>218</v>
      </c>
      <c r="E54" s="33">
        <v>53</v>
      </c>
      <c r="F54" s="33"/>
      <c r="G54" s="33"/>
      <c r="H54" s="23" t="str">
        <f t="shared" si="2"/>
        <v>顏＊福</v>
      </c>
      <c r="I54" s="23" t="str">
        <f t="shared" si="3"/>
        <v>2＊648156</v>
      </c>
      <c r="J54" s="33" t="s">
        <v>5821</v>
      </c>
      <c r="K54" s="33" t="s">
        <v>58</v>
      </c>
      <c r="L54" s="33">
        <v>1173</v>
      </c>
      <c r="M54" s="33" t="s">
        <v>58</v>
      </c>
      <c r="N54" s="33"/>
      <c r="O54" s="33"/>
      <c r="P54" s="33"/>
      <c r="Q54" s="2"/>
      <c r="R54" s="2"/>
      <c r="S54" s="2"/>
      <c r="T54" s="2"/>
      <c r="U54" s="2"/>
      <c r="V54" s="18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2"/>
      <c r="AM54" s="2"/>
      <c r="AN54" s="2"/>
      <c r="AO54" s="1"/>
      <c r="AP54" s="2"/>
      <c r="AQ54" s="2"/>
      <c r="AR54" s="2"/>
      <c r="AS54" s="2"/>
      <c r="AT54" s="2"/>
      <c r="AU54" s="2"/>
      <c r="AV54" s="2"/>
      <c r="AW54" s="2"/>
      <c r="AX54" s="1" t="s">
        <v>9</v>
      </c>
      <c r="AY54" s="2"/>
      <c r="AZ54" s="1"/>
      <c r="BA54" s="2"/>
      <c r="BB54" s="2"/>
      <c r="BC54" s="2"/>
      <c r="BD54" s="2"/>
      <c r="BE54" s="2"/>
      <c r="BF54" s="2"/>
      <c r="BG54" s="2"/>
      <c r="BH54" s="2"/>
      <c r="BI54" s="1"/>
      <c r="BJ54" s="2"/>
      <c r="BK54" s="2"/>
      <c r="BL54" s="2"/>
      <c r="BM54" s="1"/>
      <c r="BN54" s="124"/>
    </row>
    <row r="55" spans="1:66" ht="16.2">
      <c r="A55" s="23">
        <v>51</v>
      </c>
      <c r="B55" s="33" t="s">
        <v>6047</v>
      </c>
      <c r="C55" s="33" t="s">
        <v>5850</v>
      </c>
      <c r="D55" s="33" t="s">
        <v>216</v>
      </c>
      <c r="E55" s="33">
        <v>87</v>
      </c>
      <c r="F55" s="33" t="s">
        <v>5809</v>
      </c>
      <c r="G55" s="33" t="s">
        <v>5817</v>
      </c>
      <c r="H55" s="23" t="str">
        <f t="shared" si="2"/>
        <v>李＊月</v>
      </c>
      <c r="I55" s="23" t="str">
        <f t="shared" si="3"/>
        <v>0＊456164</v>
      </c>
      <c r="J55" s="33" t="s">
        <v>5821</v>
      </c>
      <c r="K55" s="33" t="s">
        <v>135</v>
      </c>
      <c r="L55" s="33">
        <v>1173</v>
      </c>
      <c r="M55" s="33" t="s">
        <v>135</v>
      </c>
      <c r="N55" s="33"/>
      <c r="O55" s="33"/>
      <c r="P55" s="33"/>
      <c r="Q55" s="2"/>
      <c r="R55" s="2"/>
      <c r="S55" s="2"/>
      <c r="T55" s="2"/>
      <c r="U55" s="2"/>
      <c r="V55" s="18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2"/>
      <c r="AM55" s="2"/>
      <c r="AN55" s="2"/>
      <c r="AO55" s="1"/>
      <c r="AP55" s="2"/>
      <c r="AQ55" s="2"/>
      <c r="AR55" s="2"/>
      <c r="AS55" s="2"/>
      <c r="AT55" s="2"/>
      <c r="AU55" s="2"/>
      <c r="AV55" s="2"/>
      <c r="AW55" s="2"/>
      <c r="AX55" s="1"/>
      <c r="AY55" s="2"/>
      <c r="AZ55" s="2" t="s">
        <v>9</v>
      </c>
      <c r="BA55" s="2"/>
      <c r="BB55" s="2"/>
      <c r="BC55" s="2"/>
      <c r="BD55" s="2"/>
      <c r="BE55" s="2"/>
      <c r="BF55" s="2"/>
      <c r="BG55" s="2"/>
      <c r="BH55" s="2"/>
      <c r="BI55" s="1"/>
      <c r="BJ55" s="2"/>
      <c r="BK55" s="2"/>
      <c r="BL55" s="2"/>
      <c r="BM55" s="1"/>
      <c r="BN55" s="124"/>
    </row>
    <row r="56" spans="1:66" ht="16.2">
      <c r="A56" s="23">
        <v>52</v>
      </c>
      <c r="B56" s="33" t="s">
        <v>4976</v>
      </c>
      <c r="C56" s="33" t="s">
        <v>4977</v>
      </c>
      <c r="D56" s="33" t="s">
        <v>216</v>
      </c>
      <c r="E56" s="33">
        <v>78</v>
      </c>
      <c r="F56" s="33" t="s">
        <v>5831</v>
      </c>
      <c r="G56" s="33" t="s">
        <v>5823</v>
      </c>
      <c r="H56" s="23" t="str">
        <f t="shared" si="2"/>
        <v>許＊雪</v>
      </c>
      <c r="I56" s="23" t="str">
        <f t="shared" si="3"/>
        <v>0＊137101</v>
      </c>
      <c r="J56" s="33" t="s">
        <v>5821</v>
      </c>
      <c r="K56" s="33" t="s">
        <v>58</v>
      </c>
      <c r="L56" s="33">
        <v>1173</v>
      </c>
      <c r="M56" s="33" t="s">
        <v>58</v>
      </c>
      <c r="N56" s="33"/>
      <c r="O56" s="33"/>
      <c r="P56" s="33"/>
      <c r="Q56" s="2"/>
      <c r="R56" s="2"/>
      <c r="S56" s="2"/>
      <c r="T56" s="2"/>
      <c r="U56" s="2"/>
      <c r="V56" s="18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2"/>
      <c r="AM56" s="2"/>
      <c r="AN56" s="2"/>
      <c r="AO56" s="1"/>
      <c r="AP56" s="2"/>
      <c r="AQ56" s="2"/>
      <c r="AR56" s="2"/>
      <c r="AS56" s="2"/>
      <c r="AT56" s="2"/>
      <c r="AU56" s="2"/>
      <c r="AV56" s="2"/>
      <c r="AW56" s="2"/>
      <c r="AX56" s="2" t="s">
        <v>9</v>
      </c>
      <c r="AY56" s="2"/>
      <c r="AZ56" s="1"/>
      <c r="BA56" s="2"/>
      <c r="BB56" s="2"/>
      <c r="BC56" s="2"/>
      <c r="BD56" s="2"/>
      <c r="BE56" s="2"/>
      <c r="BF56" s="1"/>
      <c r="BG56" s="2"/>
      <c r="BH56" s="2"/>
      <c r="BI56" s="1"/>
      <c r="BJ56" s="2"/>
      <c r="BK56" s="2"/>
      <c r="BL56" s="2"/>
      <c r="BM56" s="1"/>
      <c r="BN56" s="124"/>
    </row>
    <row r="57" spans="1:66" ht="16.2">
      <c r="A57" s="23">
        <v>53</v>
      </c>
      <c r="B57" s="33" t="s">
        <v>6048</v>
      </c>
      <c r="C57" s="33" t="s">
        <v>5851</v>
      </c>
      <c r="D57" s="33" t="s">
        <v>218</v>
      </c>
      <c r="E57" s="33">
        <v>60</v>
      </c>
      <c r="F57" s="33" t="s">
        <v>5830</v>
      </c>
      <c r="G57" s="33" t="s">
        <v>5832</v>
      </c>
      <c r="H57" s="23" t="str">
        <f t="shared" si="2"/>
        <v>蔡＊偉</v>
      </c>
      <c r="I57" s="23" t="str">
        <f t="shared" si="3"/>
        <v>0＊859391</v>
      </c>
      <c r="J57" s="33" t="s">
        <v>5811</v>
      </c>
      <c r="K57" s="33" t="s">
        <v>58</v>
      </c>
      <c r="L57" s="33">
        <v>1173</v>
      </c>
      <c r="M57" s="33" t="s">
        <v>58</v>
      </c>
      <c r="N57" s="33"/>
      <c r="O57" s="33"/>
      <c r="P57" s="33"/>
      <c r="Q57" s="2"/>
      <c r="R57" s="2"/>
      <c r="S57" s="2"/>
      <c r="T57" s="2"/>
      <c r="U57" s="2"/>
      <c r="V57" s="18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2"/>
      <c r="AO57" s="1"/>
      <c r="AP57" s="2"/>
      <c r="AQ57" s="1"/>
      <c r="AR57" s="1"/>
      <c r="AS57" s="1"/>
      <c r="AT57" s="1"/>
      <c r="AU57" s="1"/>
      <c r="AV57" s="2"/>
      <c r="AW57" s="1"/>
      <c r="AX57" s="1" t="s">
        <v>9</v>
      </c>
      <c r="AY57" s="1"/>
      <c r="AZ57" s="1"/>
      <c r="BA57" s="1"/>
      <c r="BB57" s="1"/>
      <c r="BC57" s="1"/>
      <c r="BD57" s="1"/>
      <c r="BE57" s="1"/>
      <c r="BF57" s="1"/>
      <c r="BG57" s="2"/>
      <c r="BH57" s="2"/>
      <c r="BI57" s="1"/>
      <c r="BJ57" s="2"/>
      <c r="BK57" s="2"/>
      <c r="BL57" s="2"/>
      <c r="BM57" s="1"/>
      <c r="BN57" s="124"/>
    </row>
    <row r="58" spans="1:66" ht="31.2">
      <c r="A58" s="23">
        <v>54</v>
      </c>
      <c r="B58" s="33" t="s">
        <v>5666</v>
      </c>
      <c r="C58" s="33" t="s">
        <v>5421</v>
      </c>
      <c r="D58" s="33" t="s">
        <v>218</v>
      </c>
      <c r="E58" s="33">
        <v>76</v>
      </c>
      <c r="F58" s="33" t="s">
        <v>5330</v>
      </c>
      <c r="G58" s="33"/>
      <c r="H58" s="23" t="str">
        <f t="shared" si="2"/>
        <v>林＊運</v>
      </c>
      <c r="I58" s="23" t="str">
        <f t="shared" si="3"/>
        <v>0＊198866</v>
      </c>
      <c r="J58" s="33" t="s">
        <v>5811</v>
      </c>
      <c r="K58" s="33" t="s">
        <v>1122</v>
      </c>
      <c r="L58" s="33">
        <v>1173</v>
      </c>
      <c r="M58" s="33" t="s">
        <v>705</v>
      </c>
      <c r="N58" s="33" t="s">
        <v>3345</v>
      </c>
      <c r="O58" s="33"/>
      <c r="P58" s="33"/>
      <c r="Q58" s="2"/>
      <c r="R58" s="2"/>
      <c r="S58" s="2"/>
      <c r="T58" s="2"/>
      <c r="U58" s="2"/>
      <c r="V58" s="18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2"/>
      <c r="AO58" s="1"/>
      <c r="AP58" s="2"/>
      <c r="AQ58" s="1"/>
      <c r="AR58" s="1"/>
      <c r="AS58" s="1"/>
      <c r="AT58" s="1"/>
      <c r="AU58" s="1"/>
      <c r="AV58" s="2" t="s">
        <v>9</v>
      </c>
      <c r="AW58" s="1"/>
      <c r="AX58" s="1"/>
      <c r="AY58" s="1"/>
      <c r="AZ58" s="1"/>
      <c r="BA58" s="1"/>
      <c r="BB58" s="1"/>
      <c r="BC58" s="1"/>
      <c r="BD58" s="1"/>
      <c r="BE58" s="2"/>
      <c r="BF58" s="1"/>
      <c r="BG58" s="2"/>
      <c r="BH58" s="2"/>
      <c r="BI58" s="1"/>
      <c r="BJ58" s="2"/>
      <c r="BK58" s="2"/>
      <c r="BL58" s="2"/>
      <c r="BM58" s="1" t="s">
        <v>1111</v>
      </c>
      <c r="BN58" s="124"/>
    </row>
    <row r="59" spans="1:66" ht="16.2">
      <c r="A59" s="23">
        <v>55</v>
      </c>
      <c r="B59" s="33" t="s">
        <v>6049</v>
      </c>
      <c r="C59" s="33" t="s">
        <v>2084</v>
      </c>
      <c r="D59" s="33" t="s">
        <v>218</v>
      </c>
      <c r="E59" s="33">
        <v>69</v>
      </c>
      <c r="F59" s="33"/>
      <c r="G59" s="33"/>
      <c r="H59" s="23" t="str">
        <f t="shared" si="2"/>
        <v>羅＊田</v>
      </c>
      <c r="I59" s="23" t="str">
        <f t="shared" si="3"/>
        <v>0＊787782</v>
      </c>
      <c r="J59" s="33" t="s">
        <v>5832</v>
      </c>
      <c r="K59" s="33" t="s">
        <v>58</v>
      </c>
      <c r="L59" s="33">
        <v>1173</v>
      </c>
      <c r="M59" s="33" t="s">
        <v>58</v>
      </c>
      <c r="N59" s="33"/>
      <c r="O59" s="33"/>
      <c r="P59" s="33"/>
      <c r="Q59" s="2"/>
      <c r="R59" s="2"/>
      <c r="S59" s="2"/>
      <c r="T59" s="2"/>
      <c r="U59" s="2"/>
      <c r="V59" s="18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2"/>
      <c r="AO59" s="1"/>
      <c r="AP59" s="2"/>
      <c r="AQ59" s="1"/>
      <c r="AR59" s="1"/>
      <c r="AS59" s="1"/>
      <c r="AT59" s="1"/>
      <c r="AU59" s="1"/>
      <c r="AV59" s="2"/>
      <c r="AW59" s="1" t="s">
        <v>9</v>
      </c>
      <c r="AX59" s="1"/>
      <c r="AY59" s="1"/>
      <c r="AZ59" s="1"/>
      <c r="BA59" s="1"/>
      <c r="BB59" s="1"/>
      <c r="BC59" s="1"/>
      <c r="BD59" s="1"/>
      <c r="BE59" s="1"/>
      <c r="BF59" s="1"/>
      <c r="BG59" s="2"/>
      <c r="BH59" s="2"/>
      <c r="BI59" s="1"/>
      <c r="BJ59" s="2"/>
      <c r="BK59" s="2"/>
      <c r="BL59" s="2"/>
      <c r="BM59" s="1"/>
      <c r="BN59" s="124"/>
    </row>
    <row r="60" spans="1:66" ht="16.2">
      <c r="A60" s="23">
        <v>56</v>
      </c>
      <c r="B60" s="33" t="s">
        <v>6050</v>
      </c>
      <c r="C60" s="33" t="s">
        <v>5852</v>
      </c>
      <c r="D60" s="33" t="s">
        <v>218</v>
      </c>
      <c r="E60" s="33">
        <v>66</v>
      </c>
      <c r="F60" s="33"/>
      <c r="G60" s="33"/>
      <c r="H60" s="23" t="str">
        <f t="shared" si="2"/>
        <v>翁＊安</v>
      </c>
      <c r="I60" s="23" t="str">
        <f t="shared" si="3"/>
        <v>1＊713188</v>
      </c>
      <c r="J60" s="33" t="s">
        <v>5832</v>
      </c>
      <c r="K60" s="33" t="s">
        <v>58</v>
      </c>
      <c r="L60" s="33">
        <v>1173</v>
      </c>
      <c r="M60" s="33" t="s">
        <v>58</v>
      </c>
      <c r="N60" s="33"/>
      <c r="O60" s="33"/>
      <c r="P60" s="33"/>
      <c r="Q60" s="2"/>
      <c r="R60" s="2"/>
      <c r="S60" s="2"/>
      <c r="T60" s="2"/>
      <c r="U60" s="2"/>
      <c r="V60" s="18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2"/>
      <c r="AO60" s="1"/>
      <c r="AP60" s="2"/>
      <c r="AQ60" s="1"/>
      <c r="AR60" s="1"/>
      <c r="AS60" s="1"/>
      <c r="AT60" s="1"/>
      <c r="AU60" s="1"/>
      <c r="AV60" s="2"/>
      <c r="AW60" s="1"/>
      <c r="AX60" s="1" t="s">
        <v>9</v>
      </c>
      <c r="AY60" s="1"/>
      <c r="AZ60" s="1"/>
      <c r="BA60" s="1"/>
      <c r="BB60" s="1"/>
      <c r="BC60" s="1"/>
      <c r="BD60" s="1"/>
      <c r="BE60" s="2"/>
      <c r="BF60" s="1"/>
      <c r="BG60" s="2"/>
      <c r="BH60" s="2"/>
      <c r="BI60" s="1"/>
      <c r="BJ60" s="2"/>
      <c r="BK60" s="2"/>
      <c r="BL60" s="2"/>
      <c r="BM60" s="1"/>
      <c r="BN60" s="124"/>
    </row>
    <row r="61" spans="1:66" ht="16.2">
      <c r="A61" s="23">
        <v>57</v>
      </c>
      <c r="B61" s="33" t="s">
        <v>6051</v>
      </c>
      <c r="C61" s="33" t="s">
        <v>5853</v>
      </c>
      <c r="D61" s="33" t="s">
        <v>216</v>
      </c>
      <c r="E61" s="33">
        <v>63</v>
      </c>
      <c r="F61" s="33"/>
      <c r="G61" s="33"/>
      <c r="H61" s="23" t="str">
        <f t="shared" si="2"/>
        <v>洪＊瑩珊</v>
      </c>
      <c r="I61" s="23" t="str">
        <f t="shared" si="3"/>
        <v>1＊818583</v>
      </c>
      <c r="J61" s="33" t="s">
        <v>5832</v>
      </c>
      <c r="K61" s="33" t="s">
        <v>58</v>
      </c>
      <c r="L61" s="33">
        <v>1173</v>
      </c>
      <c r="M61" s="33" t="s">
        <v>58</v>
      </c>
      <c r="N61" s="33"/>
      <c r="O61" s="33"/>
      <c r="P61" s="33"/>
      <c r="Q61" s="2"/>
      <c r="R61" s="2"/>
      <c r="S61" s="2"/>
      <c r="T61" s="2"/>
      <c r="U61" s="2"/>
      <c r="V61" s="18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2"/>
      <c r="AM61" s="2"/>
      <c r="AN61" s="2"/>
      <c r="AO61" s="1"/>
      <c r="AP61" s="2"/>
      <c r="AQ61" s="2"/>
      <c r="AR61" s="2"/>
      <c r="AS61" s="2"/>
      <c r="AT61" s="2"/>
      <c r="AU61" s="2"/>
      <c r="AV61" s="2"/>
      <c r="AW61" s="2"/>
      <c r="AX61" s="2" t="s">
        <v>9</v>
      </c>
      <c r="AY61" s="2"/>
      <c r="AZ61" s="1"/>
      <c r="BA61" s="2"/>
      <c r="BB61" s="2"/>
      <c r="BC61" s="2"/>
      <c r="BD61" s="2"/>
      <c r="BE61" s="2"/>
      <c r="BF61" s="1"/>
      <c r="BG61" s="2"/>
      <c r="BH61" s="2"/>
      <c r="BI61" s="1"/>
      <c r="BJ61" s="2"/>
      <c r="BK61" s="2"/>
      <c r="BL61" s="2"/>
      <c r="BM61" s="1"/>
      <c r="BN61" s="124"/>
    </row>
    <row r="62" spans="1:66" ht="16.2">
      <c r="A62" s="23">
        <v>58</v>
      </c>
      <c r="B62" s="33" t="s">
        <v>6052</v>
      </c>
      <c r="C62" s="33" t="s">
        <v>5854</v>
      </c>
      <c r="D62" s="33" t="s">
        <v>216</v>
      </c>
      <c r="E62" s="33">
        <v>72</v>
      </c>
      <c r="F62" s="33"/>
      <c r="G62" s="33"/>
      <c r="H62" s="23" t="str">
        <f t="shared" si="2"/>
        <v>周＊貴嬋</v>
      </c>
      <c r="I62" s="23" t="str">
        <f t="shared" si="3"/>
        <v>1＊522361</v>
      </c>
      <c r="J62" s="33" t="s">
        <v>5824</v>
      </c>
      <c r="K62" s="33" t="s">
        <v>58</v>
      </c>
      <c r="L62" s="33">
        <v>1173</v>
      </c>
      <c r="M62" s="33" t="s">
        <v>58</v>
      </c>
      <c r="N62" s="33"/>
      <c r="O62" s="33"/>
      <c r="P62" s="33"/>
      <c r="Q62" s="2"/>
      <c r="R62" s="2"/>
      <c r="S62" s="2"/>
      <c r="T62" s="2"/>
      <c r="U62" s="2"/>
      <c r="V62" s="18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2"/>
      <c r="AM62" s="2"/>
      <c r="AN62" s="2"/>
      <c r="AO62" s="1"/>
      <c r="AP62" s="2"/>
      <c r="AQ62" s="2"/>
      <c r="AR62" s="2"/>
      <c r="AS62" s="2"/>
      <c r="AT62" s="2"/>
      <c r="AU62" s="2"/>
      <c r="AV62" s="2"/>
      <c r="AW62" s="2"/>
      <c r="AX62" s="1" t="s">
        <v>9</v>
      </c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1"/>
      <c r="BJ62" s="2"/>
      <c r="BK62" s="2"/>
      <c r="BL62" s="2"/>
      <c r="BM62" s="1"/>
      <c r="BN62" s="124"/>
    </row>
    <row r="63" spans="1:66" ht="16.2">
      <c r="A63" s="23">
        <v>59</v>
      </c>
      <c r="B63" s="33" t="s">
        <v>6053</v>
      </c>
      <c r="C63" s="33" t="s">
        <v>5855</v>
      </c>
      <c r="D63" s="33" t="s">
        <v>218</v>
      </c>
      <c r="E63" s="33">
        <v>79</v>
      </c>
      <c r="F63" s="33"/>
      <c r="G63" s="33"/>
      <c r="H63" s="23" t="str">
        <f t="shared" si="2"/>
        <v>許＊雄</v>
      </c>
      <c r="I63" s="23" t="str">
        <f t="shared" si="3"/>
        <v>1＊546978</v>
      </c>
      <c r="J63" s="33" t="s">
        <v>5824</v>
      </c>
      <c r="K63" s="33" t="s">
        <v>58</v>
      </c>
      <c r="L63" s="33">
        <v>1173</v>
      </c>
      <c r="M63" s="33" t="s">
        <v>58</v>
      </c>
      <c r="N63" s="33"/>
      <c r="O63" s="33"/>
      <c r="P63" s="33"/>
      <c r="Q63" s="2"/>
      <c r="R63" s="2"/>
      <c r="S63" s="2"/>
      <c r="T63" s="2"/>
      <c r="U63" s="2"/>
      <c r="V63" s="18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2"/>
      <c r="AM63" s="2"/>
      <c r="AN63" s="2"/>
      <c r="AO63" s="1"/>
      <c r="AP63" s="2"/>
      <c r="AQ63" s="2"/>
      <c r="AR63" s="2"/>
      <c r="AS63" s="2"/>
      <c r="AT63" s="2"/>
      <c r="AU63" s="2"/>
      <c r="AV63" s="2"/>
      <c r="AW63" s="2"/>
      <c r="AX63" s="2" t="s">
        <v>9</v>
      </c>
      <c r="AY63" s="2"/>
      <c r="AZ63" s="1"/>
      <c r="BA63" s="2"/>
      <c r="BB63" s="1"/>
      <c r="BC63" s="2"/>
      <c r="BD63" s="2"/>
      <c r="BE63" s="2"/>
      <c r="BF63" s="1"/>
      <c r="BG63" s="2"/>
      <c r="BH63" s="2"/>
      <c r="BI63" s="1"/>
      <c r="BJ63" s="2"/>
      <c r="BK63" s="2"/>
      <c r="BL63" s="2"/>
      <c r="BM63" s="1"/>
      <c r="BN63" s="124"/>
    </row>
    <row r="64" spans="1:66" ht="16.2">
      <c r="A64" s="23">
        <v>60</v>
      </c>
      <c r="B64" s="33" t="s">
        <v>6054</v>
      </c>
      <c r="C64" s="33" t="s">
        <v>5856</v>
      </c>
      <c r="D64" s="33" t="s">
        <v>216</v>
      </c>
      <c r="E64" s="33">
        <v>58</v>
      </c>
      <c r="F64" s="33"/>
      <c r="G64" s="33"/>
      <c r="H64" s="23" t="str">
        <f t="shared" si="2"/>
        <v>蕭＊卿</v>
      </c>
      <c r="I64" s="23" t="str">
        <f t="shared" si="3"/>
        <v>1＊367394</v>
      </c>
      <c r="J64" s="33" t="s">
        <v>5824</v>
      </c>
      <c r="K64" s="33" t="s">
        <v>58</v>
      </c>
      <c r="L64" s="33">
        <v>1173</v>
      </c>
      <c r="M64" s="33" t="s">
        <v>58</v>
      </c>
      <c r="N64" s="33"/>
      <c r="O64" s="33"/>
      <c r="P64" s="33"/>
      <c r="Q64" s="2"/>
      <c r="R64" s="2"/>
      <c r="S64" s="2"/>
      <c r="T64" s="2"/>
      <c r="U64" s="2"/>
      <c r="V64" s="18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2"/>
      <c r="AM64" s="2"/>
      <c r="AN64" s="2"/>
      <c r="AO64" s="1"/>
      <c r="AP64" s="2"/>
      <c r="AQ64" s="2"/>
      <c r="AR64" s="2"/>
      <c r="AS64" s="2"/>
      <c r="AT64" s="2"/>
      <c r="AU64" s="2"/>
      <c r="AV64" s="2"/>
      <c r="AW64" s="2" t="s">
        <v>9</v>
      </c>
      <c r="AX64" s="2"/>
      <c r="AY64" s="2"/>
      <c r="AZ64" s="2"/>
      <c r="BA64" s="2"/>
      <c r="BB64" s="1"/>
      <c r="BC64" s="2"/>
      <c r="BD64" s="2"/>
      <c r="BE64" s="2"/>
      <c r="BF64" s="2"/>
      <c r="BG64" s="2"/>
      <c r="BH64" s="2"/>
      <c r="BI64" s="1"/>
      <c r="BJ64" s="2"/>
      <c r="BK64" s="2"/>
      <c r="BL64" s="2"/>
      <c r="BM64" s="1"/>
      <c r="BN64" s="124"/>
    </row>
    <row r="65" spans="1:66" ht="16.2">
      <c r="A65" s="23">
        <v>61</v>
      </c>
      <c r="B65" s="33" t="s">
        <v>6055</v>
      </c>
      <c r="C65" s="33" t="s">
        <v>5857</v>
      </c>
      <c r="D65" s="33" t="s">
        <v>216</v>
      </c>
      <c r="E65" s="33">
        <v>64</v>
      </c>
      <c r="F65" s="33"/>
      <c r="G65" s="33"/>
      <c r="H65" s="23" t="str">
        <f t="shared" si="2"/>
        <v>黃＊碧月</v>
      </c>
      <c r="I65" s="23" t="str">
        <f t="shared" si="3"/>
        <v>0＊566621</v>
      </c>
      <c r="J65" s="33" t="s">
        <v>5858</v>
      </c>
      <c r="K65" s="33" t="s">
        <v>115</v>
      </c>
      <c r="L65" s="33">
        <v>1173</v>
      </c>
      <c r="M65" s="33" t="s">
        <v>115</v>
      </c>
      <c r="N65" s="33"/>
      <c r="O65" s="33"/>
      <c r="P65" s="33"/>
      <c r="Q65" s="2"/>
      <c r="R65" s="2"/>
      <c r="S65" s="2"/>
      <c r="T65" s="2"/>
      <c r="U65" s="2"/>
      <c r="V65" s="18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2"/>
      <c r="AM65" s="2"/>
      <c r="AN65" s="2"/>
      <c r="AO65" s="1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1"/>
      <c r="BC65" s="2"/>
      <c r="BD65" s="2"/>
      <c r="BE65" s="2" t="s">
        <v>9</v>
      </c>
      <c r="BF65" s="2"/>
      <c r="BG65" s="2"/>
      <c r="BH65" s="2"/>
      <c r="BI65" s="1"/>
      <c r="BJ65" s="2"/>
      <c r="BK65" s="2"/>
      <c r="BL65" s="2"/>
      <c r="BM65" s="1"/>
      <c r="BN65" s="124"/>
    </row>
    <row r="66" spans="1:66" ht="31.2">
      <c r="A66" s="23">
        <v>62</v>
      </c>
      <c r="B66" s="33" t="s">
        <v>6056</v>
      </c>
      <c r="C66" s="33" t="s">
        <v>5859</v>
      </c>
      <c r="D66" s="33" t="s">
        <v>218</v>
      </c>
      <c r="E66" s="33">
        <v>49</v>
      </c>
      <c r="F66" s="33" t="s">
        <v>5832</v>
      </c>
      <c r="G66" s="33"/>
      <c r="H66" s="23" t="str">
        <f t="shared" si="2"/>
        <v>黃＊銘</v>
      </c>
      <c r="I66" s="23" t="str">
        <f t="shared" si="3"/>
        <v>0＊282879</v>
      </c>
      <c r="J66" s="33" t="s">
        <v>5858</v>
      </c>
      <c r="K66" s="33" t="s">
        <v>2997</v>
      </c>
      <c r="L66" s="33">
        <v>1173</v>
      </c>
      <c r="M66" s="33" t="s">
        <v>145</v>
      </c>
      <c r="N66" s="33" t="s">
        <v>3345</v>
      </c>
      <c r="O66" s="33"/>
      <c r="P66" s="33"/>
      <c r="Q66" s="2"/>
      <c r="R66" s="2"/>
      <c r="S66" s="2"/>
      <c r="T66" s="2"/>
      <c r="U66" s="2"/>
      <c r="V66" s="18"/>
      <c r="W66" s="1"/>
      <c r="X66" s="1"/>
      <c r="Y66" s="1"/>
      <c r="Z66" s="1"/>
      <c r="AA66" s="1" t="s">
        <v>9</v>
      </c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2"/>
      <c r="AM66" s="2"/>
      <c r="AN66" s="2"/>
      <c r="AO66" s="1"/>
      <c r="AP66" s="2"/>
      <c r="AQ66" s="2"/>
      <c r="AR66" s="2"/>
      <c r="AS66" s="2"/>
      <c r="AT66" s="2"/>
      <c r="AU66" s="2"/>
      <c r="AV66" s="2"/>
      <c r="AW66" s="2"/>
      <c r="AX66" s="1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1"/>
      <c r="BJ66" s="2"/>
      <c r="BK66" s="2"/>
      <c r="BL66" s="2"/>
      <c r="BM66" s="1" t="s">
        <v>1111</v>
      </c>
      <c r="BN66" s="124"/>
    </row>
    <row r="67" spans="1:66" ht="16.2">
      <c r="A67" s="23">
        <v>63</v>
      </c>
      <c r="B67" s="33" t="s">
        <v>6057</v>
      </c>
      <c r="C67" s="33" t="s">
        <v>5860</v>
      </c>
      <c r="D67" s="33" t="s">
        <v>216</v>
      </c>
      <c r="E67" s="33">
        <v>65</v>
      </c>
      <c r="F67" s="33" t="s">
        <v>5822</v>
      </c>
      <c r="G67" s="33" t="s">
        <v>5813</v>
      </c>
      <c r="H67" s="23" t="str">
        <f t="shared" si="2"/>
        <v>何＊蘭</v>
      </c>
      <c r="I67" s="23" t="str">
        <f t="shared" si="3"/>
        <v>0＊572394</v>
      </c>
      <c r="J67" s="33" t="s">
        <v>5858</v>
      </c>
      <c r="K67" s="33" t="s">
        <v>67</v>
      </c>
      <c r="L67" s="33">
        <v>1173</v>
      </c>
      <c r="M67" s="33" t="s">
        <v>67</v>
      </c>
      <c r="N67" s="33"/>
      <c r="O67" s="33"/>
      <c r="P67" s="33"/>
      <c r="Q67" s="2"/>
      <c r="R67" s="2"/>
      <c r="S67" s="2"/>
      <c r="T67" s="2"/>
      <c r="U67" s="2"/>
      <c r="V67" s="18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2"/>
      <c r="AO67" s="1"/>
      <c r="AP67" s="2"/>
      <c r="AQ67" s="1"/>
      <c r="AR67" s="1"/>
      <c r="AS67" s="1"/>
      <c r="AT67" s="1"/>
      <c r="AU67" s="1"/>
      <c r="AV67" s="2"/>
      <c r="AW67" s="1"/>
      <c r="AX67" s="1"/>
      <c r="AY67" s="1"/>
      <c r="AZ67" s="1"/>
      <c r="BA67" s="1"/>
      <c r="BB67" s="1" t="s">
        <v>9</v>
      </c>
      <c r="BC67" s="1"/>
      <c r="BD67" s="1"/>
      <c r="BE67" s="1"/>
      <c r="BF67" s="1"/>
      <c r="BG67" s="2"/>
      <c r="BH67" s="2"/>
      <c r="BI67" s="1"/>
      <c r="BJ67" s="2"/>
      <c r="BK67" s="2"/>
      <c r="BL67" s="2"/>
      <c r="BM67" s="1"/>
      <c r="BN67" s="124"/>
    </row>
    <row r="68" spans="1:66" ht="31.2">
      <c r="A68" s="23">
        <v>64</v>
      </c>
      <c r="B68" s="33" t="s">
        <v>6058</v>
      </c>
      <c r="C68" s="33" t="s">
        <v>5861</v>
      </c>
      <c r="D68" s="33" t="s">
        <v>218</v>
      </c>
      <c r="E68" s="33">
        <v>55</v>
      </c>
      <c r="F68" s="33" t="s">
        <v>5846</v>
      </c>
      <c r="G68" s="33" t="s">
        <v>5827</v>
      </c>
      <c r="H68" s="23" t="str">
        <f t="shared" si="2"/>
        <v>林＊宏</v>
      </c>
      <c r="I68" s="23" t="str">
        <f t="shared" si="3"/>
        <v>0＊947063</v>
      </c>
      <c r="J68" s="33" t="s">
        <v>5862</v>
      </c>
      <c r="K68" s="33" t="s">
        <v>1122</v>
      </c>
      <c r="L68" s="33">
        <v>1173</v>
      </c>
      <c r="M68" s="33" t="s">
        <v>705</v>
      </c>
      <c r="N68" s="33" t="s">
        <v>3345</v>
      </c>
      <c r="O68" s="33"/>
      <c r="P68" s="33"/>
      <c r="Q68" s="2"/>
      <c r="R68" s="2"/>
      <c r="S68" s="2"/>
      <c r="T68" s="2"/>
      <c r="U68" s="2"/>
      <c r="V68" s="18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2"/>
      <c r="AO68" s="1"/>
      <c r="AP68" s="2"/>
      <c r="AQ68" s="1"/>
      <c r="AR68" s="1"/>
      <c r="AS68" s="1"/>
      <c r="AT68" s="1"/>
      <c r="AU68" s="1"/>
      <c r="AV68" s="2" t="s">
        <v>9</v>
      </c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2"/>
      <c r="BH68" s="2"/>
      <c r="BI68" s="1"/>
      <c r="BJ68" s="2"/>
      <c r="BK68" s="2"/>
      <c r="BL68" s="2"/>
      <c r="BM68" s="1" t="s">
        <v>1111</v>
      </c>
      <c r="BN68" s="124"/>
    </row>
    <row r="69" spans="1:66" ht="31.2">
      <c r="A69" s="23">
        <v>65</v>
      </c>
      <c r="B69" s="33" t="s">
        <v>6059</v>
      </c>
      <c r="C69" s="33" t="s">
        <v>5863</v>
      </c>
      <c r="D69" s="33" t="s">
        <v>218</v>
      </c>
      <c r="E69" s="33">
        <v>52</v>
      </c>
      <c r="F69" s="33" t="s">
        <v>5381</v>
      </c>
      <c r="G69" s="33"/>
      <c r="H69" s="23" t="str">
        <f t="shared" si="2"/>
        <v>謝＊泰</v>
      </c>
      <c r="I69" s="23" t="str">
        <f t="shared" si="3"/>
        <v>1＊377355</v>
      </c>
      <c r="J69" s="33" t="s">
        <v>5862</v>
      </c>
      <c r="K69" s="33" t="s">
        <v>1122</v>
      </c>
      <c r="L69" s="33">
        <v>1173</v>
      </c>
      <c r="M69" s="33" t="s">
        <v>705</v>
      </c>
      <c r="N69" s="33" t="s">
        <v>3345</v>
      </c>
      <c r="O69" s="33"/>
      <c r="P69" s="33"/>
      <c r="Q69" s="2"/>
      <c r="R69" s="2"/>
      <c r="S69" s="2"/>
      <c r="T69" s="2"/>
      <c r="U69" s="2"/>
      <c r="V69" s="18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2"/>
      <c r="AO69" s="1"/>
      <c r="AP69" s="2"/>
      <c r="AQ69" s="1"/>
      <c r="AR69" s="1"/>
      <c r="AS69" s="1"/>
      <c r="AT69" s="1"/>
      <c r="AU69" s="1"/>
      <c r="AV69" s="2" t="s">
        <v>9</v>
      </c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2"/>
      <c r="BH69" s="2"/>
      <c r="BI69" s="1"/>
      <c r="BJ69" s="2"/>
      <c r="BK69" s="2"/>
      <c r="BL69" s="2"/>
      <c r="BM69" s="1" t="s">
        <v>1111</v>
      </c>
      <c r="BN69" s="124"/>
    </row>
    <row r="70" spans="1:66" ht="16.2">
      <c r="A70" s="23">
        <v>66</v>
      </c>
      <c r="B70" s="33" t="s">
        <v>6060</v>
      </c>
      <c r="C70" s="33" t="s">
        <v>5864</v>
      </c>
      <c r="D70" s="33" t="s">
        <v>216</v>
      </c>
      <c r="E70" s="33">
        <v>57</v>
      </c>
      <c r="F70" s="33"/>
      <c r="G70" s="33"/>
      <c r="H70" s="23" t="str">
        <f t="shared" si="2"/>
        <v>鄺＊秀</v>
      </c>
      <c r="I70" s="23" t="str">
        <f t="shared" si="3"/>
        <v>1＊977733</v>
      </c>
      <c r="J70" s="33" t="s">
        <v>5825</v>
      </c>
      <c r="K70" s="33" t="s">
        <v>58</v>
      </c>
      <c r="L70" s="33">
        <v>1173</v>
      </c>
      <c r="M70" s="33" t="s">
        <v>58</v>
      </c>
      <c r="N70" s="33"/>
      <c r="O70" s="33"/>
      <c r="P70" s="33"/>
      <c r="Q70" s="2"/>
      <c r="R70" s="2"/>
      <c r="S70" s="2"/>
      <c r="T70" s="2"/>
      <c r="U70" s="2"/>
      <c r="V70" s="18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2"/>
      <c r="AO70" s="1"/>
      <c r="AP70" s="2"/>
      <c r="AQ70" s="1"/>
      <c r="AR70" s="1"/>
      <c r="AS70" s="1"/>
      <c r="AT70" s="1"/>
      <c r="AU70" s="1"/>
      <c r="AV70" s="2"/>
      <c r="AW70" s="1" t="s">
        <v>9</v>
      </c>
      <c r="AX70" s="1"/>
      <c r="AY70" s="1"/>
      <c r="AZ70" s="1"/>
      <c r="BA70" s="1"/>
      <c r="BB70" s="1"/>
      <c r="BC70" s="1"/>
      <c r="BD70" s="1"/>
      <c r="BE70" s="1"/>
      <c r="BF70" s="1"/>
      <c r="BG70" s="2"/>
      <c r="BH70" s="2"/>
      <c r="BI70" s="1"/>
      <c r="BJ70" s="2"/>
      <c r="BK70" s="2"/>
      <c r="BL70" s="2"/>
      <c r="BM70" s="1"/>
      <c r="BN70" s="124"/>
    </row>
    <row r="71" spans="1:66" ht="31.2">
      <c r="A71" s="23">
        <v>67</v>
      </c>
      <c r="B71" s="33" t="s">
        <v>6061</v>
      </c>
      <c r="C71" s="33" t="s">
        <v>5865</v>
      </c>
      <c r="D71" s="33" t="s">
        <v>216</v>
      </c>
      <c r="E71" s="33">
        <v>88</v>
      </c>
      <c r="F71" s="33" t="s">
        <v>5825</v>
      </c>
      <c r="G71" s="33" t="s">
        <v>5866</v>
      </c>
      <c r="H71" s="23" t="str">
        <f t="shared" si="2"/>
        <v>曾＊玉鳳</v>
      </c>
      <c r="I71" s="23" t="str">
        <f t="shared" si="3"/>
        <v>0＊264745</v>
      </c>
      <c r="J71" s="33" t="s">
        <v>5840</v>
      </c>
      <c r="K71" s="33" t="s">
        <v>2997</v>
      </c>
      <c r="L71" s="33">
        <v>1173</v>
      </c>
      <c r="M71" s="33" t="s">
        <v>145</v>
      </c>
      <c r="N71" s="33" t="s">
        <v>3345</v>
      </c>
      <c r="O71" s="33"/>
      <c r="P71" s="33"/>
      <c r="Q71" s="2"/>
      <c r="R71" s="2"/>
      <c r="S71" s="2"/>
      <c r="T71" s="2"/>
      <c r="U71" s="2"/>
      <c r="V71" s="18"/>
      <c r="W71" s="1"/>
      <c r="X71" s="1"/>
      <c r="Y71" s="1"/>
      <c r="Z71" s="1"/>
      <c r="AA71" s="1" t="s">
        <v>9</v>
      </c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2"/>
      <c r="AO71" s="1"/>
      <c r="AP71" s="2"/>
      <c r="AQ71" s="1"/>
      <c r="AR71" s="1"/>
      <c r="AS71" s="1"/>
      <c r="AT71" s="1"/>
      <c r="AU71" s="1"/>
      <c r="AV71" s="2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2"/>
      <c r="BH71" s="2"/>
      <c r="BI71" s="1"/>
      <c r="BJ71" s="2"/>
      <c r="BK71" s="2"/>
      <c r="BL71" s="2"/>
      <c r="BM71" s="1" t="s">
        <v>1111</v>
      </c>
      <c r="BN71" s="124"/>
    </row>
    <row r="72" spans="1:66" ht="16.2">
      <c r="A72" s="23">
        <v>68</v>
      </c>
      <c r="B72" s="33" t="s">
        <v>6062</v>
      </c>
      <c r="C72" s="33" t="s">
        <v>5867</v>
      </c>
      <c r="D72" s="33" t="s">
        <v>218</v>
      </c>
      <c r="E72" s="33">
        <v>72</v>
      </c>
      <c r="F72" s="33"/>
      <c r="G72" s="33"/>
      <c r="H72" s="23" t="str">
        <f t="shared" si="2"/>
        <v>張＊俊</v>
      </c>
      <c r="I72" s="23" t="str">
        <f t="shared" si="3"/>
        <v>1＊375663</v>
      </c>
      <c r="J72" s="33" t="s">
        <v>5826</v>
      </c>
      <c r="K72" s="33" t="s">
        <v>58</v>
      </c>
      <c r="L72" s="33">
        <v>1173</v>
      </c>
      <c r="M72" s="33" t="s">
        <v>58</v>
      </c>
      <c r="N72" s="33"/>
      <c r="O72" s="33"/>
      <c r="P72" s="33"/>
      <c r="Q72" s="2"/>
      <c r="R72" s="2"/>
      <c r="S72" s="2"/>
      <c r="T72" s="2"/>
      <c r="U72" s="2"/>
      <c r="V72" s="18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2"/>
      <c r="AO72" s="1"/>
      <c r="AP72" s="2"/>
      <c r="AQ72" s="1"/>
      <c r="AR72" s="1"/>
      <c r="AS72" s="1"/>
      <c r="AT72" s="1"/>
      <c r="AU72" s="1"/>
      <c r="AV72" s="2"/>
      <c r="AW72" s="1"/>
      <c r="AX72" s="1" t="s">
        <v>9</v>
      </c>
      <c r="AY72" s="1"/>
      <c r="AZ72" s="1"/>
      <c r="BA72" s="1"/>
      <c r="BB72" s="1"/>
      <c r="BC72" s="1"/>
      <c r="BD72" s="1"/>
      <c r="BE72" s="1"/>
      <c r="BF72" s="1"/>
      <c r="BG72" s="2"/>
      <c r="BH72" s="2"/>
      <c r="BI72" s="1"/>
      <c r="BJ72" s="2"/>
      <c r="BK72" s="2"/>
      <c r="BL72" s="2"/>
      <c r="BM72" s="1"/>
      <c r="BN72" s="124"/>
    </row>
    <row r="73" spans="1:66" ht="31.2">
      <c r="A73" s="23">
        <v>69</v>
      </c>
      <c r="B73" s="33" t="s">
        <v>6056</v>
      </c>
      <c r="C73" s="33" t="s">
        <v>5859</v>
      </c>
      <c r="D73" s="33" t="s">
        <v>218</v>
      </c>
      <c r="E73" s="33">
        <v>49</v>
      </c>
      <c r="F73" s="33" t="s">
        <v>5832</v>
      </c>
      <c r="G73" s="33"/>
      <c r="H73" s="23" t="str">
        <f t="shared" si="2"/>
        <v>黃＊銘</v>
      </c>
      <c r="I73" s="23" t="str">
        <f t="shared" si="3"/>
        <v>0＊282879</v>
      </c>
      <c r="J73" s="33" t="s">
        <v>5826</v>
      </c>
      <c r="K73" s="33" t="s">
        <v>6216</v>
      </c>
      <c r="L73" s="33">
        <v>1173</v>
      </c>
      <c r="M73" s="33" t="s">
        <v>145</v>
      </c>
      <c r="N73" s="33" t="s">
        <v>67</v>
      </c>
      <c r="O73" s="33"/>
      <c r="P73" s="33"/>
      <c r="Q73" s="2"/>
      <c r="R73" s="2"/>
      <c r="S73" s="2"/>
      <c r="T73" s="2"/>
      <c r="U73" s="2"/>
      <c r="V73" s="18"/>
      <c r="W73" s="1"/>
      <c r="X73" s="1"/>
      <c r="Y73" s="1"/>
      <c r="Z73" s="1"/>
      <c r="AA73" s="1" t="s">
        <v>9</v>
      </c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2"/>
      <c r="AO73" s="1"/>
      <c r="AP73" s="2"/>
      <c r="AQ73" s="1"/>
      <c r="AR73" s="1"/>
      <c r="AS73" s="1"/>
      <c r="AT73" s="1"/>
      <c r="AU73" s="1"/>
      <c r="AV73" s="2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2"/>
      <c r="BH73" s="2"/>
      <c r="BI73" s="1"/>
      <c r="BJ73" s="2"/>
      <c r="BK73" s="2"/>
      <c r="BL73" s="2"/>
      <c r="BM73" s="1"/>
      <c r="BN73" s="124"/>
    </row>
    <row r="74" spans="1:66" ht="16.2">
      <c r="A74" s="23">
        <v>70</v>
      </c>
      <c r="B74" s="33" t="s">
        <v>6063</v>
      </c>
      <c r="C74" s="33" t="s">
        <v>5868</v>
      </c>
      <c r="D74" s="33" t="s">
        <v>218</v>
      </c>
      <c r="E74" s="33">
        <v>63</v>
      </c>
      <c r="F74" s="33"/>
      <c r="G74" s="33"/>
      <c r="H74" s="23" t="str">
        <f t="shared" si="2"/>
        <v>邱＊騰</v>
      </c>
      <c r="I74" s="23" t="str">
        <f t="shared" si="3"/>
        <v>0＊419391</v>
      </c>
      <c r="J74" s="33" t="s">
        <v>5827</v>
      </c>
      <c r="K74" s="33" t="s">
        <v>58</v>
      </c>
      <c r="L74" s="33">
        <v>1173</v>
      </c>
      <c r="M74" s="33" t="s">
        <v>58</v>
      </c>
      <c r="N74" s="33"/>
      <c r="O74" s="33"/>
      <c r="P74" s="33"/>
      <c r="Q74" s="2"/>
      <c r="R74" s="2"/>
      <c r="S74" s="2"/>
      <c r="T74" s="2"/>
      <c r="U74" s="2"/>
      <c r="V74" s="18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2"/>
      <c r="AO74" s="1"/>
      <c r="AP74" s="2"/>
      <c r="AQ74" s="1"/>
      <c r="AR74" s="1"/>
      <c r="AS74" s="1"/>
      <c r="AT74" s="1"/>
      <c r="AU74" s="1"/>
      <c r="AV74" s="2"/>
      <c r="AW74" s="1" t="s">
        <v>9</v>
      </c>
      <c r="AX74" s="1"/>
      <c r="AY74" s="1"/>
      <c r="AZ74" s="1"/>
      <c r="BA74" s="1"/>
      <c r="BB74" s="1"/>
      <c r="BC74" s="1"/>
      <c r="BD74" s="1"/>
      <c r="BE74" s="1"/>
      <c r="BF74" s="1"/>
      <c r="BG74" s="2"/>
      <c r="BH74" s="2"/>
      <c r="BI74" s="1"/>
      <c r="BJ74" s="2"/>
      <c r="BK74" s="2"/>
      <c r="BL74" s="2"/>
      <c r="BM74" s="1"/>
      <c r="BN74" s="124"/>
    </row>
    <row r="75" spans="1:66" ht="16.2">
      <c r="A75" s="23">
        <v>71</v>
      </c>
      <c r="B75" s="33" t="s">
        <v>6064</v>
      </c>
      <c r="C75" s="33" t="s">
        <v>5869</v>
      </c>
      <c r="D75" s="33" t="s">
        <v>218</v>
      </c>
      <c r="E75" s="33">
        <v>74</v>
      </c>
      <c r="F75" s="33"/>
      <c r="G75" s="33"/>
      <c r="H75" s="23" t="str">
        <f t="shared" si="2"/>
        <v>丁＊旭</v>
      </c>
      <c r="I75" s="23" t="str">
        <f t="shared" si="3"/>
        <v>2＊421912</v>
      </c>
      <c r="J75" s="33" t="s">
        <v>5827</v>
      </c>
      <c r="K75" s="33" t="s">
        <v>67</v>
      </c>
      <c r="L75" s="33">
        <v>1173</v>
      </c>
      <c r="M75" s="33" t="s">
        <v>67</v>
      </c>
      <c r="N75" s="33"/>
      <c r="O75" s="33"/>
      <c r="P75" s="33"/>
      <c r="Q75" s="2"/>
      <c r="R75" s="2"/>
      <c r="S75" s="2"/>
      <c r="T75" s="2"/>
      <c r="U75" s="2"/>
      <c r="V75" s="18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2"/>
      <c r="AO75" s="1"/>
      <c r="AP75" s="2"/>
      <c r="AQ75" s="1"/>
      <c r="AR75" s="1"/>
      <c r="AS75" s="1"/>
      <c r="AT75" s="1"/>
      <c r="AU75" s="1"/>
      <c r="AV75" s="2"/>
      <c r="AW75" s="1"/>
      <c r="AX75" s="1"/>
      <c r="AY75" s="1"/>
      <c r="AZ75" s="1"/>
      <c r="BA75" s="1"/>
      <c r="BB75" s="1" t="s">
        <v>9</v>
      </c>
      <c r="BC75" s="1"/>
      <c r="BD75" s="1"/>
      <c r="BE75" s="1"/>
      <c r="BF75" s="1"/>
      <c r="BG75" s="2"/>
      <c r="BH75" s="2"/>
      <c r="BI75" s="1"/>
      <c r="BJ75" s="2"/>
      <c r="BK75" s="2"/>
      <c r="BL75" s="2"/>
      <c r="BM75" s="1"/>
      <c r="BN75" s="124"/>
    </row>
    <row r="76" spans="1:66" ht="16.2">
      <c r="A76" s="23">
        <v>72</v>
      </c>
      <c r="B76" s="33" t="s">
        <v>6065</v>
      </c>
      <c r="C76" s="33" t="s">
        <v>5870</v>
      </c>
      <c r="D76" s="33" t="s">
        <v>216</v>
      </c>
      <c r="E76" s="33">
        <v>67</v>
      </c>
      <c r="F76" s="33"/>
      <c r="G76" s="33"/>
      <c r="H76" s="23" t="str">
        <f t="shared" si="2"/>
        <v>彭＊妹</v>
      </c>
      <c r="I76" s="23" t="str">
        <f t="shared" si="3"/>
        <v>1＊061641</v>
      </c>
      <c r="J76" s="33" t="s">
        <v>5827</v>
      </c>
      <c r="K76" s="33" t="s">
        <v>58</v>
      </c>
      <c r="L76" s="33">
        <v>1173</v>
      </c>
      <c r="M76" s="33" t="s">
        <v>58</v>
      </c>
      <c r="N76" s="33"/>
      <c r="O76" s="33"/>
      <c r="P76" s="33"/>
      <c r="Q76" s="2"/>
      <c r="R76" s="2"/>
      <c r="S76" s="2"/>
      <c r="T76" s="2"/>
      <c r="U76" s="2"/>
      <c r="V76" s="18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2"/>
      <c r="AO76" s="1"/>
      <c r="AP76" s="2"/>
      <c r="AQ76" s="1"/>
      <c r="AR76" s="1"/>
      <c r="AS76" s="1"/>
      <c r="AT76" s="1"/>
      <c r="AU76" s="1"/>
      <c r="AV76" s="2"/>
      <c r="AW76" s="1" t="s">
        <v>9</v>
      </c>
      <c r="AX76" s="1"/>
      <c r="AY76" s="1"/>
      <c r="AZ76" s="1"/>
      <c r="BA76" s="1"/>
      <c r="BB76" s="1"/>
      <c r="BC76" s="1"/>
      <c r="BD76" s="1"/>
      <c r="BE76" s="1"/>
      <c r="BF76" s="1"/>
      <c r="BG76" s="2"/>
      <c r="BH76" s="2"/>
      <c r="BI76" s="1"/>
      <c r="BJ76" s="2"/>
      <c r="BK76" s="2"/>
      <c r="BL76" s="2"/>
      <c r="BM76" s="1"/>
      <c r="BN76" s="124"/>
    </row>
    <row r="77" spans="1:66" ht="16.2">
      <c r="A77" s="23">
        <v>73</v>
      </c>
      <c r="B77" s="33" t="s">
        <v>6066</v>
      </c>
      <c r="C77" s="33" t="s">
        <v>5871</v>
      </c>
      <c r="D77" s="33" t="s">
        <v>218</v>
      </c>
      <c r="E77" s="33">
        <v>51</v>
      </c>
      <c r="F77" s="33"/>
      <c r="G77" s="33"/>
      <c r="H77" s="23" t="str">
        <f t="shared" si="2"/>
        <v>莊＊順</v>
      </c>
      <c r="I77" s="23" t="str">
        <f t="shared" si="3"/>
        <v>1＊592148</v>
      </c>
      <c r="J77" s="33" t="s">
        <v>5827</v>
      </c>
      <c r="K77" s="33" t="s">
        <v>58</v>
      </c>
      <c r="L77" s="33">
        <v>1173</v>
      </c>
      <c r="M77" s="33" t="s">
        <v>58</v>
      </c>
      <c r="N77" s="33"/>
      <c r="O77" s="33"/>
      <c r="P77" s="33"/>
      <c r="Q77" s="2"/>
      <c r="R77" s="2"/>
      <c r="S77" s="2"/>
      <c r="T77" s="2"/>
      <c r="U77" s="2"/>
      <c r="V77" s="18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2"/>
      <c r="AO77" s="1"/>
      <c r="AP77" s="2"/>
      <c r="AQ77" s="1"/>
      <c r="AR77" s="1"/>
      <c r="AS77" s="1"/>
      <c r="AT77" s="1"/>
      <c r="AU77" s="1"/>
      <c r="AV77" s="2"/>
      <c r="AW77" s="1" t="s">
        <v>9</v>
      </c>
      <c r="AX77" s="1"/>
      <c r="AY77" s="1"/>
      <c r="AZ77" s="1"/>
      <c r="BA77" s="1"/>
      <c r="BB77" s="1"/>
      <c r="BC77" s="1"/>
      <c r="BD77" s="1"/>
      <c r="BE77" s="1"/>
      <c r="BF77" s="1"/>
      <c r="BG77" s="2"/>
      <c r="BH77" s="2"/>
      <c r="BI77" s="1"/>
      <c r="BJ77" s="2"/>
      <c r="BK77" s="2"/>
      <c r="BL77" s="2"/>
      <c r="BM77" s="1"/>
      <c r="BN77" s="124"/>
    </row>
    <row r="78" spans="1:66" ht="16.2">
      <c r="A78" s="23">
        <v>74</v>
      </c>
      <c r="B78" s="33" t="s">
        <v>6067</v>
      </c>
      <c r="C78" s="33" t="s">
        <v>5872</v>
      </c>
      <c r="D78" s="33" t="s">
        <v>216</v>
      </c>
      <c r="E78" s="33">
        <v>72</v>
      </c>
      <c r="F78" s="33" t="s">
        <v>5873</v>
      </c>
      <c r="G78" s="33" t="s">
        <v>5866</v>
      </c>
      <c r="H78" s="23" t="str">
        <f t="shared" si="2"/>
        <v>黃＊愼</v>
      </c>
      <c r="I78" s="23" t="str">
        <f t="shared" si="3"/>
        <v>1＊534199</v>
      </c>
      <c r="J78" s="33" t="s">
        <v>5827</v>
      </c>
      <c r="K78" s="33" t="s">
        <v>58</v>
      </c>
      <c r="L78" s="33">
        <v>1173</v>
      </c>
      <c r="M78" s="33" t="s">
        <v>58</v>
      </c>
      <c r="N78" s="33"/>
      <c r="O78" s="33"/>
      <c r="P78" s="33"/>
      <c r="Q78" s="2"/>
      <c r="R78" s="2"/>
      <c r="S78" s="2"/>
      <c r="T78" s="2"/>
      <c r="U78" s="2"/>
      <c r="V78" s="18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2"/>
      <c r="AO78" s="1"/>
      <c r="AP78" s="2"/>
      <c r="AQ78" s="1"/>
      <c r="AR78" s="1"/>
      <c r="AS78" s="1"/>
      <c r="AT78" s="1"/>
      <c r="AU78" s="1"/>
      <c r="AV78" s="2"/>
      <c r="AW78" s="1"/>
      <c r="AX78" s="1" t="s">
        <v>9</v>
      </c>
      <c r="AY78" s="1"/>
      <c r="AZ78" s="1"/>
      <c r="BA78" s="1"/>
      <c r="BB78" s="1"/>
      <c r="BC78" s="1"/>
      <c r="BD78" s="1"/>
      <c r="BE78" s="1"/>
      <c r="BF78" s="1"/>
      <c r="BG78" s="2"/>
      <c r="BH78" s="2"/>
      <c r="BI78" s="1"/>
      <c r="BJ78" s="2"/>
      <c r="BK78" s="2"/>
      <c r="BL78" s="2"/>
      <c r="BM78" s="1"/>
      <c r="BN78" s="124"/>
    </row>
    <row r="79" spans="1:66" ht="16.2">
      <c r="A79" s="23">
        <v>75</v>
      </c>
      <c r="B79" s="33" t="s">
        <v>6068</v>
      </c>
      <c r="C79" s="33" t="s">
        <v>5874</v>
      </c>
      <c r="D79" s="33" t="s">
        <v>216</v>
      </c>
      <c r="E79" s="33">
        <v>44</v>
      </c>
      <c r="F79" s="33"/>
      <c r="G79" s="33"/>
      <c r="H79" s="23" t="str">
        <f t="shared" si="2"/>
        <v>趙＊惠</v>
      </c>
      <c r="I79" s="23" t="str">
        <f t="shared" si="3"/>
        <v>2＊403420</v>
      </c>
      <c r="J79" s="33" t="s">
        <v>5818</v>
      </c>
      <c r="K79" s="33" t="s">
        <v>58</v>
      </c>
      <c r="L79" s="33">
        <v>1173</v>
      </c>
      <c r="M79" s="33" t="s">
        <v>58</v>
      </c>
      <c r="N79" s="33"/>
      <c r="O79" s="33"/>
      <c r="P79" s="33"/>
      <c r="Q79" s="2"/>
      <c r="R79" s="2"/>
      <c r="S79" s="2"/>
      <c r="T79" s="2"/>
      <c r="U79" s="2"/>
      <c r="V79" s="18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2"/>
      <c r="AO79" s="1"/>
      <c r="AP79" s="2"/>
      <c r="AQ79" s="1"/>
      <c r="AR79" s="1"/>
      <c r="AS79" s="1"/>
      <c r="AT79" s="1"/>
      <c r="AU79" s="1"/>
      <c r="AV79" s="2"/>
      <c r="AW79" s="1"/>
      <c r="AX79" s="1" t="s">
        <v>9</v>
      </c>
      <c r="AY79" s="1"/>
      <c r="AZ79" s="1"/>
      <c r="BA79" s="1"/>
      <c r="BB79" s="1"/>
      <c r="BC79" s="1"/>
      <c r="BD79" s="1"/>
      <c r="BE79" s="1"/>
      <c r="BF79" s="1"/>
      <c r="BG79" s="2"/>
      <c r="BH79" s="2"/>
      <c r="BI79" s="1"/>
      <c r="BJ79" s="2"/>
      <c r="BK79" s="2"/>
      <c r="BL79" s="2"/>
      <c r="BM79" s="1"/>
      <c r="BN79" s="124"/>
    </row>
    <row r="80" spans="1:66" ht="16.2">
      <c r="A80" s="23">
        <v>76</v>
      </c>
      <c r="B80" s="33" t="s">
        <v>6069</v>
      </c>
      <c r="C80" s="33" t="s">
        <v>5875</v>
      </c>
      <c r="D80" s="33" t="s">
        <v>218</v>
      </c>
      <c r="E80" s="33">
        <v>89</v>
      </c>
      <c r="F80" s="33"/>
      <c r="G80" s="33"/>
      <c r="H80" s="23" t="str">
        <f t="shared" si="2"/>
        <v>葉＊煙</v>
      </c>
      <c r="I80" s="23" t="str">
        <f t="shared" si="3"/>
        <v>1＊853835</v>
      </c>
      <c r="J80" s="33" t="s">
        <v>5817</v>
      </c>
      <c r="K80" s="33" t="s">
        <v>67</v>
      </c>
      <c r="L80" s="33">
        <v>1173</v>
      </c>
      <c r="M80" s="33" t="s">
        <v>67</v>
      </c>
      <c r="N80" s="33"/>
      <c r="O80" s="33"/>
      <c r="P80" s="33"/>
      <c r="Q80" s="2"/>
      <c r="R80" s="2"/>
      <c r="S80" s="2"/>
      <c r="T80" s="2"/>
      <c r="U80" s="2"/>
      <c r="V80" s="18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2"/>
      <c r="AO80" s="1"/>
      <c r="AP80" s="2"/>
      <c r="AQ80" s="1"/>
      <c r="AR80" s="1"/>
      <c r="AS80" s="1"/>
      <c r="AT80" s="1"/>
      <c r="AU80" s="1"/>
      <c r="AV80" s="2"/>
      <c r="AW80" s="1"/>
      <c r="AX80" s="1"/>
      <c r="AY80" s="1"/>
      <c r="AZ80" s="1"/>
      <c r="BA80" s="1"/>
      <c r="BB80" s="1" t="s">
        <v>9</v>
      </c>
      <c r="BC80" s="1"/>
      <c r="BD80" s="1"/>
      <c r="BE80" s="1"/>
      <c r="BF80" s="1"/>
      <c r="BG80" s="2"/>
      <c r="BH80" s="2"/>
      <c r="BI80" s="1"/>
      <c r="BJ80" s="2"/>
      <c r="BK80" s="2"/>
      <c r="BL80" s="2"/>
      <c r="BM80" s="1"/>
      <c r="BN80" s="124"/>
    </row>
    <row r="81" spans="1:66" ht="16.2">
      <c r="A81" s="23">
        <v>77</v>
      </c>
      <c r="B81" s="33" t="s">
        <v>6070</v>
      </c>
      <c r="C81" s="33" t="s">
        <v>5876</v>
      </c>
      <c r="D81" s="33" t="s">
        <v>218</v>
      </c>
      <c r="E81" s="33">
        <v>57</v>
      </c>
      <c r="F81" s="33" t="s">
        <v>5413</v>
      </c>
      <c r="G81" s="33" t="s">
        <v>5846</v>
      </c>
      <c r="H81" s="23" t="str">
        <f t="shared" si="2"/>
        <v>張＊維</v>
      </c>
      <c r="I81" s="23" t="str">
        <f t="shared" si="3"/>
        <v>2＊405307</v>
      </c>
      <c r="J81" s="33" t="s">
        <v>5380</v>
      </c>
      <c r="K81" s="33" t="s">
        <v>58</v>
      </c>
      <c r="L81" s="33">
        <v>1410</v>
      </c>
      <c r="M81" s="33" t="s">
        <v>58</v>
      </c>
      <c r="N81" s="33"/>
      <c r="O81" s="33"/>
      <c r="P81" s="33"/>
      <c r="Q81" s="2"/>
      <c r="R81" s="2"/>
      <c r="S81" s="2"/>
      <c r="T81" s="2"/>
      <c r="U81" s="2"/>
      <c r="V81" s="18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2"/>
      <c r="AO81" s="1"/>
      <c r="AP81" s="2"/>
      <c r="AQ81" s="1"/>
      <c r="AR81" s="1"/>
      <c r="AS81" s="1"/>
      <c r="AT81" s="1"/>
      <c r="AU81" s="1"/>
      <c r="AV81" s="2"/>
      <c r="AW81" s="1"/>
      <c r="AX81" s="1" t="s">
        <v>9</v>
      </c>
      <c r="AY81" s="1"/>
      <c r="AZ81" s="1"/>
      <c r="BA81" s="1"/>
      <c r="BB81" s="1"/>
      <c r="BC81" s="1"/>
      <c r="BD81" s="1"/>
      <c r="BE81" s="1"/>
      <c r="BF81" s="1"/>
      <c r="BG81" s="2"/>
      <c r="BH81" s="2"/>
      <c r="BI81" s="1"/>
      <c r="BJ81" s="2"/>
      <c r="BK81" s="2"/>
      <c r="BL81" s="2"/>
      <c r="BM81" s="1"/>
      <c r="BN81" s="124"/>
    </row>
    <row r="82" spans="1:66" ht="16.2">
      <c r="A82" s="23">
        <v>78</v>
      </c>
      <c r="B82" s="33" t="s">
        <v>6071</v>
      </c>
      <c r="C82" s="33" t="s">
        <v>5877</v>
      </c>
      <c r="D82" s="33" t="s">
        <v>218</v>
      </c>
      <c r="E82" s="33">
        <v>65</v>
      </c>
      <c r="F82" s="33" t="s">
        <v>5381</v>
      </c>
      <c r="G82" s="33" t="s">
        <v>5809</v>
      </c>
      <c r="H82" s="23" t="str">
        <f t="shared" si="2"/>
        <v>林＊賢</v>
      </c>
      <c r="I82" s="23" t="str">
        <f t="shared" si="3"/>
        <v>0＊879382</v>
      </c>
      <c r="J82" s="33" t="s">
        <v>5380</v>
      </c>
      <c r="K82" s="33" t="s">
        <v>58</v>
      </c>
      <c r="L82" s="33">
        <v>1410</v>
      </c>
      <c r="M82" s="33" t="s">
        <v>58</v>
      </c>
      <c r="N82" s="33"/>
      <c r="O82" s="33"/>
      <c r="P82" s="33"/>
      <c r="Q82" s="2"/>
      <c r="R82" s="2"/>
      <c r="S82" s="2"/>
      <c r="T82" s="2"/>
      <c r="U82" s="2"/>
      <c r="V82" s="18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2"/>
      <c r="AO82" s="1"/>
      <c r="AP82" s="2"/>
      <c r="AQ82" s="1"/>
      <c r="AR82" s="1"/>
      <c r="AS82" s="1"/>
      <c r="AT82" s="1"/>
      <c r="AU82" s="1"/>
      <c r="AV82" s="2"/>
      <c r="AW82" s="1"/>
      <c r="AX82" s="1"/>
      <c r="AY82" s="1"/>
      <c r="AZ82" s="1"/>
      <c r="BA82" s="1"/>
      <c r="BB82" s="1"/>
      <c r="BC82" s="1"/>
      <c r="BD82" s="1"/>
      <c r="BE82" s="2"/>
      <c r="BF82" s="1"/>
      <c r="BG82" s="2"/>
      <c r="BH82" s="2"/>
      <c r="BI82" s="1"/>
      <c r="BJ82" s="2"/>
      <c r="BK82" s="2"/>
      <c r="BL82" s="2"/>
      <c r="BM82" s="1"/>
      <c r="BN82" s="124"/>
    </row>
    <row r="83" spans="1:66" ht="31.2">
      <c r="A83" s="23">
        <v>79</v>
      </c>
      <c r="B83" s="33" t="s">
        <v>6072</v>
      </c>
      <c r="C83" s="33" t="s">
        <v>5878</v>
      </c>
      <c r="D83" s="33" t="s">
        <v>216</v>
      </c>
      <c r="E83" s="33">
        <v>53</v>
      </c>
      <c r="F83" s="33" t="s">
        <v>5821</v>
      </c>
      <c r="G83" s="33" t="s">
        <v>5822</v>
      </c>
      <c r="H83" s="23" t="str">
        <f t="shared" si="2"/>
        <v>蕭＊云</v>
      </c>
      <c r="I83" s="23" t="str">
        <f t="shared" si="3"/>
        <v>2＊016296</v>
      </c>
      <c r="J83" s="33" t="s">
        <v>5821</v>
      </c>
      <c r="K83" s="33" t="s">
        <v>1122</v>
      </c>
      <c r="L83" s="33">
        <v>1410</v>
      </c>
      <c r="M83" s="33" t="s">
        <v>705</v>
      </c>
      <c r="N83" s="33" t="s">
        <v>3345</v>
      </c>
      <c r="O83" s="33"/>
      <c r="P83" s="33"/>
      <c r="Q83" s="2"/>
      <c r="R83" s="2"/>
      <c r="S83" s="2"/>
      <c r="T83" s="2"/>
      <c r="U83" s="2"/>
      <c r="V83" s="18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2"/>
      <c r="AO83" s="1"/>
      <c r="AP83" s="2"/>
      <c r="AQ83" s="1"/>
      <c r="AR83" s="1"/>
      <c r="AS83" s="1"/>
      <c r="AT83" s="1"/>
      <c r="AU83" s="1"/>
      <c r="AV83" s="2" t="s">
        <v>9</v>
      </c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2"/>
      <c r="BH83" s="2"/>
      <c r="BI83" s="1"/>
      <c r="BJ83" s="2"/>
      <c r="BK83" s="2"/>
      <c r="BL83" s="2"/>
      <c r="BM83" s="1" t="s">
        <v>1111</v>
      </c>
      <c r="BN83" s="124"/>
    </row>
    <row r="84" spans="1:66" ht="31.2">
      <c r="A84" s="23">
        <v>80</v>
      </c>
      <c r="B84" s="33" t="s">
        <v>6073</v>
      </c>
      <c r="C84" s="33" t="s">
        <v>5879</v>
      </c>
      <c r="D84" s="33" t="s">
        <v>218</v>
      </c>
      <c r="E84" s="33">
        <v>90</v>
      </c>
      <c r="F84" s="33" t="s">
        <v>5846</v>
      </c>
      <c r="G84" s="33" t="s">
        <v>5866</v>
      </c>
      <c r="H84" s="23" t="str">
        <f t="shared" si="2"/>
        <v>黎＊景</v>
      </c>
      <c r="I84" s="23" t="str">
        <f t="shared" si="3"/>
        <v>1＊951432</v>
      </c>
      <c r="J84" s="33" t="s">
        <v>5821</v>
      </c>
      <c r="K84" s="33" t="s">
        <v>1118</v>
      </c>
      <c r="L84" s="33">
        <v>1410</v>
      </c>
      <c r="M84" s="33" t="s">
        <v>135</v>
      </c>
      <c r="N84" s="33" t="s">
        <v>3345</v>
      </c>
      <c r="O84" s="33"/>
      <c r="P84" s="33"/>
      <c r="Q84" s="2"/>
      <c r="R84" s="2"/>
      <c r="S84" s="2"/>
      <c r="T84" s="2"/>
      <c r="U84" s="2"/>
      <c r="V84" s="18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2"/>
      <c r="AO84" s="1"/>
      <c r="AP84" s="2"/>
      <c r="AQ84" s="1"/>
      <c r="AR84" s="1"/>
      <c r="AS84" s="1"/>
      <c r="AT84" s="1"/>
      <c r="AU84" s="1"/>
      <c r="AV84" s="2"/>
      <c r="AW84" s="1"/>
      <c r="AX84" s="1"/>
      <c r="AY84" s="1"/>
      <c r="AZ84" s="1" t="s">
        <v>9</v>
      </c>
      <c r="BA84" s="1"/>
      <c r="BB84" s="1"/>
      <c r="BC84" s="1"/>
      <c r="BD84" s="1"/>
      <c r="BE84" s="2"/>
      <c r="BF84" s="1"/>
      <c r="BG84" s="2"/>
      <c r="BH84" s="2"/>
      <c r="BI84" s="1"/>
      <c r="BJ84" s="2"/>
      <c r="BK84" s="2"/>
      <c r="BL84" s="2"/>
      <c r="BM84" s="1" t="s">
        <v>1111</v>
      </c>
      <c r="BN84" s="124"/>
    </row>
    <row r="85" spans="1:66" ht="31.2">
      <c r="A85" s="23">
        <v>81</v>
      </c>
      <c r="B85" s="33" t="s">
        <v>6074</v>
      </c>
      <c r="C85" s="33" t="s">
        <v>5880</v>
      </c>
      <c r="D85" s="33" t="s">
        <v>216</v>
      </c>
      <c r="E85" s="33">
        <v>38</v>
      </c>
      <c r="F85" s="33" t="s">
        <v>5371</v>
      </c>
      <c r="G85" s="33"/>
      <c r="H85" s="23" t="str">
        <f t="shared" si="2"/>
        <v>邱＊玲</v>
      </c>
      <c r="I85" s="23" t="str">
        <f t="shared" si="3"/>
        <v>2＊382199</v>
      </c>
      <c r="J85" s="33" t="s">
        <v>5824</v>
      </c>
      <c r="K85" s="33" t="s">
        <v>6217</v>
      </c>
      <c r="L85" s="33">
        <v>1410</v>
      </c>
      <c r="M85" s="33" t="s">
        <v>705</v>
      </c>
      <c r="N85" s="33" t="s">
        <v>3345</v>
      </c>
      <c r="O85" s="33"/>
      <c r="P85" s="33"/>
      <c r="Q85" s="2"/>
      <c r="R85" s="2"/>
      <c r="S85" s="2"/>
      <c r="T85" s="2"/>
      <c r="U85" s="2"/>
      <c r="V85" s="18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2"/>
      <c r="AO85" s="1"/>
      <c r="AP85" s="2"/>
      <c r="AQ85" s="1"/>
      <c r="AR85" s="1"/>
      <c r="AS85" s="1"/>
      <c r="AT85" s="1"/>
      <c r="AU85" s="1"/>
      <c r="AV85" s="2" t="s">
        <v>9</v>
      </c>
      <c r="AW85" s="1"/>
      <c r="AX85" s="1"/>
      <c r="AY85" s="1"/>
      <c r="AZ85" s="1"/>
      <c r="BA85" s="1"/>
      <c r="BB85" s="1"/>
      <c r="BC85" s="1"/>
      <c r="BD85" s="1"/>
      <c r="BE85" s="2"/>
      <c r="BF85" s="1"/>
      <c r="BG85" s="2"/>
      <c r="BH85" s="2"/>
      <c r="BI85" s="1"/>
      <c r="BJ85" s="2"/>
      <c r="BK85" s="2"/>
      <c r="BL85" s="2"/>
      <c r="BM85" s="1" t="s">
        <v>1111</v>
      </c>
      <c r="BN85" s="124"/>
    </row>
    <row r="86" spans="1:66" ht="16.2">
      <c r="A86" s="23">
        <v>82</v>
      </c>
      <c r="B86" s="33" t="s">
        <v>6075</v>
      </c>
      <c r="C86" s="33" t="s">
        <v>5881</v>
      </c>
      <c r="D86" s="33" t="s">
        <v>216</v>
      </c>
      <c r="E86" s="33">
        <v>66</v>
      </c>
      <c r="F86" s="33" t="s">
        <v>5822</v>
      </c>
      <c r="G86" s="33" t="s">
        <v>5835</v>
      </c>
      <c r="H86" s="23" t="str">
        <f t="shared" si="2"/>
        <v>劉＊妹</v>
      </c>
      <c r="I86" s="23" t="str">
        <f t="shared" si="3"/>
        <v>1＊036590</v>
      </c>
      <c r="J86" s="33" t="s">
        <v>5824</v>
      </c>
      <c r="K86" s="33" t="s">
        <v>58</v>
      </c>
      <c r="L86" s="33">
        <v>1410</v>
      </c>
      <c r="M86" s="33" t="s">
        <v>58</v>
      </c>
      <c r="N86" s="33"/>
      <c r="O86" s="33"/>
      <c r="P86" s="33"/>
      <c r="Q86" s="2"/>
      <c r="R86" s="2"/>
      <c r="S86" s="2"/>
      <c r="T86" s="2"/>
      <c r="U86" s="2"/>
      <c r="V86" s="18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2"/>
      <c r="AO86" s="1"/>
      <c r="AP86" s="2"/>
      <c r="AQ86" s="1"/>
      <c r="AR86" s="1"/>
      <c r="AS86" s="1"/>
      <c r="AT86" s="1"/>
      <c r="AU86" s="1"/>
      <c r="AV86" s="2"/>
      <c r="AW86" s="1"/>
      <c r="AX86" s="1" t="s">
        <v>9</v>
      </c>
      <c r="AY86" s="1"/>
      <c r="AZ86" s="1"/>
      <c r="BA86" s="1"/>
      <c r="BB86" s="1"/>
      <c r="BC86" s="1"/>
      <c r="BD86" s="1"/>
      <c r="BE86" s="2"/>
      <c r="BF86" s="1"/>
      <c r="BG86" s="2"/>
      <c r="BH86" s="2"/>
      <c r="BI86" s="1"/>
      <c r="BJ86" s="2"/>
      <c r="BK86" s="2"/>
      <c r="BL86" s="2"/>
      <c r="BM86" s="1"/>
      <c r="BN86" s="124"/>
    </row>
    <row r="87" spans="1:66" ht="31.2">
      <c r="A87" s="23">
        <v>83</v>
      </c>
      <c r="B87" s="33" t="s">
        <v>6076</v>
      </c>
      <c r="C87" s="33" t="s">
        <v>5882</v>
      </c>
      <c r="D87" s="33" t="s">
        <v>216</v>
      </c>
      <c r="E87" s="33">
        <v>85</v>
      </c>
      <c r="F87" s="33" t="s">
        <v>4816</v>
      </c>
      <c r="G87" s="33"/>
      <c r="H87" s="23" t="str">
        <f t="shared" si="2"/>
        <v>蘇＊鴻</v>
      </c>
      <c r="I87" s="23" t="str">
        <f t="shared" si="3"/>
        <v>0＊138945</v>
      </c>
      <c r="J87" s="33" t="s">
        <v>5824</v>
      </c>
      <c r="K87" s="33" t="s">
        <v>1118</v>
      </c>
      <c r="L87" s="33">
        <v>1410</v>
      </c>
      <c r="M87" s="33" t="s">
        <v>135</v>
      </c>
      <c r="N87" s="33" t="s">
        <v>3345</v>
      </c>
      <c r="O87" s="33"/>
      <c r="P87" s="33"/>
      <c r="Q87" s="2"/>
      <c r="R87" s="2"/>
      <c r="S87" s="2"/>
      <c r="T87" s="2"/>
      <c r="U87" s="2"/>
      <c r="V87" s="18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2"/>
      <c r="AO87" s="1"/>
      <c r="AP87" s="2"/>
      <c r="AQ87" s="1"/>
      <c r="AR87" s="1"/>
      <c r="AS87" s="1"/>
      <c r="AT87" s="1"/>
      <c r="AU87" s="1"/>
      <c r="AV87" s="2"/>
      <c r="AW87" s="1"/>
      <c r="AX87" s="1"/>
      <c r="AY87" s="1"/>
      <c r="AZ87" s="1" t="s">
        <v>9</v>
      </c>
      <c r="BA87" s="1"/>
      <c r="BB87" s="1"/>
      <c r="BC87" s="1"/>
      <c r="BD87" s="1"/>
      <c r="BE87" s="2"/>
      <c r="BF87" s="1"/>
      <c r="BG87" s="2"/>
      <c r="BH87" s="2"/>
      <c r="BI87" s="1"/>
      <c r="BJ87" s="2"/>
      <c r="BK87" s="2"/>
      <c r="BL87" s="2"/>
      <c r="BM87" s="1" t="s">
        <v>1111</v>
      </c>
      <c r="BN87" s="124"/>
    </row>
    <row r="88" spans="1:66" ht="16.2">
      <c r="A88" s="23">
        <v>84</v>
      </c>
      <c r="B88" s="33" t="s">
        <v>6077</v>
      </c>
      <c r="C88" s="33" t="s">
        <v>5883</v>
      </c>
      <c r="D88" s="33" t="s">
        <v>218</v>
      </c>
      <c r="E88" s="33">
        <v>77</v>
      </c>
      <c r="F88" s="33" t="s">
        <v>5824</v>
      </c>
      <c r="G88" s="33"/>
      <c r="H88" s="23" t="str">
        <f t="shared" si="2"/>
        <v>邱＊坤</v>
      </c>
      <c r="I88" s="23" t="str">
        <f t="shared" si="3"/>
        <v>0＊706339</v>
      </c>
      <c r="J88" s="33" t="s">
        <v>5862</v>
      </c>
      <c r="K88" s="33" t="s">
        <v>58</v>
      </c>
      <c r="L88" s="33">
        <v>1410</v>
      </c>
      <c r="M88" s="33" t="s">
        <v>58</v>
      </c>
      <c r="N88" s="33"/>
      <c r="O88" s="33"/>
      <c r="P88" s="33"/>
      <c r="Q88" s="2"/>
      <c r="R88" s="2"/>
      <c r="S88" s="2"/>
      <c r="T88" s="2"/>
      <c r="U88" s="2"/>
      <c r="V88" s="18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2"/>
      <c r="AO88" s="1"/>
      <c r="AP88" s="2"/>
      <c r="AQ88" s="1"/>
      <c r="AR88" s="1"/>
      <c r="AS88" s="1"/>
      <c r="AT88" s="1"/>
      <c r="AU88" s="1"/>
      <c r="AV88" s="2"/>
      <c r="AW88" s="1"/>
      <c r="AX88" s="1" t="s">
        <v>9</v>
      </c>
      <c r="AY88" s="1"/>
      <c r="AZ88" s="1"/>
      <c r="BA88" s="1"/>
      <c r="BB88" s="1"/>
      <c r="BC88" s="1"/>
      <c r="BD88" s="1"/>
      <c r="BE88" s="1"/>
      <c r="BF88" s="1"/>
      <c r="BG88" s="2"/>
      <c r="BH88" s="2"/>
      <c r="BI88" s="1"/>
      <c r="BJ88" s="2"/>
      <c r="BK88" s="2"/>
      <c r="BL88" s="2"/>
      <c r="BM88" s="1"/>
      <c r="BN88" s="124"/>
    </row>
    <row r="89" spans="1:66" ht="16.2">
      <c r="A89" s="23">
        <v>85</v>
      </c>
      <c r="B89" s="33" t="s">
        <v>6078</v>
      </c>
      <c r="C89" s="33" t="s">
        <v>5884</v>
      </c>
      <c r="D89" s="33" t="s">
        <v>216</v>
      </c>
      <c r="E89" s="33">
        <v>66</v>
      </c>
      <c r="F89" s="33" t="s">
        <v>5813</v>
      </c>
      <c r="G89" s="33" t="s">
        <v>5826</v>
      </c>
      <c r="H89" s="23" t="str">
        <f t="shared" si="2"/>
        <v>陳＊桂枝</v>
      </c>
      <c r="I89" s="23" t="str">
        <f t="shared" si="3"/>
        <v>0＊550189</v>
      </c>
      <c r="J89" s="33" t="s">
        <v>5835</v>
      </c>
      <c r="K89" s="33" t="s">
        <v>58</v>
      </c>
      <c r="L89" s="33">
        <v>1410</v>
      </c>
      <c r="M89" s="33" t="s">
        <v>58</v>
      </c>
      <c r="N89" s="33"/>
      <c r="O89" s="33"/>
      <c r="P89" s="33"/>
      <c r="Q89" s="2"/>
      <c r="R89" s="2"/>
      <c r="S89" s="2"/>
      <c r="T89" s="2"/>
      <c r="U89" s="2"/>
      <c r="V89" s="18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2"/>
      <c r="AO89" s="1"/>
      <c r="AP89" s="2"/>
      <c r="AQ89" s="1"/>
      <c r="AR89" s="1"/>
      <c r="AS89" s="1"/>
      <c r="AT89" s="1"/>
      <c r="AU89" s="1"/>
      <c r="AV89" s="2"/>
      <c r="AW89" s="1"/>
      <c r="AX89" s="1" t="s">
        <v>9</v>
      </c>
      <c r="AY89" s="1"/>
      <c r="AZ89" s="1"/>
      <c r="BA89" s="1"/>
      <c r="BB89" s="1"/>
      <c r="BC89" s="1"/>
      <c r="BD89" s="1"/>
      <c r="BE89" s="1"/>
      <c r="BF89" s="1"/>
      <c r="BG89" s="2"/>
      <c r="BH89" s="2"/>
      <c r="BI89" s="1"/>
      <c r="BJ89" s="2"/>
      <c r="BK89" s="2"/>
      <c r="BL89" s="2"/>
      <c r="BM89" s="1"/>
      <c r="BN89" s="124"/>
    </row>
    <row r="90" spans="1:66" ht="31.2">
      <c r="A90" s="23">
        <v>86</v>
      </c>
      <c r="B90" s="33" t="s">
        <v>6079</v>
      </c>
      <c r="C90" s="33" t="s">
        <v>5885</v>
      </c>
      <c r="D90" s="33" t="s">
        <v>216</v>
      </c>
      <c r="E90" s="33">
        <v>81</v>
      </c>
      <c r="F90" s="33" t="s">
        <v>5835</v>
      </c>
      <c r="G90" s="33" t="s">
        <v>5840</v>
      </c>
      <c r="H90" s="23" t="str">
        <f t="shared" si="2"/>
        <v>黃＊琴</v>
      </c>
      <c r="I90" s="23" t="str">
        <f t="shared" si="3"/>
        <v>0＊365593</v>
      </c>
      <c r="J90" s="33" t="s">
        <v>5825</v>
      </c>
      <c r="K90" s="33" t="s">
        <v>1118</v>
      </c>
      <c r="L90" s="33">
        <v>1410</v>
      </c>
      <c r="M90" s="33" t="s">
        <v>135</v>
      </c>
      <c r="N90" s="33" t="s">
        <v>3345</v>
      </c>
      <c r="O90" s="33"/>
      <c r="P90" s="33"/>
      <c r="Q90" s="2"/>
      <c r="R90" s="2"/>
      <c r="S90" s="2"/>
      <c r="T90" s="2"/>
      <c r="U90" s="2"/>
      <c r="V90" s="18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2"/>
      <c r="AO90" s="1"/>
      <c r="AP90" s="2"/>
      <c r="AQ90" s="1"/>
      <c r="AR90" s="1"/>
      <c r="AS90" s="1"/>
      <c r="AT90" s="1"/>
      <c r="AU90" s="1"/>
      <c r="AV90" s="2"/>
      <c r="AW90" s="1"/>
      <c r="AX90" s="1"/>
      <c r="AY90" s="1"/>
      <c r="AZ90" s="1" t="s">
        <v>9</v>
      </c>
      <c r="BA90" s="1"/>
      <c r="BB90" s="1"/>
      <c r="BC90" s="1"/>
      <c r="BD90" s="1"/>
      <c r="BE90" s="2"/>
      <c r="BF90" s="1"/>
      <c r="BG90" s="2"/>
      <c r="BH90" s="2"/>
      <c r="BI90" s="1"/>
      <c r="BJ90" s="2"/>
      <c r="BK90" s="2"/>
      <c r="BL90" s="2"/>
      <c r="BM90" s="1" t="s">
        <v>1111</v>
      </c>
      <c r="BN90" s="124"/>
    </row>
    <row r="91" spans="1:66" ht="16.2">
      <c r="A91" s="23">
        <v>87</v>
      </c>
      <c r="B91" s="33" t="s">
        <v>6080</v>
      </c>
      <c r="C91" s="33" t="s">
        <v>5886</v>
      </c>
      <c r="D91" s="33" t="s">
        <v>216</v>
      </c>
      <c r="E91" s="33">
        <v>65</v>
      </c>
      <c r="F91" s="33" t="s">
        <v>5822</v>
      </c>
      <c r="G91" s="33"/>
      <c r="H91" s="23" t="str">
        <f t="shared" si="2"/>
        <v>陳＊琛</v>
      </c>
      <c r="I91" s="23" t="str">
        <f t="shared" si="3"/>
        <v>0＊340964</v>
      </c>
      <c r="J91" s="33" t="s">
        <v>5825</v>
      </c>
      <c r="K91" s="33" t="s">
        <v>58</v>
      </c>
      <c r="L91" s="33">
        <v>1410</v>
      </c>
      <c r="M91" s="33" t="s">
        <v>58</v>
      </c>
      <c r="N91" s="33"/>
      <c r="O91" s="33"/>
      <c r="P91" s="33"/>
      <c r="Q91" s="2"/>
      <c r="R91" s="2"/>
      <c r="S91" s="2"/>
      <c r="T91" s="2"/>
      <c r="U91" s="2"/>
      <c r="V91" s="18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2"/>
      <c r="AO91" s="1"/>
      <c r="AP91" s="2"/>
      <c r="AQ91" s="1"/>
      <c r="AR91" s="1"/>
      <c r="AS91" s="1"/>
      <c r="AT91" s="1"/>
      <c r="AU91" s="1"/>
      <c r="AV91" s="2"/>
      <c r="AW91" s="1"/>
      <c r="AX91" s="1" t="s">
        <v>9</v>
      </c>
      <c r="AY91" s="1"/>
      <c r="AZ91" s="1"/>
      <c r="BA91" s="1"/>
      <c r="BB91" s="1"/>
      <c r="BC91" s="1"/>
      <c r="BD91" s="1"/>
      <c r="BE91" s="2"/>
      <c r="BF91" s="1"/>
      <c r="BG91" s="2"/>
      <c r="BH91" s="2"/>
      <c r="BI91" s="1"/>
      <c r="BJ91" s="2"/>
      <c r="BK91" s="2"/>
      <c r="BL91" s="2"/>
      <c r="BM91" s="1"/>
      <c r="BN91" s="124"/>
    </row>
    <row r="92" spans="1:66" ht="16.2">
      <c r="A92" s="23">
        <v>88</v>
      </c>
      <c r="B92" s="33" t="s">
        <v>6082</v>
      </c>
      <c r="C92" s="33" t="s">
        <v>5888</v>
      </c>
      <c r="D92" s="33" t="s">
        <v>216</v>
      </c>
      <c r="E92" s="33">
        <v>70</v>
      </c>
      <c r="F92" s="33"/>
      <c r="G92" s="33"/>
      <c r="H92" s="23" t="str">
        <f t="shared" ref="H92:H108" si="4">REPLACE(B92,2,1,"＊")</f>
        <v>辜＊蕙</v>
      </c>
      <c r="I92" s="23" t="str">
        <f t="shared" ref="I92:I108" si="5">REPLACE(C92,2,1,"＊")</f>
        <v>1＊464045</v>
      </c>
      <c r="J92" s="33" t="s">
        <v>5827</v>
      </c>
      <c r="K92" s="33" t="s">
        <v>58</v>
      </c>
      <c r="L92" s="33">
        <v>1410</v>
      </c>
      <c r="M92" s="33" t="s">
        <v>58</v>
      </c>
      <c r="N92" s="33"/>
      <c r="O92" s="33"/>
      <c r="P92" s="33"/>
      <c r="Q92" s="2"/>
      <c r="R92" s="2"/>
      <c r="S92" s="2"/>
      <c r="T92" s="2"/>
      <c r="U92" s="2"/>
      <c r="V92" s="18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2"/>
      <c r="AO92" s="1"/>
      <c r="AP92" s="2"/>
      <c r="AQ92" s="1"/>
      <c r="AR92" s="1"/>
      <c r="AS92" s="1"/>
      <c r="AT92" s="1"/>
      <c r="AU92" s="1"/>
      <c r="AV92" s="2"/>
      <c r="AW92" s="1" t="s">
        <v>9</v>
      </c>
      <c r="AX92" s="1"/>
      <c r="AY92" s="1"/>
      <c r="AZ92" s="1"/>
      <c r="BA92" s="1"/>
      <c r="BB92" s="1"/>
      <c r="BC92" s="1"/>
      <c r="BD92" s="1"/>
      <c r="BE92" s="1"/>
      <c r="BF92" s="1"/>
      <c r="BG92" s="2"/>
      <c r="BH92" s="2"/>
      <c r="BI92" s="1"/>
      <c r="BJ92" s="2"/>
      <c r="BK92" s="2"/>
      <c r="BL92" s="2"/>
      <c r="BM92" s="1"/>
      <c r="BN92" s="124"/>
    </row>
    <row r="93" spans="1:66" ht="16.2">
      <c r="A93" s="23">
        <v>89</v>
      </c>
      <c r="B93" s="33" t="s">
        <v>6083</v>
      </c>
      <c r="C93" s="33" t="s">
        <v>5889</v>
      </c>
      <c r="D93" s="33" t="s">
        <v>218</v>
      </c>
      <c r="E93" s="33">
        <v>66</v>
      </c>
      <c r="F93" s="33"/>
      <c r="G93" s="33"/>
      <c r="H93" s="23" t="str">
        <f t="shared" si="4"/>
        <v>翁＊中</v>
      </c>
      <c r="I93" s="23" t="str">
        <f t="shared" si="5"/>
        <v>1＊873338</v>
      </c>
      <c r="J93" s="33" t="s">
        <v>5827</v>
      </c>
      <c r="K93" s="33" t="s">
        <v>67</v>
      </c>
      <c r="L93" s="33">
        <v>1410</v>
      </c>
      <c r="M93" s="33" t="s">
        <v>67</v>
      </c>
      <c r="N93" s="33"/>
      <c r="O93" s="33"/>
      <c r="P93" s="33"/>
      <c r="Q93" s="1"/>
      <c r="R93" s="1"/>
      <c r="S93" s="1"/>
      <c r="T93" s="1"/>
      <c r="U93" s="1"/>
      <c r="V93" s="19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 t="s">
        <v>9</v>
      </c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24"/>
    </row>
    <row r="94" spans="1:66" ht="16.2">
      <c r="A94" s="23">
        <v>90</v>
      </c>
      <c r="B94" s="33" t="s">
        <v>1579</v>
      </c>
      <c r="C94" s="33" t="s">
        <v>1495</v>
      </c>
      <c r="D94" s="33" t="s">
        <v>218</v>
      </c>
      <c r="E94" s="33">
        <v>63</v>
      </c>
      <c r="F94" s="33"/>
      <c r="G94" s="33"/>
      <c r="H94" s="23" t="str">
        <f t="shared" si="4"/>
        <v>林＊輝</v>
      </c>
      <c r="I94" s="23" t="str">
        <f t="shared" si="5"/>
        <v>0＊395161</v>
      </c>
      <c r="J94" s="33" t="s">
        <v>5827</v>
      </c>
      <c r="K94" s="33" t="s">
        <v>67</v>
      </c>
      <c r="L94" s="33">
        <v>1410</v>
      </c>
      <c r="M94" s="33" t="s">
        <v>67</v>
      </c>
      <c r="N94" s="33"/>
      <c r="O94" s="33"/>
      <c r="P94" s="33"/>
      <c r="Q94" s="2"/>
      <c r="R94" s="2"/>
      <c r="S94" s="2"/>
      <c r="T94" s="2"/>
      <c r="U94" s="2"/>
      <c r="V94" s="18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2"/>
      <c r="AO94" s="1"/>
      <c r="AP94" s="2"/>
      <c r="AQ94" s="1"/>
      <c r="AR94" s="1"/>
      <c r="AS94" s="1"/>
      <c r="AT94" s="1"/>
      <c r="AU94" s="1"/>
      <c r="AV94" s="2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2"/>
      <c r="BH94" s="2"/>
      <c r="BI94" s="1"/>
      <c r="BJ94" s="2"/>
      <c r="BK94" s="2"/>
      <c r="BL94" s="2"/>
      <c r="BM94" s="1" t="s">
        <v>6218</v>
      </c>
      <c r="BN94" s="124"/>
    </row>
    <row r="95" spans="1:66" ht="16.2">
      <c r="A95" s="23">
        <v>91</v>
      </c>
      <c r="B95" s="33" t="s">
        <v>6084</v>
      </c>
      <c r="C95" s="33" t="s">
        <v>5890</v>
      </c>
      <c r="D95" s="33" t="s">
        <v>216</v>
      </c>
      <c r="E95" s="33">
        <v>59</v>
      </c>
      <c r="F95" s="33"/>
      <c r="G95" s="33"/>
      <c r="H95" s="23" t="str">
        <f t="shared" si="4"/>
        <v>張＊萍</v>
      </c>
      <c r="I95" s="23" t="str">
        <f t="shared" si="5"/>
        <v>1＊399171</v>
      </c>
      <c r="J95" s="33" t="s">
        <v>5827</v>
      </c>
      <c r="K95" s="33" t="s">
        <v>58</v>
      </c>
      <c r="L95" s="33">
        <v>1410</v>
      </c>
      <c r="M95" s="33" t="s">
        <v>58</v>
      </c>
      <c r="N95" s="33"/>
      <c r="O95" s="33"/>
      <c r="P95" s="33"/>
      <c r="Q95" s="2"/>
      <c r="R95" s="2"/>
      <c r="S95" s="2"/>
      <c r="T95" s="2"/>
      <c r="U95" s="2"/>
      <c r="V95" s="18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2"/>
      <c r="AO95" s="1"/>
      <c r="AP95" s="2"/>
      <c r="AQ95" s="1"/>
      <c r="AR95" s="1"/>
      <c r="AS95" s="1"/>
      <c r="AT95" s="1"/>
      <c r="AU95" s="1"/>
      <c r="AV95" s="2"/>
      <c r="AW95" s="1"/>
      <c r="AX95" s="1" t="s">
        <v>9</v>
      </c>
      <c r="AY95" s="1"/>
      <c r="AZ95" s="1"/>
      <c r="BA95" s="1"/>
      <c r="BB95" s="1"/>
      <c r="BC95" s="1"/>
      <c r="BD95" s="1"/>
      <c r="BE95" s="1"/>
      <c r="BF95" s="1"/>
      <c r="BG95" s="2"/>
      <c r="BH95" s="2"/>
      <c r="BI95" s="1"/>
      <c r="BJ95" s="2"/>
      <c r="BK95" s="2"/>
      <c r="BL95" s="2"/>
      <c r="BM95" s="1"/>
      <c r="BN95" s="124"/>
    </row>
    <row r="96" spans="1:66" ht="78">
      <c r="A96" s="23">
        <v>92</v>
      </c>
      <c r="B96" s="33" t="s">
        <v>6081</v>
      </c>
      <c r="C96" s="33" t="s">
        <v>5887</v>
      </c>
      <c r="D96" s="33" t="s">
        <v>218</v>
      </c>
      <c r="E96" s="33">
        <v>43</v>
      </c>
      <c r="F96" s="33" t="s">
        <v>5873</v>
      </c>
      <c r="G96" s="33"/>
      <c r="H96" s="23" t="str">
        <f t="shared" si="4"/>
        <v>周＊億</v>
      </c>
      <c r="I96" s="23" t="str">
        <f t="shared" si="5"/>
        <v>1＊130689</v>
      </c>
      <c r="J96" s="33" t="s">
        <v>5841</v>
      </c>
      <c r="K96" s="33" t="s">
        <v>76</v>
      </c>
      <c r="L96" s="33">
        <v>1410</v>
      </c>
      <c r="M96" s="33" t="s">
        <v>76</v>
      </c>
      <c r="N96" s="33"/>
      <c r="O96" s="33"/>
      <c r="P96" s="33"/>
      <c r="Q96" s="2"/>
      <c r="R96" s="2"/>
      <c r="S96" s="2"/>
      <c r="T96" s="2"/>
      <c r="U96" s="2"/>
      <c r="V96" s="18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2"/>
      <c r="AO96" s="1"/>
      <c r="AP96" s="2"/>
      <c r="AQ96" s="1"/>
      <c r="AR96" s="1"/>
      <c r="AS96" s="1"/>
      <c r="AT96" s="1"/>
      <c r="AU96" s="1"/>
      <c r="AV96" s="2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2"/>
      <c r="BH96" s="2"/>
      <c r="BI96" s="1"/>
      <c r="BJ96" s="2"/>
      <c r="BK96" s="2"/>
      <c r="BL96" s="2"/>
      <c r="BM96" s="1" t="s">
        <v>6219</v>
      </c>
      <c r="BN96" s="124"/>
    </row>
    <row r="97" spans="1:66" ht="16.2">
      <c r="A97" s="23">
        <v>93</v>
      </c>
      <c r="B97" s="33" t="s">
        <v>6085</v>
      </c>
      <c r="C97" s="33" t="s">
        <v>5891</v>
      </c>
      <c r="D97" s="33" t="s">
        <v>218</v>
      </c>
      <c r="E97" s="33">
        <v>76</v>
      </c>
      <c r="F97" s="33"/>
      <c r="G97" s="33"/>
      <c r="H97" s="23" t="str">
        <f t="shared" si="4"/>
        <v>趙＊億</v>
      </c>
      <c r="I97" s="23" t="str">
        <f t="shared" si="5"/>
        <v>1＊610659</v>
      </c>
      <c r="J97" s="33" t="s">
        <v>5809</v>
      </c>
      <c r="K97" s="33" t="s">
        <v>58</v>
      </c>
      <c r="L97" s="33">
        <v>1551</v>
      </c>
      <c r="M97" s="33" t="s">
        <v>58</v>
      </c>
      <c r="N97" s="33"/>
      <c r="O97" s="33"/>
      <c r="P97" s="33"/>
      <c r="Q97" s="2"/>
      <c r="R97" s="2"/>
      <c r="S97" s="2"/>
      <c r="T97" s="2"/>
      <c r="U97" s="2"/>
      <c r="V97" s="18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2"/>
      <c r="AO97" s="1"/>
      <c r="AP97" s="2"/>
      <c r="AQ97" s="1"/>
      <c r="AR97" s="1"/>
      <c r="AS97" s="1"/>
      <c r="AT97" s="1"/>
      <c r="AU97" s="1"/>
      <c r="AV97" s="2"/>
      <c r="AW97" s="1" t="s">
        <v>9</v>
      </c>
      <c r="AX97" s="1"/>
      <c r="AY97" s="1"/>
      <c r="AZ97" s="1"/>
      <c r="BA97" s="1"/>
      <c r="BB97" s="1"/>
      <c r="BC97" s="1"/>
      <c r="BD97" s="1"/>
      <c r="BE97" s="2"/>
      <c r="BF97" s="1"/>
      <c r="BG97" s="2"/>
      <c r="BH97" s="2"/>
      <c r="BI97" s="1"/>
      <c r="BJ97" s="2"/>
      <c r="BK97" s="2"/>
      <c r="BL97" s="2"/>
      <c r="BM97" s="1"/>
      <c r="BN97" s="124"/>
    </row>
    <row r="98" spans="1:66" ht="16.2">
      <c r="A98" s="23">
        <v>94</v>
      </c>
      <c r="B98" s="33" t="s">
        <v>5743</v>
      </c>
      <c r="C98" s="33" t="s">
        <v>5502</v>
      </c>
      <c r="D98" s="33" t="s">
        <v>218</v>
      </c>
      <c r="E98" s="33">
        <v>59</v>
      </c>
      <c r="F98" s="33" t="s">
        <v>5381</v>
      </c>
      <c r="G98" s="33" t="s">
        <v>5846</v>
      </c>
      <c r="H98" s="23" t="str">
        <f t="shared" si="4"/>
        <v>陳＊為</v>
      </c>
      <c r="I98" s="23" t="str">
        <f t="shared" si="5"/>
        <v>1＊361062</v>
      </c>
      <c r="J98" s="33" t="s">
        <v>5809</v>
      </c>
      <c r="K98" s="33" t="s">
        <v>58</v>
      </c>
      <c r="L98" s="33">
        <v>1551</v>
      </c>
      <c r="M98" s="33" t="s">
        <v>58</v>
      </c>
      <c r="N98" s="33"/>
      <c r="O98" s="33"/>
      <c r="P98" s="33"/>
      <c r="Q98" s="2"/>
      <c r="R98" s="2"/>
      <c r="S98" s="2"/>
      <c r="T98" s="2"/>
      <c r="U98" s="2"/>
      <c r="V98" s="18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2"/>
      <c r="AO98" s="1"/>
      <c r="AP98" s="2"/>
      <c r="AQ98" s="1"/>
      <c r="AR98" s="1"/>
      <c r="AS98" s="1"/>
      <c r="AT98" s="1"/>
      <c r="AU98" s="1"/>
      <c r="AV98" s="2"/>
      <c r="AW98" s="1"/>
      <c r="AX98" s="1" t="s">
        <v>9</v>
      </c>
      <c r="AY98" s="1"/>
      <c r="AZ98" s="1"/>
      <c r="BA98" s="1"/>
      <c r="BB98" s="1"/>
      <c r="BC98" s="1"/>
      <c r="BD98" s="1"/>
      <c r="BE98" s="1"/>
      <c r="BF98" s="1"/>
      <c r="BG98" s="2"/>
      <c r="BH98" s="2"/>
      <c r="BI98" s="1"/>
      <c r="BJ98" s="2"/>
      <c r="BK98" s="2"/>
      <c r="BL98" s="2"/>
      <c r="BM98" s="1"/>
      <c r="BN98" s="124"/>
    </row>
    <row r="99" spans="1:66" ht="16.2">
      <c r="A99" s="23">
        <v>95</v>
      </c>
      <c r="B99" s="33" t="s">
        <v>6086</v>
      </c>
      <c r="C99" s="33" t="s">
        <v>5892</v>
      </c>
      <c r="D99" s="33" t="s">
        <v>216</v>
      </c>
      <c r="E99" s="33">
        <v>71</v>
      </c>
      <c r="F99" s="33"/>
      <c r="G99" s="33"/>
      <c r="H99" s="23" t="str">
        <f t="shared" si="4"/>
        <v>陳＊慎</v>
      </c>
      <c r="I99" s="23" t="str">
        <f t="shared" si="5"/>
        <v>0＊485318</v>
      </c>
      <c r="J99" s="33" t="s">
        <v>5809</v>
      </c>
      <c r="K99" s="33" t="s">
        <v>58</v>
      </c>
      <c r="L99" s="33">
        <v>1551</v>
      </c>
      <c r="M99" s="33" t="s">
        <v>58</v>
      </c>
      <c r="N99" s="33"/>
      <c r="O99" s="33"/>
      <c r="P99" s="33"/>
      <c r="Q99" s="2"/>
      <c r="R99" s="2"/>
      <c r="S99" s="2"/>
      <c r="T99" s="2"/>
      <c r="U99" s="2"/>
      <c r="V99" s="18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2"/>
      <c r="AO99" s="1"/>
      <c r="AP99" s="2"/>
      <c r="AQ99" s="1"/>
      <c r="AR99" s="1"/>
      <c r="AS99" s="1"/>
      <c r="AT99" s="1"/>
      <c r="AU99" s="1"/>
      <c r="AV99" s="2"/>
      <c r="AW99" s="1" t="s">
        <v>9</v>
      </c>
      <c r="AX99" s="1"/>
      <c r="AY99" s="1"/>
      <c r="AZ99" s="1"/>
      <c r="BA99" s="1"/>
      <c r="BB99" s="1"/>
      <c r="BC99" s="1"/>
      <c r="BD99" s="1"/>
      <c r="BE99" s="1"/>
      <c r="BF99" s="1"/>
      <c r="BG99" s="2"/>
      <c r="BH99" s="2"/>
      <c r="BI99" s="1"/>
      <c r="BJ99" s="2"/>
      <c r="BK99" s="2"/>
      <c r="BL99" s="2"/>
      <c r="BM99" s="1"/>
      <c r="BN99" s="124"/>
    </row>
    <row r="100" spans="1:66" ht="16.2">
      <c r="A100" s="23">
        <v>96</v>
      </c>
      <c r="B100" s="33" t="s">
        <v>6087</v>
      </c>
      <c r="C100" s="33" t="s">
        <v>5893</v>
      </c>
      <c r="D100" s="33" t="s">
        <v>218</v>
      </c>
      <c r="E100" s="33">
        <v>59</v>
      </c>
      <c r="F100" s="33" t="s">
        <v>5357</v>
      </c>
      <c r="G100" s="33" t="s">
        <v>5833</v>
      </c>
      <c r="H100" s="23" t="str">
        <f t="shared" si="4"/>
        <v>紀＊榮</v>
      </c>
      <c r="I100" s="23" t="str">
        <f t="shared" si="5"/>
        <v>1＊438330</v>
      </c>
      <c r="J100" s="33" t="s">
        <v>5846</v>
      </c>
      <c r="K100" s="33" t="s">
        <v>135</v>
      </c>
      <c r="L100" s="33">
        <v>1551</v>
      </c>
      <c r="M100" s="33" t="s">
        <v>135</v>
      </c>
      <c r="N100" s="33"/>
      <c r="O100" s="33"/>
      <c r="P100" s="33"/>
      <c r="Q100" s="2"/>
      <c r="R100" s="2"/>
      <c r="S100" s="2"/>
      <c r="T100" s="2"/>
      <c r="U100" s="2"/>
      <c r="V100" s="18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2"/>
      <c r="AO100" s="1"/>
      <c r="AP100" s="2"/>
      <c r="AQ100" s="1"/>
      <c r="AR100" s="1"/>
      <c r="AS100" s="1"/>
      <c r="AT100" s="1"/>
      <c r="AU100" s="1"/>
      <c r="AV100" s="2"/>
      <c r="AW100" s="1"/>
      <c r="AX100" s="1"/>
      <c r="AY100" s="1"/>
      <c r="AZ100" s="1" t="s">
        <v>9</v>
      </c>
      <c r="BA100" s="1"/>
      <c r="BB100" s="1"/>
      <c r="BC100" s="1"/>
      <c r="BD100" s="1"/>
      <c r="BE100" s="1"/>
      <c r="BF100" s="1"/>
      <c r="BG100" s="2"/>
      <c r="BH100" s="2"/>
      <c r="BI100" s="1"/>
      <c r="BJ100" s="2"/>
      <c r="BK100" s="2"/>
      <c r="BL100" s="2"/>
      <c r="BM100" s="1"/>
      <c r="BN100" s="124"/>
    </row>
    <row r="101" spans="1:66" ht="16.2">
      <c r="A101" s="23">
        <v>97</v>
      </c>
      <c r="B101" s="33" t="s">
        <v>6088</v>
      </c>
      <c r="C101" s="33" t="s">
        <v>5894</v>
      </c>
      <c r="D101" s="33" t="s">
        <v>216</v>
      </c>
      <c r="E101" s="33">
        <v>64</v>
      </c>
      <c r="F101" s="33"/>
      <c r="G101" s="33"/>
      <c r="H101" s="23" t="str">
        <f t="shared" si="4"/>
        <v>施＊金月</v>
      </c>
      <c r="I101" s="23" t="str">
        <f t="shared" si="5"/>
        <v>0＊569865</v>
      </c>
      <c r="J101" s="33" t="s">
        <v>5846</v>
      </c>
      <c r="K101" s="33" t="s">
        <v>135</v>
      </c>
      <c r="L101" s="33">
        <v>1551</v>
      </c>
      <c r="M101" s="33" t="s">
        <v>135</v>
      </c>
      <c r="N101" s="33"/>
      <c r="O101" s="33"/>
      <c r="P101" s="33"/>
      <c r="Q101" s="2"/>
      <c r="R101" s="2"/>
      <c r="S101" s="2"/>
      <c r="T101" s="2"/>
      <c r="U101" s="2"/>
      <c r="V101" s="18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2"/>
      <c r="AO101" s="1"/>
      <c r="AP101" s="2"/>
      <c r="AQ101" s="1"/>
      <c r="AR101" s="1"/>
      <c r="AS101" s="1"/>
      <c r="AT101" s="1"/>
      <c r="AU101" s="1"/>
      <c r="AV101" s="2"/>
      <c r="AW101" s="1"/>
      <c r="AX101" s="1"/>
      <c r="AY101" s="1"/>
      <c r="AZ101" s="1" t="s">
        <v>9</v>
      </c>
      <c r="BA101" s="1"/>
      <c r="BB101" s="1"/>
      <c r="BC101" s="1"/>
      <c r="BD101" s="1"/>
      <c r="BE101" s="2"/>
      <c r="BF101" s="1"/>
      <c r="BG101" s="2"/>
      <c r="BH101" s="2"/>
      <c r="BI101" s="1"/>
      <c r="BJ101" s="2"/>
      <c r="BK101" s="2"/>
      <c r="BL101" s="2"/>
      <c r="BM101" s="1"/>
      <c r="BN101" s="124"/>
    </row>
    <row r="102" spans="1:66" ht="16.2">
      <c r="A102" s="23">
        <v>98</v>
      </c>
      <c r="B102" s="33" t="s">
        <v>6089</v>
      </c>
      <c r="C102" s="33" t="s">
        <v>5895</v>
      </c>
      <c r="D102" s="33" t="s">
        <v>216</v>
      </c>
      <c r="E102" s="33">
        <v>32</v>
      </c>
      <c r="F102" s="33"/>
      <c r="G102" s="33"/>
      <c r="H102" s="23" t="str">
        <f t="shared" si="4"/>
        <v>王＊敏</v>
      </c>
      <c r="I102" s="23" t="str">
        <f t="shared" si="5"/>
        <v>2＊756859</v>
      </c>
      <c r="J102" s="33" t="s">
        <v>5811</v>
      </c>
      <c r="K102" s="33" t="s">
        <v>58</v>
      </c>
      <c r="L102" s="33">
        <v>1551</v>
      </c>
      <c r="M102" s="33" t="s">
        <v>58</v>
      </c>
      <c r="N102" s="33"/>
      <c r="O102" s="33"/>
      <c r="P102" s="33"/>
      <c r="Q102" s="2"/>
      <c r="R102" s="2"/>
      <c r="S102" s="2"/>
      <c r="T102" s="2"/>
      <c r="U102" s="2"/>
      <c r="V102" s="18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2"/>
      <c r="AO102" s="1"/>
      <c r="AP102" s="2"/>
      <c r="AQ102" s="1"/>
      <c r="AR102" s="1"/>
      <c r="AS102" s="1"/>
      <c r="AT102" s="1"/>
      <c r="AU102" s="1"/>
      <c r="AV102" s="2"/>
      <c r="AW102" s="1"/>
      <c r="AX102" s="1" t="s">
        <v>9</v>
      </c>
      <c r="AY102" s="1"/>
      <c r="AZ102" s="1"/>
      <c r="BA102" s="1"/>
      <c r="BB102" s="1"/>
      <c r="BC102" s="1"/>
      <c r="BD102" s="1"/>
      <c r="BE102" s="1"/>
      <c r="BF102" s="1"/>
      <c r="BG102" s="2"/>
      <c r="BH102" s="2"/>
      <c r="BI102" s="1"/>
      <c r="BJ102" s="2"/>
      <c r="BK102" s="2"/>
      <c r="BL102" s="2"/>
      <c r="BM102" s="1"/>
      <c r="BN102" s="124"/>
    </row>
    <row r="103" spans="1:66" ht="31.2">
      <c r="A103" s="23">
        <v>99</v>
      </c>
      <c r="B103" s="33" t="s">
        <v>4670</v>
      </c>
      <c r="C103" s="33" t="s">
        <v>4474</v>
      </c>
      <c r="D103" s="33" t="s">
        <v>216</v>
      </c>
      <c r="E103" s="33">
        <v>65</v>
      </c>
      <c r="F103" s="33"/>
      <c r="G103" s="33"/>
      <c r="H103" s="23" t="str">
        <f t="shared" si="4"/>
        <v>丁＊桃</v>
      </c>
      <c r="I103" s="23" t="str">
        <f t="shared" si="5"/>
        <v>0＊782478</v>
      </c>
      <c r="J103" s="33" t="s">
        <v>5832</v>
      </c>
      <c r="K103" s="33" t="s">
        <v>83</v>
      </c>
      <c r="L103" s="33">
        <v>1551</v>
      </c>
      <c r="M103" s="33" t="s">
        <v>83</v>
      </c>
      <c r="N103" s="33"/>
      <c r="O103" s="33"/>
      <c r="P103" s="33"/>
      <c r="Q103" s="2"/>
      <c r="R103" s="2"/>
      <c r="S103" s="2"/>
      <c r="T103" s="2"/>
      <c r="U103" s="2"/>
      <c r="V103" s="18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2"/>
      <c r="AO103" s="1"/>
      <c r="AP103" s="2"/>
      <c r="AQ103" s="1"/>
      <c r="AR103" s="1"/>
      <c r="AS103" s="1"/>
      <c r="AT103" s="1"/>
      <c r="AU103" s="1"/>
      <c r="AV103" s="2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2"/>
      <c r="BH103" s="2"/>
      <c r="BI103" s="1"/>
      <c r="BJ103" s="2"/>
      <c r="BK103" s="2"/>
      <c r="BL103" s="2"/>
      <c r="BM103" s="1" t="s">
        <v>1098</v>
      </c>
      <c r="BN103" s="124"/>
    </row>
    <row r="104" spans="1:66" ht="16.2">
      <c r="A104" s="23">
        <v>100</v>
      </c>
      <c r="B104" s="33" t="s">
        <v>6090</v>
      </c>
      <c r="C104" s="33" t="s">
        <v>5896</v>
      </c>
      <c r="D104" s="33" t="s">
        <v>218</v>
      </c>
      <c r="E104" s="33">
        <v>54</v>
      </c>
      <c r="F104" s="33"/>
      <c r="G104" s="33"/>
      <c r="H104" s="23" t="str">
        <f t="shared" si="4"/>
        <v>范＊峰</v>
      </c>
      <c r="I104" s="23" t="str">
        <f t="shared" si="5"/>
        <v>0＊173200</v>
      </c>
      <c r="J104" s="33" t="s">
        <v>5824</v>
      </c>
      <c r="K104" s="33" t="s">
        <v>58</v>
      </c>
      <c r="L104" s="33">
        <v>1551</v>
      </c>
      <c r="M104" s="33" t="s">
        <v>58</v>
      </c>
      <c r="N104" s="33"/>
      <c r="O104" s="33"/>
      <c r="P104" s="33"/>
      <c r="Q104" s="2"/>
      <c r="R104" s="2"/>
      <c r="S104" s="2"/>
      <c r="T104" s="2"/>
      <c r="U104" s="2"/>
      <c r="V104" s="18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2"/>
      <c r="AO104" s="1"/>
      <c r="AP104" s="2"/>
      <c r="AQ104" s="1"/>
      <c r="AR104" s="1"/>
      <c r="AS104" s="1"/>
      <c r="AT104" s="1"/>
      <c r="AU104" s="1"/>
      <c r="AV104" s="2"/>
      <c r="AW104" s="1" t="s">
        <v>9</v>
      </c>
      <c r="AX104" s="1"/>
      <c r="AY104" s="1"/>
      <c r="AZ104" s="1"/>
      <c r="BA104" s="1"/>
      <c r="BB104" s="1"/>
      <c r="BC104" s="1"/>
      <c r="BD104" s="1"/>
      <c r="BE104" s="2"/>
      <c r="BF104" s="1"/>
      <c r="BG104" s="2"/>
      <c r="BH104" s="2"/>
      <c r="BI104" s="1"/>
      <c r="BJ104" s="2"/>
      <c r="BK104" s="2"/>
      <c r="BL104" s="2"/>
      <c r="BM104" s="1"/>
      <c r="BN104" s="124"/>
    </row>
    <row r="105" spans="1:66" ht="16.2">
      <c r="A105" s="23">
        <v>101</v>
      </c>
      <c r="B105" s="33" t="s">
        <v>4795</v>
      </c>
      <c r="C105" s="33" t="s">
        <v>4577</v>
      </c>
      <c r="D105" s="33" t="s">
        <v>216</v>
      </c>
      <c r="E105" s="33">
        <v>73</v>
      </c>
      <c r="F105" s="33"/>
      <c r="G105" s="33"/>
      <c r="H105" s="23" t="str">
        <f t="shared" si="4"/>
        <v>陳＊宇</v>
      </c>
      <c r="I105" s="23" t="str">
        <f t="shared" si="5"/>
        <v>0＊024800</v>
      </c>
      <c r="J105" s="33" t="s">
        <v>5858</v>
      </c>
      <c r="K105" s="33" t="s">
        <v>67</v>
      </c>
      <c r="L105" s="33">
        <v>1551</v>
      </c>
      <c r="M105" s="33" t="s">
        <v>67</v>
      </c>
      <c r="N105" s="33"/>
      <c r="O105" s="33"/>
      <c r="P105" s="33"/>
      <c r="Q105" s="2"/>
      <c r="R105" s="2"/>
      <c r="S105" s="2"/>
      <c r="T105" s="2"/>
      <c r="U105" s="2"/>
      <c r="V105" s="18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2"/>
      <c r="AO105" s="1"/>
      <c r="AP105" s="2"/>
      <c r="AQ105" s="1"/>
      <c r="AR105" s="1"/>
      <c r="AS105" s="1"/>
      <c r="AT105" s="1"/>
      <c r="AU105" s="1"/>
      <c r="AV105" s="2"/>
      <c r="AW105" s="1"/>
      <c r="AX105" s="1"/>
      <c r="AY105" s="1"/>
      <c r="AZ105" s="1"/>
      <c r="BA105" s="1"/>
      <c r="BB105" s="1" t="s">
        <v>9</v>
      </c>
      <c r="BC105" s="1"/>
      <c r="BD105" s="1"/>
      <c r="BE105" s="2"/>
      <c r="BF105" s="1"/>
      <c r="BG105" s="2"/>
      <c r="BH105" s="2"/>
      <c r="BI105" s="1"/>
      <c r="BJ105" s="2"/>
      <c r="BK105" s="2"/>
      <c r="BL105" s="2"/>
      <c r="BM105" s="1"/>
      <c r="BN105" s="124"/>
    </row>
    <row r="106" spans="1:66" ht="16.2">
      <c r="A106" s="23">
        <v>102</v>
      </c>
      <c r="B106" s="33" t="s">
        <v>6091</v>
      </c>
      <c r="C106" s="33" t="s">
        <v>5897</v>
      </c>
      <c r="D106" s="33" t="s">
        <v>218</v>
      </c>
      <c r="E106" s="33">
        <v>87</v>
      </c>
      <c r="F106" s="33" t="s">
        <v>5824</v>
      </c>
      <c r="G106" s="33" t="s">
        <v>5817</v>
      </c>
      <c r="H106" s="23" t="str">
        <f t="shared" si="4"/>
        <v>王＊上</v>
      </c>
      <c r="I106" s="23" t="str">
        <f t="shared" si="5"/>
        <v>0＊199233</v>
      </c>
      <c r="J106" s="33" t="s">
        <v>5813</v>
      </c>
      <c r="K106" s="33" t="s">
        <v>135</v>
      </c>
      <c r="L106" s="33">
        <v>1551</v>
      </c>
      <c r="M106" s="33" t="s">
        <v>135</v>
      </c>
      <c r="N106" s="33"/>
      <c r="O106" s="33"/>
      <c r="P106" s="33"/>
      <c r="Q106" s="2"/>
      <c r="R106" s="2"/>
      <c r="S106" s="2"/>
      <c r="T106" s="2"/>
      <c r="U106" s="2"/>
      <c r="V106" s="18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2"/>
      <c r="AO106" s="1"/>
      <c r="AP106" s="2"/>
      <c r="AQ106" s="1"/>
      <c r="AR106" s="1"/>
      <c r="AS106" s="1"/>
      <c r="AT106" s="1"/>
      <c r="AU106" s="1"/>
      <c r="AV106" s="2"/>
      <c r="AW106" s="1"/>
      <c r="AX106" s="1"/>
      <c r="AY106" s="1"/>
      <c r="AZ106" s="1" t="s">
        <v>9</v>
      </c>
      <c r="BA106" s="1"/>
      <c r="BB106" s="1"/>
      <c r="BC106" s="1"/>
      <c r="BD106" s="1"/>
      <c r="BE106" s="2"/>
      <c r="BF106" s="1"/>
      <c r="BG106" s="2"/>
      <c r="BH106" s="2"/>
      <c r="BI106" s="1"/>
      <c r="BJ106" s="2"/>
      <c r="BK106" s="2"/>
      <c r="BL106" s="2"/>
      <c r="BM106" s="1"/>
      <c r="BN106" s="124"/>
    </row>
    <row r="107" spans="1:66" ht="31.2">
      <c r="A107" s="23">
        <v>103</v>
      </c>
      <c r="B107" s="33" t="s">
        <v>6092</v>
      </c>
      <c r="C107" s="33" t="s">
        <v>5898</v>
      </c>
      <c r="D107" s="33" t="s">
        <v>216</v>
      </c>
      <c r="E107" s="33">
        <v>59</v>
      </c>
      <c r="F107" s="33" t="s">
        <v>5813</v>
      </c>
      <c r="G107" s="33" t="s">
        <v>5899</v>
      </c>
      <c r="H107" s="23" t="str">
        <f t="shared" si="4"/>
        <v>郭＊雅芳</v>
      </c>
      <c r="I107" s="23" t="str">
        <f t="shared" si="5"/>
        <v>0＊443194</v>
      </c>
      <c r="J107" s="33" t="s">
        <v>5813</v>
      </c>
      <c r="K107" s="33" t="s">
        <v>1113</v>
      </c>
      <c r="L107" s="33">
        <v>1551</v>
      </c>
      <c r="M107" s="33" t="s">
        <v>96</v>
      </c>
      <c r="N107" s="33" t="s">
        <v>3345</v>
      </c>
      <c r="O107" s="33"/>
      <c r="P107" s="33"/>
      <c r="Q107" s="2"/>
      <c r="R107" s="2" t="s">
        <v>9</v>
      </c>
      <c r="S107" s="2"/>
      <c r="T107" s="2" t="s">
        <v>9</v>
      </c>
      <c r="U107" s="2"/>
      <c r="V107" s="18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2"/>
      <c r="AO107" s="1"/>
      <c r="AP107" s="2"/>
      <c r="AQ107" s="1"/>
      <c r="AR107" s="1"/>
      <c r="AS107" s="1"/>
      <c r="AT107" s="1"/>
      <c r="AU107" s="1"/>
      <c r="AV107" s="2"/>
      <c r="AW107" s="1"/>
      <c r="AX107" s="1"/>
      <c r="AY107" s="1"/>
      <c r="AZ107" s="1"/>
      <c r="BA107" s="1"/>
      <c r="BB107" s="1"/>
      <c r="BC107" s="1"/>
      <c r="BD107" s="1"/>
      <c r="BE107" s="2"/>
      <c r="BF107" s="1"/>
      <c r="BG107" s="2"/>
      <c r="BH107" s="2"/>
      <c r="BI107" s="1"/>
      <c r="BJ107" s="2"/>
      <c r="BK107" s="2"/>
      <c r="BL107" s="2"/>
      <c r="BM107" s="1" t="s">
        <v>1111</v>
      </c>
      <c r="BN107" s="124"/>
    </row>
    <row r="108" spans="1:66" ht="31.2">
      <c r="A108" s="23">
        <v>104</v>
      </c>
      <c r="B108" s="33" t="s">
        <v>6093</v>
      </c>
      <c r="C108" s="33" t="s">
        <v>5900</v>
      </c>
      <c r="D108" s="33" t="s">
        <v>218</v>
      </c>
      <c r="E108" s="33">
        <v>47</v>
      </c>
      <c r="F108" s="33" t="s">
        <v>5813</v>
      </c>
      <c r="G108" s="33"/>
      <c r="H108" s="23" t="str">
        <f t="shared" si="4"/>
        <v>蘇＊瑋</v>
      </c>
      <c r="I108" s="23" t="str">
        <f t="shared" si="5"/>
        <v>1＊091194</v>
      </c>
      <c r="J108" s="33" t="s">
        <v>5823</v>
      </c>
      <c r="K108" s="33" t="s">
        <v>1122</v>
      </c>
      <c r="L108" s="33">
        <v>1551</v>
      </c>
      <c r="M108" s="33" t="s">
        <v>705</v>
      </c>
      <c r="N108" s="33" t="s">
        <v>3345</v>
      </c>
      <c r="O108" s="33"/>
      <c r="P108" s="33"/>
      <c r="Q108" s="2"/>
      <c r="R108" s="2"/>
      <c r="S108" s="2"/>
      <c r="T108" s="2"/>
      <c r="U108" s="2"/>
      <c r="V108" s="18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2"/>
      <c r="AO108" s="1"/>
      <c r="AP108" s="2"/>
      <c r="AQ108" s="1"/>
      <c r="AR108" s="1"/>
      <c r="AS108" s="1"/>
      <c r="AT108" s="1"/>
      <c r="AU108" s="1"/>
      <c r="AV108" s="2" t="s">
        <v>9</v>
      </c>
      <c r="AW108" s="1"/>
      <c r="AX108" s="1"/>
      <c r="AY108" s="1"/>
      <c r="AZ108" s="1"/>
      <c r="BA108" s="1"/>
      <c r="BB108" s="1"/>
      <c r="BC108" s="1"/>
      <c r="BD108" s="1"/>
      <c r="BE108" s="2"/>
      <c r="BF108" s="1"/>
      <c r="BG108" s="2"/>
      <c r="BH108" s="2"/>
      <c r="BI108" s="1"/>
      <c r="BJ108" s="2"/>
      <c r="BK108" s="2"/>
      <c r="BL108" s="2"/>
      <c r="BM108" s="1" t="s">
        <v>1111</v>
      </c>
      <c r="BN108" s="124"/>
    </row>
    <row r="109" spans="1:66" ht="31.2">
      <c r="A109" s="23">
        <v>105</v>
      </c>
      <c r="B109" s="33" t="s">
        <v>5901</v>
      </c>
      <c r="C109" s="33" t="s">
        <v>5902</v>
      </c>
      <c r="D109" s="33" t="s">
        <v>216</v>
      </c>
      <c r="E109" s="33">
        <v>67</v>
      </c>
      <c r="F109" s="33" t="s">
        <v>5862</v>
      </c>
      <c r="G109" s="33" t="s">
        <v>5817</v>
      </c>
      <c r="H109" s="33" t="s">
        <v>6241</v>
      </c>
      <c r="I109" s="33" t="s">
        <v>5902</v>
      </c>
      <c r="J109" s="33" t="s">
        <v>5823</v>
      </c>
      <c r="K109" s="33" t="s">
        <v>58</v>
      </c>
      <c r="L109" s="33">
        <v>1551</v>
      </c>
      <c r="M109" s="33" t="s">
        <v>58</v>
      </c>
      <c r="N109" s="33"/>
      <c r="O109" s="33"/>
      <c r="P109" s="33"/>
      <c r="Q109" s="2"/>
      <c r="R109" s="2"/>
      <c r="S109" s="2"/>
      <c r="T109" s="2"/>
      <c r="U109" s="2"/>
      <c r="V109" s="18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2"/>
      <c r="AO109" s="1"/>
      <c r="AP109" s="2"/>
      <c r="AQ109" s="1"/>
      <c r="AR109" s="1"/>
      <c r="AS109" s="1"/>
      <c r="AT109" s="1"/>
      <c r="AU109" s="1"/>
      <c r="AV109" s="2"/>
      <c r="AW109" s="1"/>
      <c r="AX109" s="1" t="s">
        <v>9</v>
      </c>
      <c r="AY109" s="1"/>
      <c r="AZ109" s="1"/>
      <c r="BA109" s="1"/>
      <c r="BB109" s="1"/>
      <c r="BC109" s="1"/>
      <c r="BD109" s="1"/>
      <c r="BE109" s="1"/>
      <c r="BF109" s="1"/>
      <c r="BG109" s="2"/>
      <c r="BH109" s="2"/>
      <c r="BI109" s="1"/>
      <c r="BJ109" s="2"/>
      <c r="BK109" s="2"/>
      <c r="BL109" s="2"/>
      <c r="BM109" s="1"/>
      <c r="BN109" s="124"/>
    </row>
    <row r="110" spans="1:66" ht="16.2">
      <c r="A110" s="23">
        <v>106</v>
      </c>
      <c r="B110" s="33" t="s">
        <v>6094</v>
      </c>
      <c r="C110" s="33" t="s">
        <v>5903</v>
      </c>
      <c r="D110" s="33" t="s">
        <v>218</v>
      </c>
      <c r="E110" s="33">
        <v>46</v>
      </c>
      <c r="F110" s="33" t="s">
        <v>5858</v>
      </c>
      <c r="G110" s="33" t="s">
        <v>5837</v>
      </c>
      <c r="H110" s="23" t="str">
        <f t="shared" ref="H110:H173" si="6">REPLACE(B110,2,1,"＊")</f>
        <v>林＊勳</v>
      </c>
      <c r="I110" s="23" t="str">
        <f t="shared" ref="I110:I173" si="7">REPLACE(C110,2,1,"＊")</f>
        <v>0＊912842</v>
      </c>
      <c r="J110" s="33" t="s">
        <v>5840</v>
      </c>
      <c r="K110" s="33" t="s">
        <v>58</v>
      </c>
      <c r="L110" s="33">
        <v>1551</v>
      </c>
      <c r="M110" s="33" t="s">
        <v>58</v>
      </c>
      <c r="N110" s="33"/>
      <c r="O110" s="33"/>
      <c r="P110" s="33"/>
      <c r="Q110" s="2"/>
      <c r="R110" s="2"/>
      <c r="S110" s="2"/>
      <c r="T110" s="2"/>
      <c r="U110" s="2"/>
      <c r="V110" s="18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2"/>
      <c r="AO110" s="1"/>
      <c r="AP110" s="2"/>
      <c r="AQ110" s="1"/>
      <c r="AR110" s="1"/>
      <c r="AS110" s="1"/>
      <c r="AT110" s="1"/>
      <c r="AU110" s="1"/>
      <c r="AV110" s="2"/>
      <c r="AW110" s="1"/>
      <c r="AX110" s="1" t="s">
        <v>9</v>
      </c>
      <c r="AY110" s="1"/>
      <c r="AZ110" s="1"/>
      <c r="BA110" s="1"/>
      <c r="BB110" s="1"/>
      <c r="BC110" s="1"/>
      <c r="BD110" s="1"/>
      <c r="BE110" s="2"/>
      <c r="BF110" s="1"/>
      <c r="BG110" s="2"/>
      <c r="BH110" s="2"/>
      <c r="BI110" s="1"/>
      <c r="BJ110" s="2"/>
      <c r="BK110" s="2"/>
      <c r="BL110" s="2"/>
      <c r="BM110" s="1"/>
      <c r="BN110" s="124"/>
    </row>
    <row r="111" spans="1:66" ht="31.2">
      <c r="A111" s="23">
        <v>107</v>
      </c>
      <c r="B111" s="33" t="s">
        <v>6090</v>
      </c>
      <c r="C111" s="33" t="s">
        <v>5896</v>
      </c>
      <c r="D111" s="33" t="s">
        <v>218</v>
      </c>
      <c r="E111" s="33">
        <v>54</v>
      </c>
      <c r="F111" s="33"/>
      <c r="G111" s="33"/>
      <c r="H111" s="23" t="str">
        <f t="shared" si="6"/>
        <v>范＊峰</v>
      </c>
      <c r="I111" s="23" t="str">
        <f t="shared" si="7"/>
        <v>0＊173200</v>
      </c>
      <c r="J111" s="33" t="s">
        <v>5840</v>
      </c>
      <c r="K111" s="33" t="s">
        <v>5431</v>
      </c>
      <c r="L111" s="33">
        <v>1551</v>
      </c>
      <c r="M111" s="33" t="s">
        <v>5431</v>
      </c>
      <c r="N111" s="33"/>
      <c r="O111" s="33"/>
      <c r="P111" s="33"/>
      <c r="Q111" s="2"/>
      <c r="R111" s="2"/>
      <c r="S111" s="2"/>
      <c r="T111" s="2"/>
      <c r="U111" s="2"/>
      <c r="V111" s="18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2"/>
      <c r="AO111" s="1"/>
      <c r="AP111" s="2"/>
      <c r="AQ111" s="1"/>
      <c r="AR111" s="1"/>
      <c r="AS111" s="1"/>
      <c r="AT111" s="1"/>
      <c r="AU111" s="1"/>
      <c r="AV111" s="2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2"/>
      <c r="BH111" s="2"/>
      <c r="BI111" s="1"/>
      <c r="BJ111" s="2"/>
      <c r="BK111" s="2"/>
      <c r="BL111" s="2"/>
      <c r="BM111" s="1" t="s">
        <v>6220</v>
      </c>
      <c r="BN111" s="124"/>
    </row>
    <row r="112" spans="1:66" ht="16.2">
      <c r="A112" s="23">
        <v>108</v>
      </c>
      <c r="B112" s="33" t="s">
        <v>6095</v>
      </c>
      <c r="C112" s="33" t="s">
        <v>5904</v>
      </c>
      <c r="D112" s="33" t="s">
        <v>216</v>
      </c>
      <c r="E112" s="33">
        <v>63</v>
      </c>
      <c r="F112" s="33" t="s">
        <v>5827</v>
      </c>
      <c r="G112" s="33" t="s">
        <v>5816</v>
      </c>
      <c r="H112" s="23" t="str">
        <f t="shared" si="6"/>
        <v>張＊鑾</v>
      </c>
      <c r="I112" s="23" t="str">
        <f t="shared" si="7"/>
        <v>1＊854428</v>
      </c>
      <c r="J112" s="33" t="s">
        <v>5827</v>
      </c>
      <c r="K112" s="33" t="s">
        <v>58</v>
      </c>
      <c r="L112" s="33">
        <v>1551</v>
      </c>
      <c r="M112" s="33" t="s">
        <v>58</v>
      </c>
      <c r="N112" s="33"/>
      <c r="O112" s="33"/>
      <c r="P112" s="33"/>
      <c r="Q112" s="2"/>
      <c r="R112" s="2"/>
      <c r="S112" s="2"/>
      <c r="T112" s="2"/>
      <c r="U112" s="2"/>
      <c r="V112" s="18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2"/>
      <c r="AO112" s="1"/>
      <c r="AP112" s="2"/>
      <c r="AQ112" s="1"/>
      <c r="AR112" s="1"/>
      <c r="AS112" s="1"/>
      <c r="AT112" s="1"/>
      <c r="AU112" s="1"/>
      <c r="AV112" s="2"/>
      <c r="AW112" s="1"/>
      <c r="AX112" s="1" t="s">
        <v>9</v>
      </c>
      <c r="AY112" s="1"/>
      <c r="AZ112" s="1"/>
      <c r="BA112" s="1"/>
      <c r="BB112" s="1"/>
      <c r="BC112" s="1"/>
      <c r="BD112" s="1"/>
      <c r="BE112" s="1"/>
      <c r="BF112" s="1"/>
      <c r="BG112" s="2"/>
      <c r="BH112" s="2"/>
      <c r="BI112" s="1"/>
      <c r="BJ112" s="2"/>
      <c r="BK112" s="2"/>
      <c r="BL112" s="2"/>
      <c r="BM112" s="1"/>
      <c r="BN112" s="124"/>
    </row>
    <row r="113" spans="1:66" ht="31.2">
      <c r="A113" s="23">
        <v>109</v>
      </c>
      <c r="B113" s="33" t="s">
        <v>1224</v>
      </c>
      <c r="C113" s="33" t="s">
        <v>372</v>
      </c>
      <c r="D113" s="33" t="s">
        <v>216</v>
      </c>
      <c r="E113" s="33">
        <v>54</v>
      </c>
      <c r="F113" s="33" t="s">
        <v>325</v>
      </c>
      <c r="G113" s="33" t="s">
        <v>325</v>
      </c>
      <c r="H113" s="23" t="str">
        <f t="shared" si="6"/>
        <v>盧＊蓉</v>
      </c>
      <c r="I113" s="23" t="str">
        <f t="shared" si="7"/>
        <v>0＊511592</v>
      </c>
      <c r="J113" s="33" t="s">
        <v>5923</v>
      </c>
      <c r="K113" s="33" t="s">
        <v>1127</v>
      </c>
      <c r="L113" s="36" t="s">
        <v>334</v>
      </c>
      <c r="M113" s="33"/>
      <c r="N113" s="33"/>
      <c r="O113" s="33"/>
      <c r="P113" s="33"/>
      <c r="Q113" s="2"/>
      <c r="R113" s="2"/>
      <c r="S113" s="2"/>
      <c r="T113" s="2"/>
      <c r="U113" s="2"/>
      <c r="V113" s="18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2"/>
      <c r="AO113" s="1"/>
      <c r="AP113" s="2"/>
      <c r="AQ113" s="1"/>
      <c r="AR113" s="1"/>
      <c r="AS113" s="1"/>
      <c r="AT113" s="1"/>
      <c r="AU113" s="1"/>
      <c r="AV113" s="2"/>
      <c r="AW113" s="1"/>
      <c r="AX113" s="1"/>
      <c r="AY113" s="1"/>
      <c r="AZ113" s="1"/>
      <c r="BA113" s="1"/>
      <c r="BB113" s="1"/>
      <c r="BC113" s="1"/>
      <c r="BD113" s="1"/>
      <c r="BE113" s="1" t="s">
        <v>9</v>
      </c>
      <c r="BF113" s="1"/>
      <c r="BG113" s="2"/>
      <c r="BH113" s="2"/>
      <c r="BI113" s="1"/>
      <c r="BJ113" s="2"/>
      <c r="BK113" s="2"/>
      <c r="BL113" s="2"/>
      <c r="BM113" s="1"/>
      <c r="BN113" s="124"/>
    </row>
    <row r="114" spans="1:66" ht="46.8">
      <c r="A114" s="23">
        <v>110</v>
      </c>
      <c r="B114" s="33" t="s">
        <v>6028</v>
      </c>
      <c r="C114" s="33" t="s">
        <v>5808</v>
      </c>
      <c r="D114" s="33" t="s">
        <v>218</v>
      </c>
      <c r="E114" s="33">
        <v>63</v>
      </c>
      <c r="F114" s="33" t="s">
        <v>5491</v>
      </c>
      <c r="G114" s="33" t="s">
        <v>5924</v>
      </c>
      <c r="H114" s="23" t="str">
        <f t="shared" si="6"/>
        <v>吳＊德</v>
      </c>
      <c r="I114" s="23" t="str">
        <f t="shared" si="7"/>
        <v>0＊667026</v>
      </c>
      <c r="J114" s="33" t="s">
        <v>5923</v>
      </c>
      <c r="K114" s="33" t="s">
        <v>2636</v>
      </c>
      <c r="L114" s="36" t="s">
        <v>334</v>
      </c>
      <c r="M114" s="33"/>
      <c r="N114" s="33"/>
      <c r="O114" s="33"/>
      <c r="P114" s="33"/>
      <c r="Q114" s="2"/>
      <c r="R114" s="2"/>
      <c r="S114" s="2"/>
      <c r="T114" s="2"/>
      <c r="U114" s="2"/>
      <c r="V114" s="18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2"/>
      <c r="AO114" s="1" t="s">
        <v>6221</v>
      </c>
      <c r="AP114" s="2"/>
      <c r="AQ114" s="1"/>
      <c r="AR114" s="1"/>
      <c r="AS114" s="1"/>
      <c r="AT114" s="1"/>
      <c r="AU114" s="1"/>
      <c r="AV114" s="2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2"/>
      <c r="BH114" s="2"/>
      <c r="BI114" s="1"/>
      <c r="BJ114" s="2"/>
      <c r="BK114" s="2"/>
      <c r="BL114" s="2"/>
      <c r="BM114" s="1" t="s">
        <v>1111</v>
      </c>
      <c r="BN114" s="124"/>
    </row>
    <row r="115" spans="1:66" ht="31.2">
      <c r="A115" s="23">
        <v>111</v>
      </c>
      <c r="B115" s="33" t="s">
        <v>6115</v>
      </c>
      <c r="C115" s="33" t="s">
        <v>5925</v>
      </c>
      <c r="D115" s="33" t="s">
        <v>216</v>
      </c>
      <c r="E115" s="33">
        <v>77</v>
      </c>
      <c r="F115" s="33" t="s">
        <v>325</v>
      </c>
      <c r="G115" s="33" t="s">
        <v>325</v>
      </c>
      <c r="H115" s="23" t="str">
        <f t="shared" si="6"/>
        <v>黃＊琳</v>
      </c>
      <c r="I115" s="23" t="str">
        <f t="shared" si="7"/>
        <v>1＊966569</v>
      </c>
      <c r="J115" s="33" t="s">
        <v>5923</v>
      </c>
      <c r="K115" s="33" t="s">
        <v>1131</v>
      </c>
      <c r="L115" s="36" t="s">
        <v>334</v>
      </c>
      <c r="M115" s="33"/>
      <c r="N115" s="33"/>
      <c r="O115" s="33"/>
      <c r="P115" s="33"/>
      <c r="Q115" s="2"/>
      <c r="R115" s="2"/>
      <c r="S115" s="2"/>
      <c r="T115" s="2"/>
      <c r="U115" s="2"/>
      <c r="V115" s="18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2"/>
      <c r="AO115" s="1"/>
      <c r="AP115" s="2"/>
      <c r="AQ115" s="1"/>
      <c r="AR115" s="1"/>
      <c r="AS115" s="1"/>
      <c r="AT115" s="1"/>
      <c r="AU115" s="1"/>
      <c r="AV115" s="2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2" t="s">
        <v>9</v>
      </c>
      <c r="BH115" s="2"/>
      <c r="BI115" s="1"/>
      <c r="BJ115" s="2"/>
      <c r="BK115" s="2"/>
      <c r="BL115" s="2"/>
      <c r="BM115" s="1"/>
      <c r="BN115" s="124"/>
    </row>
    <row r="116" spans="1:66" ht="31.2">
      <c r="A116" s="23">
        <v>112</v>
      </c>
      <c r="B116" s="33" t="s">
        <v>6116</v>
      </c>
      <c r="C116" s="33" t="s">
        <v>5926</v>
      </c>
      <c r="D116" s="33" t="s">
        <v>216</v>
      </c>
      <c r="E116" s="33">
        <v>81</v>
      </c>
      <c r="F116" s="33" t="s">
        <v>325</v>
      </c>
      <c r="G116" s="33" t="s">
        <v>325</v>
      </c>
      <c r="H116" s="23" t="str">
        <f t="shared" si="6"/>
        <v>王＊秀子</v>
      </c>
      <c r="I116" s="23" t="str">
        <f t="shared" si="7"/>
        <v>1＊963200</v>
      </c>
      <c r="J116" s="33" t="s">
        <v>5923</v>
      </c>
      <c r="K116" s="33" t="s">
        <v>1142</v>
      </c>
      <c r="L116" s="36" t="s">
        <v>334</v>
      </c>
      <c r="M116" s="33"/>
      <c r="N116" s="33"/>
      <c r="O116" s="33"/>
      <c r="P116" s="33"/>
      <c r="Q116" s="2"/>
      <c r="R116" s="2"/>
      <c r="S116" s="2"/>
      <c r="T116" s="2"/>
      <c r="U116" s="2"/>
      <c r="V116" s="18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2"/>
      <c r="AO116" s="1"/>
      <c r="AP116" s="2"/>
      <c r="AQ116" s="1"/>
      <c r="AR116" s="1"/>
      <c r="AS116" s="1"/>
      <c r="AT116" s="1"/>
      <c r="AU116" s="1"/>
      <c r="AV116" s="2"/>
      <c r="AW116" s="1"/>
      <c r="AX116" s="1"/>
      <c r="AY116" s="1"/>
      <c r="AZ116" s="1" t="s">
        <v>9</v>
      </c>
      <c r="BA116" s="1"/>
      <c r="BB116" s="1"/>
      <c r="BC116" s="1"/>
      <c r="BD116" s="1"/>
      <c r="BE116" s="1"/>
      <c r="BF116" s="1"/>
      <c r="BG116" s="2"/>
      <c r="BH116" s="2"/>
      <c r="BI116" s="1"/>
      <c r="BJ116" s="2"/>
      <c r="BK116" s="2"/>
      <c r="BL116" s="2"/>
      <c r="BM116" s="1" t="s">
        <v>1111</v>
      </c>
      <c r="BN116" s="124"/>
    </row>
    <row r="117" spans="1:66" ht="31.2">
      <c r="A117" s="23">
        <v>113</v>
      </c>
      <c r="B117" s="33" t="s">
        <v>1028</v>
      </c>
      <c r="C117" s="33" t="s">
        <v>864</v>
      </c>
      <c r="D117" s="33" t="s">
        <v>216</v>
      </c>
      <c r="E117" s="33">
        <v>68</v>
      </c>
      <c r="F117" s="33" t="s">
        <v>325</v>
      </c>
      <c r="G117" s="33" t="s">
        <v>325</v>
      </c>
      <c r="H117" s="23" t="str">
        <f t="shared" si="6"/>
        <v>江＊爽</v>
      </c>
      <c r="I117" s="23" t="str">
        <f t="shared" si="7"/>
        <v>2＊592884</v>
      </c>
      <c r="J117" s="33" t="s">
        <v>5923</v>
      </c>
      <c r="K117" s="33" t="s">
        <v>1127</v>
      </c>
      <c r="L117" s="36" t="s">
        <v>334</v>
      </c>
      <c r="M117" s="33"/>
      <c r="N117" s="33"/>
      <c r="O117" s="33"/>
      <c r="P117" s="33"/>
      <c r="Q117" s="2"/>
      <c r="R117" s="2"/>
      <c r="S117" s="2"/>
      <c r="T117" s="2"/>
      <c r="U117" s="2"/>
      <c r="V117" s="18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2"/>
      <c r="AO117" s="1"/>
      <c r="AP117" s="2"/>
      <c r="AQ117" s="1"/>
      <c r="AR117" s="1"/>
      <c r="AS117" s="1"/>
      <c r="AT117" s="1"/>
      <c r="AU117" s="1"/>
      <c r="AV117" s="2"/>
      <c r="AW117" s="1"/>
      <c r="AX117" s="1"/>
      <c r="AY117" s="1"/>
      <c r="AZ117" s="1"/>
      <c r="BA117" s="1"/>
      <c r="BB117" s="1"/>
      <c r="BC117" s="1"/>
      <c r="BD117" s="1"/>
      <c r="BE117" s="1" t="s">
        <v>9</v>
      </c>
      <c r="BF117" s="1"/>
      <c r="BG117" s="2"/>
      <c r="BH117" s="2"/>
      <c r="BI117" s="1"/>
      <c r="BJ117" s="2"/>
      <c r="BK117" s="2"/>
      <c r="BL117" s="2"/>
      <c r="BM117" s="1"/>
      <c r="BN117" s="124"/>
    </row>
    <row r="118" spans="1:66" ht="31.2">
      <c r="A118" s="23">
        <v>114</v>
      </c>
      <c r="B118" s="33" t="s">
        <v>1511</v>
      </c>
      <c r="C118" s="33" t="s">
        <v>1398</v>
      </c>
      <c r="D118" s="33" t="s">
        <v>216</v>
      </c>
      <c r="E118" s="33">
        <v>74</v>
      </c>
      <c r="F118" s="33" t="s">
        <v>325</v>
      </c>
      <c r="G118" s="33" t="s">
        <v>325</v>
      </c>
      <c r="H118" s="23" t="str">
        <f t="shared" si="6"/>
        <v>傅＊宥妹</v>
      </c>
      <c r="I118" s="23" t="str">
        <f t="shared" si="7"/>
        <v>0＊541762</v>
      </c>
      <c r="J118" s="33" t="s">
        <v>5927</v>
      </c>
      <c r="K118" s="33" t="s">
        <v>1127</v>
      </c>
      <c r="L118" s="36" t="s">
        <v>334</v>
      </c>
      <c r="M118" s="33"/>
      <c r="N118" s="33"/>
      <c r="O118" s="33"/>
      <c r="P118" s="33"/>
      <c r="Q118" s="2"/>
      <c r="R118" s="2"/>
      <c r="S118" s="2"/>
      <c r="T118" s="2"/>
      <c r="U118" s="2"/>
      <c r="V118" s="18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2"/>
      <c r="AO118" s="1"/>
      <c r="AP118" s="2"/>
      <c r="AQ118" s="1"/>
      <c r="AR118" s="1"/>
      <c r="AS118" s="1"/>
      <c r="AT118" s="1"/>
      <c r="AU118" s="1"/>
      <c r="AV118" s="2"/>
      <c r="AW118" s="1"/>
      <c r="AX118" s="1"/>
      <c r="AY118" s="1"/>
      <c r="AZ118" s="1"/>
      <c r="BA118" s="1"/>
      <c r="BB118" s="1"/>
      <c r="BC118" s="1"/>
      <c r="BD118" s="1"/>
      <c r="BE118" s="1" t="s">
        <v>1133</v>
      </c>
      <c r="BF118" s="1"/>
      <c r="BG118" s="2"/>
      <c r="BH118" s="2"/>
      <c r="BI118" s="1"/>
      <c r="BJ118" s="2"/>
      <c r="BK118" s="2"/>
      <c r="BL118" s="2"/>
      <c r="BM118" s="1"/>
      <c r="BN118" s="124"/>
    </row>
    <row r="119" spans="1:66" ht="31.2">
      <c r="A119" s="23">
        <v>115</v>
      </c>
      <c r="B119" s="33" t="s">
        <v>1208</v>
      </c>
      <c r="C119" s="33" t="s">
        <v>351</v>
      </c>
      <c r="D119" s="33" t="s">
        <v>216</v>
      </c>
      <c r="E119" s="33">
        <v>52</v>
      </c>
      <c r="F119" s="33" t="s">
        <v>325</v>
      </c>
      <c r="G119" s="33" t="s">
        <v>325</v>
      </c>
      <c r="H119" s="23" t="str">
        <f t="shared" si="6"/>
        <v>賴＊菁</v>
      </c>
      <c r="I119" s="23" t="str">
        <f t="shared" si="7"/>
        <v>0＊590893</v>
      </c>
      <c r="J119" s="33" t="s">
        <v>5927</v>
      </c>
      <c r="K119" s="33" t="s">
        <v>1130</v>
      </c>
      <c r="L119" s="36" t="s">
        <v>334</v>
      </c>
      <c r="M119" s="33"/>
      <c r="N119" s="33"/>
      <c r="O119" s="33"/>
      <c r="P119" s="33"/>
      <c r="Q119" s="2"/>
      <c r="R119" s="2"/>
      <c r="S119" s="2"/>
      <c r="T119" s="2"/>
      <c r="U119" s="2"/>
      <c r="V119" s="18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2"/>
      <c r="AO119" s="1"/>
      <c r="AP119" s="2"/>
      <c r="AQ119" s="1"/>
      <c r="AR119" s="1"/>
      <c r="AS119" s="1"/>
      <c r="AT119" s="1"/>
      <c r="AU119" s="1"/>
      <c r="AV119" s="2"/>
      <c r="AW119" s="1"/>
      <c r="AX119" s="1"/>
      <c r="AY119" s="1"/>
      <c r="AZ119" s="1"/>
      <c r="BA119" s="1"/>
      <c r="BB119" s="1"/>
      <c r="BC119" s="1"/>
      <c r="BD119" s="1"/>
      <c r="BE119" s="1"/>
      <c r="BF119" s="1" t="s">
        <v>9</v>
      </c>
      <c r="BG119" s="2"/>
      <c r="BH119" s="2"/>
      <c r="BI119" s="1"/>
      <c r="BJ119" s="2"/>
      <c r="BK119" s="2"/>
      <c r="BL119" s="2"/>
      <c r="BM119" s="1"/>
      <c r="BN119" s="124"/>
    </row>
    <row r="120" spans="1:66" ht="31.2">
      <c r="A120" s="23">
        <v>116</v>
      </c>
      <c r="B120" s="33" t="s">
        <v>5154</v>
      </c>
      <c r="C120" s="33" t="s">
        <v>2166</v>
      </c>
      <c r="D120" s="33" t="s">
        <v>216</v>
      </c>
      <c r="E120" s="33">
        <v>68</v>
      </c>
      <c r="F120" s="33" t="s">
        <v>325</v>
      </c>
      <c r="G120" s="33" t="s">
        <v>325</v>
      </c>
      <c r="H120" s="23" t="str">
        <f t="shared" si="6"/>
        <v>陳＊</v>
      </c>
      <c r="I120" s="23" t="str">
        <f t="shared" si="7"/>
        <v>0＊143489</v>
      </c>
      <c r="J120" s="33" t="s">
        <v>5927</v>
      </c>
      <c r="K120" s="33" t="s">
        <v>1127</v>
      </c>
      <c r="L120" s="36" t="s">
        <v>334</v>
      </c>
      <c r="M120" s="33"/>
      <c r="N120" s="33"/>
      <c r="O120" s="33"/>
      <c r="P120" s="33"/>
      <c r="Q120" s="2"/>
      <c r="R120" s="2"/>
      <c r="S120" s="2"/>
      <c r="T120" s="2"/>
      <c r="U120" s="2"/>
      <c r="V120" s="18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2"/>
      <c r="AO120" s="1"/>
      <c r="AP120" s="2"/>
      <c r="AQ120" s="1"/>
      <c r="AR120" s="1"/>
      <c r="AS120" s="1"/>
      <c r="AT120" s="1"/>
      <c r="AU120" s="1"/>
      <c r="AV120" s="2"/>
      <c r="AW120" s="1"/>
      <c r="AX120" s="1"/>
      <c r="AY120" s="1"/>
      <c r="AZ120" s="1"/>
      <c r="BA120" s="1"/>
      <c r="BB120" s="1"/>
      <c r="BC120" s="1"/>
      <c r="BD120" s="1"/>
      <c r="BE120" s="1" t="s">
        <v>9</v>
      </c>
      <c r="BF120" s="1"/>
      <c r="BG120" s="2"/>
      <c r="BH120" s="2"/>
      <c r="BI120" s="1"/>
      <c r="BJ120" s="2"/>
      <c r="BK120" s="2"/>
      <c r="BL120" s="2"/>
      <c r="BM120" s="1"/>
      <c r="BN120" s="124"/>
    </row>
    <row r="121" spans="1:66" ht="31.2">
      <c r="A121" s="23">
        <v>117</v>
      </c>
      <c r="B121" s="33" t="s">
        <v>1196</v>
      </c>
      <c r="C121" s="33" t="s">
        <v>332</v>
      </c>
      <c r="D121" s="33" t="s">
        <v>216</v>
      </c>
      <c r="E121" s="33">
        <v>64</v>
      </c>
      <c r="F121" s="33" t="s">
        <v>325</v>
      </c>
      <c r="G121" s="33" t="s">
        <v>325</v>
      </c>
      <c r="H121" s="23" t="str">
        <f t="shared" si="6"/>
        <v>林＊英寶</v>
      </c>
      <c r="I121" s="23" t="str">
        <f t="shared" si="7"/>
        <v>0＊002561</v>
      </c>
      <c r="J121" s="33" t="s">
        <v>5927</v>
      </c>
      <c r="K121" s="33" t="s">
        <v>1127</v>
      </c>
      <c r="L121" s="36" t="s">
        <v>334</v>
      </c>
      <c r="M121" s="33"/>
      <c r="N121" s="33"/>
      <c r="O121" s="33"/>
      <c r="P121" s="33"/>
      <c r="Q121" s="2"/>
      <c r="R121" s="2"/>
      <c r="S121" s="2"/>
      <c r="T121" s="2"/>
      <c r="U121" s="2"/>
      <c r="V121" s="18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2"/>
      <c r="AO121" s="1"/>
      <c r="AP121" s="2"/>
      <c r="AQ121" s="1"/>
      <c r="AR121" s="1"/>
      <c r="AS121" s="1"/>
      <c r="AT121" s="1"/>
      <c r="AU121" s="1"/>
      <c r="AV121" s="2"/>
      <c r="AW121" s="1"/>
      <c r="AX121" s="1"/>
      <c r="AY121" s="1"/>
      <c r="AZ121" s="1"/>
      <c r="BA121" s="1"/>
      <c r="BB121" s="1"/>
      <c r="BC121" s="1"/>
      <c r="BD121" s="1"/>
      <c r="BE121" s="1" t="s">
        <v>9</v>
      </c>
      <c r="BF121" s="1"/>
      <c r="BG121" s="2"/>
      <c r="BH121" s="2"/>
      <c r="BI121" s="1"/>
      <c r="BJ121" s="2"/>
      <c r="BK121" s="2"/>
      <c r="BL121" s="2"/>
      <c r="BM121" s="1"/>
      <c r="BN121" s="131"/>
    </row>
    <row r="122" spans="1:66" ht="31.2">
      <c r="A122" s="23">
        <v>118</v>
      </c>
      <c r="B122" s="33" t="s">
        <v>271</v>
      </c>
      <c r="C122" s="33" t="s">
        <v>82</v>
      </c>
      <c r="D122" s="33" t="s">
        <v>216</v>
      </c>
      <c r="E122" s="33">
        <v>72</v>
      </c>
      <c r="F122" s="33" t="s">
        <v>325</v>
      </c>
      <c r="G122" s="33" t="s">
        <v>325</v>
      </c>
      <c r="H122" s="23" t="str">
        <f t="shared" si="6"/>
        <v>陳＊雲</v>
      </c>
      <c r="I122" s="23" t="str">
        <f t="shared" si="7"/>
        <v>0＊660907</v>
      </c>
      <c r="J122" s="33" t="s">
        <v>5927</v>
      </c>
      <c r="K122" s="33" t="s">
        <v>1127</v>
      </c>
      <c r="L122" s="36" t="s">
        <v>334</v>
      </c>
      <c r="M122" s="33"/>
      <c r="N122" s="33"/>
      <c r="O122" s="33"/>
      <c r="P122" s="33"/>
      <c r="Q122" s="2"/>
      <c r="R122" s="2"/>
      <c r="S122" s="2"/>
      <c r="T122" s="2"/>
      <c r="U122" s="2"/>
      <c r="V122" s="18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2"/>
      <c r="AO122" s="1"/>
      <c r="AP122" s="2"/>
      <c r="AQ122" s="1"/>
      <c r="AR122" s="1"/>
      <c r="AS122" s="1"/>
      <c r="AT122" s="1"/>
      <c r="AU122" s="1"/>
      <c r="AV122" s="2"/>
      <c r="AW122" s="1"/>
      <c r="AX122" s="1"/>
      <c r="AY122" s="1"/>
      <c r="AZ122" s="1"/>
      <c r="BA122" s="1"/>
      <c r="BB122" s="1"/>
      <c r="BC122" s="1"/>
      <c r="BD122" s="1"/>
      <c r="BE122" s="1" t="s">
        <v>9</v>
      </c>
      <c r="BF122" s="1"/>
      <c r="BG122" s="2"/>
      <c r="BH122" s="2"/>
      <c r="BI122" s="1"/>
      <c r="BJ122" s="2"/>
      <c r="BK122" s="2"/>
      <c r="BL122" s="2"/>
      <c r="BM122" s="1"/>
      <c r="BN122" s="131"/>
    </row>
    <row r="123" spans="1:66" ht="31.2">
      <c r="A123" s="23">
        <v>119</v>
      </c>
      <c r="B123" s="33" t="s">
        <v>6117</v>
      </c>
      <c r="C123" s="33" t="s">
        <v>2168</v>
      </c>
      <c r="D123" s="33" t="s">
        <v>218</v>
      </c>
      <c r="E123" s="33">
        <v>80</v>
      </c>
      <c r="F123" s="33" t="s">
        <v>325</v>
      </c>
      <c r="G123" s="33" t="s">
        <v>325</v>
      </c>
      <c r="H123" s="23" t="str">
        <f t="shared" si="6"/>
        <v>湯＊吉</v>
      </c>
      <c r="I123" s="23" t="str">
        <f t="shared" si="7"/>
        <v>1＊794623</v>
      </c>
      <c r="J123" s="33" t="s">
        <v>5927</v>
      </c>
      <c r="K123" s="33" t="s">
        <v>1127</v>
      </c>
      <c r="L123" s="36" t="s">
        <v>334</v>
      </c>
      <c r="M123" s="33"/>
      <c r="N123" s="33"/>
      <c r="O123" s="33"/>
      <c r="P123" s="33"/>
      <c r="Q123" s="2"/>
      <c r="R123" s="2"/>
      <c r="S123" s="2"/>
      <c r="T123" s="2"/>
      <c r="U123" s="2"/>
      <c r="V123" s="18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2"/>
      <c r="AO123" s="1"/>
      <c r="AP123" s="2"/>
      <c r="AQ123" s="1"/>
      <c r="AR123" s="1"/>
      <c r="AS123" s="1"/>
      <c r="AT123" s="1"/>
      <c r="AU123" s="1"/>
      <c r="AV123" s="2"/>
      <c r="AW123" s="1"/>
      <c r="AX123" s="1"/>
      <c r="AY123" s="1"/>
      <c r="AZ123" s="1"/>
      <c r="BA123" s="1"/>
      <c r="BB123" s="1"/>
      <c r="BC123" s="1"/>
      <c r="BD123" s="1"/>
      <c r="BE123" s="1" t="s">
        <v>9</v>
      </c>
      <c r="BF123" s="1"/>
      <c r="BG123" s="2"/>
      <c r="BH123" s="2"/>
      <c r="BI123" s="1"/>
      <c r="BJ123" s="2"/>
      <c r="BK123" s="2"/>
      <c r="BL123" s="2"/>
      <c r="BM123" s="1"/>
      <c r="BN123" s="131"/>
    </row>
    <row r="124" spans="1:66" ht="31.2">
      <c r="A124" s="23">
        <v>120</v>
      </c>
      <c r="B124" s="33" t="s">
        <v>1271</v>
      </c>
      <c r="C124" s="33" t="s">
        <v>435</v>
      </c>
      <c r="D124" s="33" t="s">
        <v>216</v>
      </c>
      <c r="E124" s="33">
        <v>67</v>
      </c>
      <c r="F124" s="33" t="s">
        <v>325</v>
      </c>
      <c r="G124" s="33" t="s">
        <v>325</v>
      </c>
      <c r="H124" s="23" t="str">
        <f t="shared" si="6"/>
        <v>張＊津</v>
      </c>
      <c r="I124" s="23" t="str">
        <f t="shared" si="7"/>
        <v>1＊660566</v>
      </c>
      <c r="J124" s="33" t="s">
        <v>5927</v>
      </c>
      <c r="K124" s="33" t="s">
        <v>1127</v>
      </c>
      <c r="L124" s="36" t="s">
        <v>334</v>
      </c>
      <c r="M124" s="33"/>
      <c r="N124" s="33"/>
      <c r="O124" s="33"/>
      <c r="P124" s="33"/>
      <c r="Q124" s="2"/>
      <c r="R124" s="2"/>
      <c r="S124" s="2"/>
      <c r="T124" s="2"/>
      <c r="U124" s="2"/>
      <c r="V124" s="18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2"/>
      <c r="AO124" s="1"/>
      <c r="AP124" s="2"/>
      <c r="AQ124" s="1"/>
      <c r="AR124" s="1"/>
      <c r="AS124" s="1"/>
      <c r="AT124" s="1"/>
      <c r="AU124" s="1"/>
      <c r="AV124" s="2"/>
      <c r="AW124" s="1"/>
      <c r="AX124" s="1"/>
      <c r="AY124" s="1"/>
      <c r="AZ124" s="1"/>
      <c r="BA124" s="1"/>
      <c r="BB124" s="1"/>
      <c r="BC124" s="1"/>
      <c r="BD124" s="1"/>
      <c r="BE124" s="1" t="s">
        <v>9</v>
      </c>
      <c r="BF124" s="1"/>
      <c r="BG124" s="2"/>
      <c r="BH124" s="2"/>
      <c r="BI124" s="1"/>
      <c r="BJ124" s="2"/>
      <c r="BK124" s="2"/>
      <c r="BL124" s="2"/>
      <c r="BM124" s="1"/>
      <c r="BN124" s="131"/>
    </row>
    <row r="125" spans="1:66" ht="31.2">
      <c r="A125" s="23">
        <v>121</v>
      </c>
      <c r="B125" s="33" t="s">
        <v>990</v>
      </c>
      <c r="C125" s="33" t="s">
        <v>830</v>
      </c>
      <c r="D125" s="33" t="s">
        <v>218</v>
      </c>
      <c r="E125" s="33">
        <v>60</v>
      </c>
      <c r="F125" s="33" t="s">
        <v>325</v>
      </c>
      <c r="G125" s="33" t="s">
        <v>325</v>
      </c>
      <c r="H125" s="23" t="str">
        <f t="shared" si="6"/>
        <v>林＊業</v>
      </c>
      <c r="I125" s="23" t="str">
        <f t="shared" si="7"/>
        <v>1＊839710</v>
      </c>
      <c r="J125" s="33" t="s">
        <v>5927</v>
      </c>
      <c r="K125" s="33" t="s">
        <v>1127</v>
      </c>
      <c r="L125" s="36" t="s">
        <v>334</v>
      </c>
      <c r="M125" s="33"/>
      <c r="N125" s="33"/>
      <c r="O125" s="33"/>
      <c r="P125" s="33"/>
      <c r="Q125" s="2"/>
      <c r="R125" s="2"/>
      <c r="S125" s="2"/>
      <c r="T125" s="2"/>
      <c r="U125" s="2"/>
      <c r="V125" s="18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2"/>
      <c r="AO125" s="1"/>
      <c r="AP125" s="2"/>
      <c r="AQ125" s="1"/>
      <c r="AR125" s="1"/>
      <c r="AS125" s="1"/>
      <c r="AT125" s="1"/>
      <c r="AU125" s="1"/>
      <c r="AV125" s="2"/>
      <c r="AW125" s="1"/>
      <c r="AX125" s="1"/>
      <c r="AY125" s="1"/>
      <c r="AZ125" s="1"/>
      <c r="BA125" s="1"/>
      <c r="BB125" s="1"/>
      <c r="BC125" s="1"/>
      <c r="BD125" s="1"/>
      <c r="BE125" s="1" t="s">
        <v>9</v>
      </c>
      <c r="BF125" s="1"/>
      <c r="BG125" s="2"/>
      <c r="BH125" s="2"/>
      <c r="BI125" s="1"/>
      <c r="BJ125" s="2"/>
      <c r="BK125" s="2"/>
      <c r="BL125" s="2"/>
      <c r="BM125" s="1"/>
      <c r="BN125" s="131"/>
    </row>
    <row r="126" spans="1:66" ht="46.8">
      <c r="A126" s="23">
        <v>122</v>
      </c>
      <c r="B126" s="33" t="s">
        <v>5172</v>
      </c>
      <c r="C126" s="33" t="s">
        <v>5047</v>
      </c>
      <c r="D126" s="33" t="s">
        <v>218</v>
      </c>
      <c r="E126" s="33">
        <v>71</v>
      </c>
      <c r="F126" s="33" t="s">
        <v>5928</v>
      </c>
      <c r="G126" s="33" t="s">
        <v>5929</v>
      </c>
      <c r="H126" s="23" t="str">
        <f t="shared" si="6"/>
        <v>戴＊誠</v>
      </c>
      <c r="I126" s="23" t="str">
        <f t="shared" si="7"/>
        <v>1＊982648</v>
      </c>
      <c r="J126" s="33" t="s">
        <v>5927</v>
      </c>
      <c r="K126" s="33" t="s">
        <v>5576</v>
      </c>
      <c r="L126" s="36" t="s">
        <v>334</v>
      </c>
      <c r="M126" s="33"/>
      <c r="N126" s="33"/>
      <c r="O126" s="33"/>
      <c r="P126" s="33"/>
      <c r="Q126" s="2"/>
      <c r="R126" s="2"/>
      <c r="S126" s="2"/>
      <c r="T126" s="2"/>
      <c r="U126" s="2"/>
      <c r="V126" s="18"/>
      <c r="W126" s="1"/>
      <c r="X126" s="1"/>
      <c r="Y126" s="1"/>
      <c r="Z126" s="1"/>
      <c r="AA126" s="1" t="s">
        <v>9</v>
      </c>
      <c r="AB126" s="1"/>
      <c r="AC126" s="1" t="s">
        <v>6222</v>
      </c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2"/>
      <c r="AO126" s="1"/>
      <c r="AP126" s="2"/>
      <c r="AQ126" s="1"/>
      <c r="AR126" s="1"/>
      <c r="AS126" s="1"/>
      <c r="AT126" s="1"/>
      <c r="AU126" s="1"/>
      <c r="AV126" s="2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2"/>
      <c r="BH126" s="2"/>
      <c r="BI126" s="1"/>
      <c r="BJ126" s="2"/>
      <c r="BK126" s="2"/>
      <c r="BL126" s="2"/>
      <c r="BM126" s="1" t="s">
        <v>6223</v>
      </c>
      <c r="BN126" s="131"/>
    </row>
    <row r="127" spans="1:66" ht="31.2">
      <c r="A127" s="23">
        <v>123</v>
      </c>
      <c r="B127" s="33" t="s">
        <v>1013</v>
      </c>
      <c r="C127" s="33" t="s">
        <v>851</v>
      </c>
      <c r="D127" s="33" t="s">
        <v>216</v>
      </c>
      <c r="E127" s="33">
        <v>65</v>
      </c>
      <c r="F127" s="33" t="s">
        <v>325</v>
      </c>
      <c r="G127" s="33" t="s">
        <v>325</v>
      </c>
      <c r="H127" s="23" t="str">
        <f t="shared" si="6"/>
        <v>陳＊英</v>
      </c>
      <c r="I127" s="23" t="str">
        <f t="shared" si="7"/>
        <v>2＊877137</v>
      </c>
      <c r="J127" s="33" t="s">
        <v>5927</v>
      </c>
      <c r="K127" s="33" t="s">
        <v>1130</v>
      </c>
      <c r="L127" s="36" t="s">
        <v>334</v>
      </c>
      <c r="M127" s="33"/>
      <c r="N127" s="33"/>
      <c r="O127" s="33"/>
      <c r="P127" s="33"/>
      <c r="Q127" s="2"/>
      <c r="R127" s="2"/>
      <c r="S127" s="2"/>
      <c r="T127" s="2"/>
      <c r="U127" s="2"/>
      <c r="V127" s="18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2"/>
      <c r="AO127" s="1"/>
      <c r="AP127" s="2"/>
      <c r="AQ127" s="1"/>
      <c r="AR127" s="1"/>
      <c r="AS127" s="1"/>
      <c r="AT127" s="1"/>
      <c r="AU127" s="1"/>
      <c r="AV127" s="2"/>
      <c r="AW127" s="1"/>
      <c r="AX127" s="1"/>
      <c r="AY127" s="1"/>
      <c r="AZ127" s="1"/>
      <c r="BA127" s="1"/>
      <c r="BB127" s="1"/>
      <c r="BC127" s="1"/>
      <c r="BD127" s="1"/>
      <c r="BE127" s="1"/>
      <c r="BF127" s="1" t="s">
        <v>1102</v>
      </c>
      <c r="BG127" s="2"/>
      <c r="BH127" s="2"/>
      <c r="BI127" s="1"/>
      <c r="BJ127" s="2"/>
      <c r="BK127" s="2"/>
      <c r="BL127" s="2"/>
      <c r="BM127" s="1"/>
      <c r="BN127" s="131"/>
    </row>
    <row r="128" spans="1:66" ht="31.2">
      <c r="A128" s="23">
        <v>124</v>
      </c>
      <c r="B128" s="33" t="s">
        <v>6118</v>
      </c>
      <c r="C128" s="33" t="s">
        <v>5930</v>
      </c>
      <c r="D128" s="33" t="s">
        <v>216</v>
      </c>
      <c r="E128" s="33">
        <v>62</v>
      </c>
      <c r="F128" s="33" t="s">
        <v>325</v>
      </c>
      <c r="G128" s="33" t="s">
        <v>325</v>
      </c>
      <c r="H128" s="23" t="str">
        <f t="shared" si="6"/>
        <v>劉＊芳</v>
      </c>
      <c r="I128" s="23" t="str">
        <f t="shared" si="7"/>
        <v>2＊915305</v>
      </c>
      <c r="J128" s="33" t="s">
        <v>5927</v>
      </c>
      <c r="K128" s="33" t="s">
        <v>1127</v>
      </c>
      <c r="L128" s="36" t="s">
        <v>334</v>
      </c>
      <c r="M128" s="33"/>
      <c r="N128" s="33"/>
      <c r="O128" s="33"/>
      <c r="P128" s="33"/>
      <c r="Q128" s="2"/>
      <c r="R128" s="2"/>
      <c r="S128" s="2"/>
      <c r="T128" s="2"/>
      <c r="U128" s="2"/>
      <c r="V128" s="18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2"/>
      <c r="AO128" s="1"/>
      <c r="AP128" s="2"/>
      <c r="AQ128" s="1"/>
      <c r="AR128" s="1"/>
      <c r="AS128" s="1"/>
      <c r="AT128" s="1"/>
      <c r="AU128" s="1"/>
      <c r="AV128" s="2"/>
      <c r="AW128" s="1"/>
      <c r="AX128" s="1"/>
      <c r="AY128" s="1"/>
      <c r="AZ128" s="1"/>
      <c r="BA128" s="1"/>
      <c r="BB128" s="1"/>
      <c r="BC128" s="1"/>
      <c r="BD128" s="1"/>
      <c r="BE128" s="1" t="s">
        <v>9</v>
      </c>
      <c r="BF128" s="1"/>
      <c r="BG128" s="2"/>
      <c r="BH128" s="2"/>
      <c r="BI128" s="1"/>
      <c r="BJ128" s="2"/>
      <c r="BK128" s="2"/>
      <c r="BL128" s="2"/>
      <c r="BM128" s="1"/>
      <c r="BN128" s="131"/>
    </row>
    <row r="129" spans="1:66" ht="31.2">
      <c r="A129" s="23">
        <v>125</v>
      </c>
      <c r="B129" s="33" t="s">
        <v>1036</v>
      </c>
      <c r="C129" s="33" t="s">
        <v>872</v>
      </c>
      <c r="D129" s="33" t="s">
        <v>216</v>
      </c>
      <c r="E129" s="33">
        <v>74</v>
      </c>
      <c r="F129" s="33" t="s">
        <v>325</v>
      </c>
      <c r="G129" s="33" t="s">
        <v>325</v>
      </c>
      <c r="H129" s="23" t="str">
        <f t="shared" si="6"/>
        <v>林＊環</v>
      </c>
      <c r="I129" s="23" t="str">
        <f t="shared" si="7"/>
        <v>2＊049673</v>
      </c>
      <c r="J129" s="33" t="s">
        <v>5927</v>
      </c>
      <c r="K129" s="33" t="s">
        <v>1127</v>
      </c>
      <c r="L129" s="36" t="s">
        <v>334</v>
      </c>
      <c r="M129" s="33"/>
      <c r="N129" s="33"/>
      <c r="O129" s="33"/>
      <c r="P129" s="33"/>
      <c r="Q129" s="2"/>
      <c r="R129" s="2"/>
      <c r="S129" s="2"/>
      <c r="T129" s="2"/>
      <c r="U129" s="2"/>
      <c r="V129" s="18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2"/>
      <c r="AO129" s="1"/>
      <c r="AP129" s="2"/>
      <c r="AQ129" s="1"/>
      <c r="AR129" s="1"/>
      <c r="AS129" s="1"/>
      <c r="AT129" s="1"/>
      <c r="AU129" s="1"/>
      <c r="AV129" s="2"/>
      <c r="AW129" s="1"/>
      <c r="AX129" s="1"/>
      <c r="AY129" s="1"/>
      <c r="AZ129" s="1"/>
      <c r="BA129" s="1"/>
      <c r="BB129" s="1"/>
      <c r="BC129" s="1"/>
      <c r="BD129" s="1"/>
      <c r="BE129" s="1" t="s">
        <v>9</v>
      </c>
      <c r="BF129" s="1"/>
      <c r="BG129" s="2"/>
      <c r="BH129" s="2"/>
      <c r="BI129" s="1"/>
      <c r="BJ129" s="2"/>
      <c r="BK129" s="2"/>
      <c r="BL129" s="2"/>
      <c r="BM129" s="1"/>
      <c r="BN129" s="131"/>
    </row>
    <row r="130" spans="1:66" ht="46.8">
      <c r="A130" s="23">
        <v>126</v>
      </c>
      <c r="B130" s="33" t="s">
        <v>6119</v>
      </c>
      <c r="C130" s="33" t="s">
        <v>5931</v>
      </c>
      <c r="D130" s="33" t="s">
        <v>218</v>
      </c>
      <c r="E130" s="33">
        <v>72</v>
      </c>
      <c r="F130" s="33" t="s">
        <v>325</v>
      </c>
      <c r="G130" s="33" t="s">
        <v>325</v>
      </c>
      <c r="H130" s="23" t="str">
        <f t="shared" si="6"/>
        <v>郭＊富</v>
      </c>
      <c r="I130" s="23" t="str">
        <f t="shared" si="7"/>
        <v>2＊392273</v>
      </c>
      <c r="J130" s="33" t="s">
        <v>5927</v>
      </c>
      <c r="K130" s="33" t="s">
        <v>5583</v>
      </c>
      <c r="L130" s="36" t="s">
        <v>334</v>
      </c>
      <c r="M130" s="33"/>
      <c r="N130" s="33"/>
      <c r="O130" s="33"/>
      <c r="P130" s="33"/>
      <c r="Q130" s="2"/>
      <c r="R130" s="2"/>
      <c r="S130" s="2"/>
      <c r="T130" s="2"/>
      <c r="U130" s="2"/>
      <c r="V130" s="18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2"/>
      <c r="AO130" s="1"/>
      <c r="AP130" s="2"/>
      <c r="AQ130" s="1"/>
      <c r="AR130" s="1"/>
      <c r="AS130" s="1"/>
      <c r="AT130" s="1"/>
      <c r="AU130" s="1"/>
      <c r="AV130" s="2"/>
      <c r="AW130" s="1"/>
      <c r="AX130" s="1"/>
      <c r="AY130" s="1"/>
      <c r="AZ130" s="1"/>
      <c r="BA130" s="1"/>
      <c r="BB130" s="1"/>
      <c r="BC130" s="1"/>
      <c r="BD130" s="1"/>
      <c r="BE130" s="1"/>
      <c r="BF130" s="1" t="s">
        <v>9</v>
      </c>
      <c r="BG130" s="2"/>
      <c r="BH130" s="2"/>
      <c r="BI130" s="1"/>
      <c r="BJ130" s="2"/>
      <c r="BK130" s="2"/>
      <c r="BL130" s="2"/>
      <c r="BM130" s="1" t="s">
        <v>1098</v>
      </c>
      <c r="BN130" s="131"/>
    </row>
    <row r="131" spans="1:66" ht="46.8">
      <c r="A131" s="23">
        <v>127</v>
      </c>
      <c r="B131" s="33" t="s">
        <v>6120</v>
      </c>
      <c r="C131" s="33" t="s">
        <v>5932</v>
      </c>
      <c r="D131" s="33" t="s">
        <v>216</v>
      </c>
      <c r="E131" s="33">
        <v>87</v>
      </c>
      <c r="F131" s="33" t="s">
        <v>325</v>
      </c>
      <c r="G131" s="33" t="s">
        <v>325</v>
      </c>
      <c r="H131" s="23" t="str">
        <f t="shared" si="6"/>
        <v>游＊扁</v>
      </c>
      <c r="I131" s="23" t="str">
        <f t="shared" si="7"/>
        <v>2＊400840</v>
      </c>
      <c r="J131" s="33" t="s">
        <v>5927</v>
      </c>
      <c r="K131" s="33" t="s">
        <v>1132</v>
      </c>
      <c r="L131" s="36" t="s">
        <v>334</v>
      </c>
      <c r="M131" s="33"/>
      <c r="N131" s="33"/>
      <c r="O131" s="33"/>
      <c r="P131" s="33"/>
      <c r="Q131" s="2"/>
      <c r="R131" s="2"/>
      <c r="S131" s="2"/>
      <c r="T131" s="2"/>
      <c r="U131" s="2"/>
      <c r="V131" s="18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2"/>
      <c r="AO131" s="1"/>
      <c r="AP131" s="2"/>
      <c r="AQ131" s="1"/>
      <c r="AR131" s="1"/>
      <c r="AS131" s="1"/>
      <c r="AT131" s="1"/>
      <c r="AU131" s="1"/>
      <c r="AV131" s="2"/>
      <c r="AW131" s="1"/>
      <c r="AX131" s="1"/>
      <c r="AY131" s="1"/>
      <c r="AZ131" s="1"/>
      <c r="BA131" s="1"/>
      <c r="BB131" s="1"/>
      <c r="BC131" s="1"/>
      <c r="BD131" s="1" t="s">
        <v>9</v>
      </c>
      <c r="BE131" s="1" t="s">
        <v>9</v>
      </c>
      <c r="BF131" s="1"/>
      <c r="BG131" s="2"/>
      <c r="BH131" s="2"/>
      <c r="BI131" s="1" t="s">
        <v>1114</v>
      </c>
      <c r="BJ131" s="2"/>
      <c r="BK131" s="2"/>
      <c r="BL131" s="2"/>
      <c r="BM131" s="1"/>
      <c r="BN131" s="131"/>
    </row>
    <row r="132" spans="1:66" ht="16.2">
      <c r="A132" s="23">
        <v>128</v>
      </c>
      <c r="B132" s="33" t="s">
        <v>1962</v>
      </c>
      <c r="C132" s="33" t="s">
        <v>1748</v>
      </c>
      <c r="D132" s="33" t="s">
        <v>218</v>
      </c>
      <c r="E132" s="33">
        <v>63</v>
      </c>
      <c r="F132" s="33" t="s">
        <v>325</v>
      </c>
      <c r="G132" s="33" t="s">
        <v>325</v>
      </c>
      <c r="H132" s="23" t="str">
        <f t="shared" si="6"/>
        <v>周＊瑞</v>
      </c>
      <c r="I132" s="23" t="str">
        <f t="shared" si="7"/>
        <v>0＊952002</v>
      </c>
      <c r="J132" s="33" t="s">
        <v>5933</v>
      </c>
      <c r="K132" s="33">
        <v>5760350</v>
      </c>
      <c r="L132" s="36" t="s">
        <v>334</v>
      </c>
      <c r="M132" s="33"/>
      <c r="N132" s="33"/>
      <c r="O132" s="33"/>
      <c r="P132" s="33"/>
      <c r="Q132" s="2"/>
      <c r="R132" s="2"/>
      <c r="S132" s="2"/>
      <c r="T132" s="2"/>
      <c r="U132" s="2"/>
      <c r="V132" s="18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2"/>
      <c r="AO132" s="1"/>
      <c r="AP132" s="2"/>
      <c r="AQ132" s="1"/>
      <c r="AR132" s="1"/>
      <c r="AS132" s="1"/>
      <c r="AT132" s="1"/>
      <c r="AU132" s="1"/>
      <c r="AV132" s="2"/>
      <c r="AW132" s="1"/>
      <c r="AX132" s="1"/>
      <c r="AY132" s="1" t="s">
        <v>9</v>
      </c>
      <c r="AZ132" s="1"/>
      <c r="BA132" s="1"/>
      <c r="BB132" s="1"/>
      <c r="BC132" s="1"/>
      <c r="BD132" s="1"/>
      <c r="BE132" s="1"/>
      <c r="BF132" s="1"/>
      <c r="BG132" s="2"/>
      <c r="BH132" s="2"/>
      <c r="BI132" s="1"/>
      <c r="BJ132" s="2"/>
      <c r="BK132" s="2"/>
      <c r="BL132" s="2"/>
      <c r="BM132" s="1"/>
      <c r="BN132" s="131"/>
    </row>
    <row r="133" spans="1:66" ht="62.4">
      <c r="A133" s="23">
        <v>129</v>
      </c>
      <c r="B133" s="33" t="s">
        <v>6121</v>
      </c>
      <c r="C133" s="33" t="s">
        <v>5934</v>
      </c>
      <c r="D133" s="33" t="s">
        <v>218</v>
      </c>
      <c r="E133" s="33">
        <v>71</v>
      </c>
      <c r="F133" s="33" t="s">
        <v>5935</v>
      </c>
      <c r="G133" s="33" t="s">
        <v>5929</v>
      </c>
      <c r="H133" s="23" t="str">
        <f t="shared" si="6"/>
        <v>張＊昌</v>
      </c>
      <c r="I133" s="23" t="str">
        <f t="shared" si="7"/>
        <v>2＊392299</v>
      </c>
      <c r="J133" s="33" t="s">
        <v>5933</v>
      </c>
      <c r="K133" s="33" t="s">
        <v>6224</v>
      </c>
      <c r="L133" s="36" t="s">
        <v>334</v>
      </c>
      <c r="M133" s="33"/>
      <c r="N133" s="33"/>
      <c r="O133" s="33"/>
      <c r="P133" s="33"/>
      <c r="Q133" s="2"/>
      <c r="R133" s="2" t="s">
        <v>9</v>
      </c>
      <c r="S133" s="2"/>
      <c r="T133" s="2" t="s">
        <v>9</v>
      </c>
      <c r="U133" s="2"/>
      <c r="V133" s="18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2" t="s">
        <v>9</v>
      </c>
      <c r="AO133" s="1"/>
      <c r="AP133" s="2"/>
      <c r="AQ133" s="1"/>
      <c r="AR133" s="1"/>
      <c r="AS133" s="1"/>
      <c r="AT133" s="1"/>
      <c r="AU133" s="1"/>
      <c r="AV133" s="2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2"/>
      <c r="BH133" s="2"/>
      <c r="BI133" s="1"/>
      <c r="BJ133" s="2"/>
      <c r="BK133" s="2"/>
      <c r="BL133" s="2"/>
      <c r="BM133" s="1" t="s">
        <v>1111</v>
      </c>
      <c r="BN133" s="131"/>
    </row>
    <row r="134" spans="1:66" ht="62.4">
      <c r="A134" s="23">
        <v>130</v>
      </c>
      <c r="B134" s="33" t="s">
        <v>6122</v>
      </c>
      <c r="C134" s="33" t="s">
        <v>3840</v>
      </c>
      <c r="D134" s="33" t="s">
        <v>216</v>
      </c>
      <c r="E134" s="33">
        <v>62</v>
      </c>
      <c r="F134" s="33" t="s">
        <v>5933</v>
      </c>
      <c r="G134" s="33" t="s">
        <v>5936</v>
      </c>
      <c r="H134" s="23" t="str">
        <f t="shared" si="6"/>
        <v>呂＊綾</v>
      </c>
      <c r="I134" s="23" t="str">
        <f t="shared" si="7"/>
        <v>0＊455544</v>
      </c>
      <c r="J134" s="33" t="s">
        <v>5937</v>
      </c>
      <c r="K134" s="33" t="s">
        <v>2634</v>
      </c>
      <c r="L134" s="36" t="s">
        <v>334</v>
      </c>
      <c r="M134" s="33"/>
      <c r="N134" s="33"/>
      <c r="O134" s="33"/>
      <c r="P134" s="33"/>
      <c r="Q134" s="2"/>
      <c r="R134" s="2"/>
      <c r="S134" s="2"/>
      <c r="T134" s="2"/>
      <c r="U134" s="2"/>
      <c r="V134" s="18"/>
      <c r="W134" s="1"/>
      <c r="X134" s="1"/>
      <c r="Y134" s="1"/>
      <c r="Z134" s="1"/>
      <c r="AA134" s="1" t="s">
        <v>9</v>
      </c>
      <c r="AB134" s="1"/>
      <c r="AC134" s="1"/>
      <c r="AD134" s="1"/>
      <c r="AE134" s="1"/>
      <c r="AF134" s="1" t="s">
        <v>6225</v>
      </c>
      <c r="AG134" s="1"/>
      <c r="AH134" s="1"/>
      <c r="AI134" s="1"/>
      <c r="AJ134" s="1"/>
      <c r="AK134" s="1" t="s">
        <v>9</v>
      </c>
      <c r="AL134" s="1"/>
      <c r="AM134" s="1"/>
      <c r="AN134" s="2"/>
      <c r="AO134" s="1"/>
      <c r="AP134" s="2"/>
      <c r="AQ134" s="1"/>
      <c r="AR134" s="1"/>
      <c r="AS134" s="1"/>
      <c r="AT134" s="1"/>
      <c r="AU134" s="1"/>
      <c r="AV134" s="2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2"/>
      <c r="BH134" s="2"/>
      <c r="BI134" s="1"/>
      <c r="BJ134" s="2"/>
      <c r="BK134" s="2"/>
      <c r="BL134" s="2"/>
      <c r="BM134" s="1" t="s">
        <v>1111</v>
      </c>
      <c r="BN134" s="131"/>
    </row>
    <row r="135" spans="1:66" ht="31.2">
      <c r="A135" s="23">
        <v>131</v>
      </c>
      <c r="B135" s="33" t="s">
        <v>1212</v>
      </c>
      <c r="C135" s="33" t="s">
        <v>356</v>
      </c>
      <c r="D135" s="33" t="s">
        <v>216</v>
      </c>
      <c r="E135" s="33">
        <v>71</v>
      </c>
      <c r="F135" s="33" t="s">
        <v>325</v>
      </c>
      <c r="G135" s="33" t="s">
        <v>325</v>
      </c>
      <c r="H135" s="23" t="str">
        <f t="shared" si="6"/>
        <v>黎＊年</v>
      </c>
      <c r="I135" s="23" t="str">
        <f t="shared" si="7"/>
        <v>0＊323609</v>
      </c>
      <c r="J135" s="33" t="s">
        <v>5937</v>
      </c>
      <c r="K135" s="33" t="s">
        <v>1142</v>
      </c>
      <c r="L135" s="36" t="s">
        <v>334</v>
      </c>
      <c r="M135" s="33"/>
      <c r="N135" s="33"/>
      <c r="O135" s="33"/>
      <c r="P135" s="33"/>
      <c r="Q135" s="2"/>
      <c r="R135" s="2"/>
      <c r="S135" s="2"/>
      <c r="T135" s="2"/>
      <c r="U135" s="2"/>
      <c r="V135" s="18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2"/>
      <c r="AO135" s="1"/>
      <c r="AP135" s="2"/>
      <c r="AQ135" s="1"/>
      <c r="AR135" s="1"/>
      <c r="AS135" s="1"/>
      <c r="AT135" s="1"/>
      <c r="AU135" s="1"/>
      <c r="AV135" s="2"/>
      <c r="AW135" s="1"/>
      <c r="AX135" s="1"/>
      <c r="AY135" s="1"/>
      <c r="AZ135" s="1" t="s">
        <v>9</v>
      </c>
      <c r="BA135" s="1"/>
      <c r="BB135" s="1"/>
      <c r="BC135" s="1"/>
      <c r="BD135" s="1"/>
      <c r="BE135" s="1"/>
      <c r="BF135" s="1"/>
      <c r="BG135" s="2"/>
      <c r="BH135" s="2"/>
      <c r="BI135" s="1"/>
      <c r="BJ135" s="2"/>
      <c r="BK135" s="2"/>
      <c r="BL135" s="2"/>
      <c r="BM135" s="1" t="s">
        <v>1111</v>
      </c>
      <c r="BN135" s="131"/>
    </row>
    <row r="136" spans="1:66" ht="31.2">
      <c r="A136" s="23">
        <v>132</v>
      </c>
      <c r="B136" s="33" t="s">
        <v>1889</v>
      </c>
      <c r="C136" s="33" t="s">
        <v>1668</v>
      </c>
      <c r="D136" s="33" t="s">
        <v>216</v>
      </c>
      <c r="E136" s="33">
        <v>88</v>
      </c>
      <c r="F136" s="33" t="s">
        <v>325</v>
      </c>
      <c r="G136" s="33" t="s">
        <v>325</v>
      </c>
      <c r="H136" s="23" t="str">
        <f t="shared" si="6"/>
        <v>林＊善</v>
      </c>
      <c r="I136" s="23" t="str">
        <f t="shared" si="7"/>
        <v>0＊396325</v>
      </c>
      <c r="J136" s="33" t="s">
        <v>5937</v>
      </c>
      <c r="K136" s="33" t="s">
        <v>1130</v>
      </c>
      <c r="L136" s="36" t="s">
        <v>334</v>
      </c>
      <c r="M136" s="33"/>
      <c r="N136" s="33"/>
      <c r="O136" s="33"/>
      <c r="P136" s="33"/>
      <c r="Q136" s="2"/>
      <c r="R136" s="2"/>
      <c r="S136" s="2"/>
      <c r="T136" s="2"/>
      <c r="U136" s="2"/>
      <c r="V136" s="18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2"/>
      <c r="AO136" s="1"/>
      <c r="AP136" s="2"/>
      <c r="AQ136" s="1"/>
      <c r="AR136" s="1"/>
      <c r="AS136" s="1"/>
      <c r="AT136" s="1"/>
      <c r="AU136" s="1"/>
      <c r="AV136" s="2"/>
      <c r="AW136" s="1"/>
      <c r="AX136" s="1"/>
      <c r="AY136" s="1"/>
      <c r="AZ136" s="1"/>
      <c r="BA136" s="1"/>
      <c r="BB136" s="1"/>
      <c r="BC136" s="1"/>
      <c r="BD136" s="1"/>
      <c r="BE136" s="1"/>
      <c r="BF136" s="1" t="s">
        <v>1102</v>
      </c>
      <c r="BG136" s="2"/>
      <c r="BH136" s="2"/>
      <c r="BI136" s="1"/>
      <c r="BJ136" s="2"/>
      <c r="BK136" s="2"/>
      <c r="BL136" s="2"/>
      <c r="BM136" s="1"/>
      <c r="BN136" s="131"/>
    </row>
    <row r="137" spans="1:66" ht="31.2">
      <c r="A137" s="23">
        <v>133</v>
      </c>
      <c r="B137" s="33" t="s">
        <v>4714</v>
      </c>
      <c r="C137" s="33" t="s">
        <v>4519</v>
      </c>
      <c r="D137" s="33" t="s">
        <v>218</v>
      </c>
      <c r="E137" s="33">
        <v>53</v>
      </c>
      <c r="F137" s="33" t="s">
        <v>325</v>
      </c>
      <c r="G137" s="33" t="s">
        <v>325</v>
      </c>
      <c r="H137" s="23" t="str">
        <f t="shared" si="6"/>
        <v>林＊淇</v>
      </c>
      <c r="I137" s="23" t="str">
        <f t="shared" si="7"/>
        <v>2＊104539</v>
      </c>
      <c r="J137" s="33" t="s">
        <v>5937</v>
      </c>
      <c r="K137" s="33" t="s">
        <v>1127</v>
      </c>
      <c r="L137" s="36" t="s">
        <v>334</v>
      </c>
      <c r="M137" s="33"/>
      <c r="N137" s="33"/>
      <c r="O137" s="33"/>
      <c r="P137" s="33"/>
      <c r="Q137" s="2"/>
      <c r="R137" s="2"/>
      <c r="S137" s="2"/>
      <c r="T137" s="2"/>
      <c r="U137" s="2"/>
      <c r="V137" s="18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2"/>
      <c r="AO137" s="1"/>
      <c r="AP137" s="2"/>
      <c r="AQ137" s="1"/>
      <c r="AR137" s="1"/>
      <c r="AS137" s="1"/>
      <c r="AT137" s="1"/>
      <c r="AU137" s="1"/>
      <c r="AV137" s="2"/>
      <c r="AW137" s="1"/>
      <c r="AX137" s="1"/>
      <c r="AY137" s="1"/>
      <c r="AZ137" s="1"/>
      <c r="BA137" s="1"/>
      <c r="BB137" s="1"/>
      <c r="BC137" s="1"/>
      <c r="BD137" s="1"/>
      <c r="BE137" s="1" t="s">
        <v>9</v>
      </c>
      <c r="BF137" s="1"/>
      <c r="BG137" s="2"/>
      <c r="BH137" s="2"/>
      <c r="BI137" s="1"/>
      <c r="BJ137" s="2"/>
      <c r="BK137" s="2"/>
      <c r="BL137" s="2"/>
      <c r="BM137" s="1"/>
      <c r="BN137" s="131"/>
    </row>
    <row r="138" spans="1:66" ht="46.8">
      <c r="A138" s="23">
        <v>134</v>
      </c>
      <c r="B138" s="33" t="s">
        <v>6123</v>
      </c>
      <c r="C138" s="33" t="s">
        <v>5938</v>
      </c>
      <c r="D138" s="33" t="s">
        <v>218</v>
      </c>
      <c r="E138" s="33">
        <v>58</v>
      </c>
      <c r="F138" s="33" t="s">
        <v>325</v>
      </c>
      <c r="G138" s="33" t="s">
        <v>325</v>
      </c>
      <c r="H138" s="23" t="str">
        <f t="shared" si="6"/>
        <v>陳＊福</v>
      </c>
      <c r="I138" s="23" t="str">
        <f t="shared" si="7"/>
        <v>2＊408611</v>
      </c>
      <c r="J138" s="33" t="s">
        <v>5937</v>
      </c>
      <c r="K138" s="33" t="s">
        <v>1132</v>
      </c>
      <c r="L138" s="36" t="s">
        <v>334</v>
      </c>
      <c r="M138" s="33"/>
      <c r="N138" s="33"/>
      <c r="O138" s="33"/>
      <c r="P138" s="33"/>
      <c r="Q138" s="2"/>
      <c r="R138" s="2"/>
      <c r="S138" s="2"/>
      <c r="T138" s="2"/>
      <c r="U138" s="2"/>
      <c r="V138" s="18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2"/>
      <c r="AO138" s="1"/>
      <c r="AP138" s="2"/>
      <c r="AQ138" s="1"/>
      <c r="AR138" s="1"/>
      <c r="AS138" s="1"/>
      <c r="AT138" s="1"/>
      <c r="AU138" s="1"/>
      <c r="AV138" s="2"/>
      <c r="AW138" s="1"/>
      <c r="AX138" s="1"/>
      <c r="AY138" s="1"/>
      <c r="AZ138" s="1"/>
      <c r="BA138" s="1"/>
      <c r="BB138" s="1"/>
      <c r="BC138" s="1" t="s">
        <v>9</v>
      </c>
      <c r="BD138" s="1"/>
      <c r="BE138" s="1" t="s">
        <v>9</v>
      </c>
      <c r="BF138" s="1"/>
      <c r="BG138" s="2"/>
      <c r="BH138" s="2"/>
      <c r="BI138" s="1"/>
      <c r="BJ138" s="2"/>
      <c r="BK138" s="2"/>
      <c r="BL138" s="2"/>
      <c r="BM138" s="1"/>
      <c r="BN138" s="131"/>
    </row>
    <row r="139" spans="1:66" ht="31.2">
      <c r="A139" s="23">
        <v>135</v>
      </c>
      <c r="B139" s="33" t="s">
        <v>4690</v>
      </c>
      <c r="C139" s="33" t="s">
        <v>4499</v>
      </c>
      <c r="D139" s="33" t="s">
        <v>216</v>
      </c>
      <c r="E139" s="33">
        <v>64</v>
      </c>
      <c r="F139" s="33" t="s">
        <v>325</v>
      </c>
      <c r="G139" s="33" t="s">
        <v>325</v>
      </c>
      <c r="H139" s="23" t="str">
        <f t="shared" si="6"/>
        <v>陳＊珠</v>
      </c>
      <c r="I139" s="23" t="str">
        <f t="shared" si="7"/>
        <v>0＊095782</v>
      </c>
      <c r="J139" s="33" t="s">
        <v>5939</v>
      </c>
      <c r="K139" s="33" t="s">
        <v>1127</v>
      </c>
      <c r="L139" s="36" t="s">
        <v>334</v>
      </c>
      <c r="M139" s="33"/>
      <c r="N139" s="33"/>
      <c r="O139" s="33"/>
      <c r="P139" s="33"/>
      <c r="Q139" s="2"/>
      <c r="R139" s="2"/>
      <c r="S139" s="2"/>
      <c r="T139" s="2"/>
      <c r="U139" s="2"/>
      <c r="V139" s="18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2"/>
      <c r="AO139" s="1"/>
      <c r="AP139" s="2"/>
      <c r="AQ139" s="1"/>
      <c r="AR139" s="1"/>
      <c r="AS139" s="1"/>
      <c r="AT139" s="1"/>
      <c r="AU139" s="1"/>
      <c r="AV139" s="2"/>
      <c r="AW139" s="1"/>
      <c r="AX139" s="1"/>
      <c r="AY139" s="1"/>
      <c r="AZ139" s="1"/>
      <c r="BA139" s="1"/>
      <c r="BB139" s="1"/>
      <c r="BC139" s="1"/>
      <c r="BD139" s="1"/>
      <c r="BE139" s="1" t="s">
        <v>9</v>
      </c>
      <c r="BF139" s="1"/>
      <c r="BG139" s="2"/>
      <c r="BH139" s="2"/>
      <c r="BI139" s="1"/>
      <c r="BJ139" s="2"/>
      <c r="BK139" s="2"/>
      <c r="BL139" s="2"/>
      <c r="BM139" s="1"/>
      <c r="BN139" s="131"/>
    </row>
    <row r="140" spans="1:66" ht="31.2">
      <c r="A140" s="23">
        <v>136</v>
      </c>
      <c r="B140" s="33" t="s">
        <v>6124</v>
      </c>
      <c r="C140" s="33" t="s">
        <v>2562</v>
      </c>
      <c r="D140" s="33" t="s">
        <v>218</v>
      </c>
      <c r="E140" s="33">
        <v>67</v>
      </c>
      <c r="F140" s="33" t="s">
        <v>325</v>
      </c>
      <c r="G140" s="33" t="s">
        <v>325</v>
      </c>
      <c r="H140" s="23" t="str">
        <f t="shared" si="6"/>
        <v>廖＊言</v>
      </c>
      <c r="I140" s="23" t="str">
        <f t="shared" si="7"/>
        <v>2＊380346</v>
      </c>
      <c r="J140" s="33" t="s">
        <v>5939</v>
      </c>
      <c r="K140" s="33" t="s">
        <v>1127</v>
      </c>
      <c r="L140" s="36" t="s">
        <v>334</v>
      </c>
      <c r="M140" s="33"/>
      <c r="N140" s="33"/>
      <c r="O140" s="33"/>
      <c r="P140" s="33"/>
      <c r="Q140" s="2"/>
      <c r="R140" s="2"/>
      <c r="S140" s="2"/>
      <c r="T140" s="2"/>
      <c r="U140" s="2"/>
      <c r="V140" s="18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2"/>
      <c r="AO140" s="1"/>
      <c r="AP140" s="2"/>
      <c r="AQ140" s="1"/>
      <c r="AR140" s="1"/>
      <c r="AS140" s="1"/>
      <c r="AT140" s="1"/>
      <c r="AU140" s="1"/>
      <c r="AV140" s="2"/>
      <c r="AW140" s="1"/>
      <c r="AX140" s="1"/>
      <c r="AY140" s="1"/>
      <c r="AZ140" s="1"/>
      <c r="BA140" s="1"/>
      <c r="BB140" s="1"/>
      <c r="BC140" s="1"/>
      <c r="BD140" s="1"/>
      <c r="BE140" s="1" t="s">
        <v>9</v>
      </c>
      <c r="BF140" s="1"/>
      <c r="BG140" s="2"/>
      <c r="BH140" s="2"/>
      <c r="BI140" s="1"/>
      <c r="BJ140" s="2"/>
      <c r="BK140" s="2"/>
      <c r="BL140" s="2"/>
      <c r="BM140" s="1"/>
      <c r="BN140" s="131"/>
    </row>
    <row r="141" spans="1:66" ht="31.2">
      <c r="A141" s="23">
        <v>137</v>
      </c>
      <c r="B141" s="33" t="s">
        <v>4777</v>
      </c>
      <c r="C141" s="33" t="s">
        <v>2077</v>
      </c>
      <c r="D141" s="33" t="s">
        <v>218</v>
      </c>
      <c r="E141" s="33">
        <v>67</v>
      </c>
      <c r="F141" s="33" t="s">
        <v>325</v>
      </c>
      <c r="G141" s="33" t="s">
        <v>325</v>
      </c>
      <c r="H141" s="117" t="str">
        <f t="shared" si="6"/>
        <v>李＊光</v>
      </c>
      <c r="I141" s="117" t="str">
        <f t="shared" si="7"/>
        <v>2＊428190</v>
      </c>
      <c r="J141" s="38" t="s">
        <v>5939</v>
      </c>
      <c r="K141" s="38" t="s">
        <v>1127</v>
      </c>
      <c r="L141" s="82" t="s">
        <v>334</v>
      </c>
      <c r="M141" s="33"/>
      <c r="N141" s="33"/>
      <c r="O141" s="33"/>
      <c r="P141" s="33"/>
      <c r="Q141" s="2"/>
      <c r="R141" s="2"/>
      <c r="S141" s="2"/>
      <c r="T141" s="2"/>
      <c r="U141" s="2"/>
      <c r="V141" s="18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2"/>
      <c r="AO141" s="1"/>
      <c r="AP141" s="2"/>
      <c r="AQ141" s="1"/>
      <c r="AR141" s="1"/>
      <c r="AS141" s="1"/>
      <c r="AT141" s="1"/>
      <c r="AU141" s="1"/>
      <c r="AV141" s="2"/>
      <c r="AW141" s="1"/>
      <c r="AX141" s="1"/>
      <c r="AY141" s="1"/>
      <c r="AZ141" s="1"/>
      <c r="BA141" s="1"/>
      <c r="BB141" s="1"/>
      <c r="BC141" s="1"/>
      <c r="BD141" s="1"/>
      <c r="BE141" s="1" t="s">
        <v>9</v>
      </c>
      <c r="BF141" s="1"/>
      <c r="BG141" s="2"/>
      <c r="BH141" s="2"/>
      <c r="BI141" s="1"/>
      <c r="BJ141" s="2"/>
      <c r="BK141" s="2"/>
      <c r="BL141" s="2"/>
      <c r="BM141" s="1"/>
      <c r="BN141" s="131"/>
    </row>
    <row r="142" spans="1:66" ht="31.2">
      <c r="A142" s="23">
        <v>138</v>
      </c>
      <c r="B142" s="33" t="s">
        <v>1003</v>
      </c>
      <c r="C142" s="33" t="s">
        <v>841</v>
      </c>
      <c r="D142" s="33" t="s">
        <v>218</v>
      </c>
      <c r="E142" s="33">
        <v>55</v>
      </c>
      <c r="F142" s="33" t="s">
        <v>325</v>
      </c>
      <c r="G142" s="33" t="s">
        <v>325</v>
      </c>
      <c r="H142" s="23" t="str">
        <f t="shared" si="6"/>
        <v>陳＊方</v>
      </c>
      <c r="I142" s="23" t="str">
        <f t="shared" si="7"/>
        <v>2＊108654</v>
      </c>
      <c r="J142" s="33" t="s">
        <v>5939</v>
      </c>
      <c r="K142" s="33" t="s">
        <v>1127</v>
      </c>
      <c r="L142" s="36" t="s">
        <v>334</v>
      </c>
      <c r="M142" s="33"/>
      <c r="N142" s="33"/>
      <c r="O142" s="33"/>
      <c r="P142" s="33"/>
      <c r="Q142" s="2"/>
      <c r="R142" s="2"/>
      <c r="S142" s="2"/>
      <c r="T142" s="2"/>
      <c r="U142" s="2"/>
      <c r="V142" s="18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2"/>
      <c r="AO142" s="1"/>
      <c r="AP142" s="2"/>
      <c r="AQ142" s="1"/>
      <c r="AR142" s="1"/>
      <c r="AS142" s="1"/>
      <c r="AT142" s="1"/>
      <c r="AU142" s="1"/>
      <c r="AV142" s="2"/>
      <c r="AW142" s="1"/>
      <c r="AX142" s="1"/>
      <c r="AY142" s="1"/>
      <c r="AZ142" s="1"/>
      <c r="BA142" s="1"/>
      <c r="BB142" s="1"/>
      <c r="BC142" s="1"/>
      <c r="BD142" s="1"/>
      <c r="BE142" s="1" t="s">
        <v>9</v>
      </c>
      <c r="BF142" s="1"/>
      <c r="BG142" s="2"/>
      <c r="BH142" s="2"/>
      <c r="BI142" s="1"/>
      <c r="BJ142" s="2"/>
      <c r="BK142" s="2"/>
      <c r="BL142" s="2"/>
      <c r="BM142" s="1"/>
      <c r="BN142" s="131"/>
    </row>
    <row r="143" spans="1:66" ht="31.2">
      <c r="A143" s="23">
        <v>139</v>
      </c>
      <c r="B143" s="33" t="s">
        <v>1027</v>
      </c>
      <c r="C143" s="33" t="s">
        <v>863</v>
      </c>
      <c r="D143" s="33" t="s">
        <v>218</v>
      </c>
      <c r="E143" s="33">
        <v>54</v>
      </c>
      <c r="F143" s="33" t="s">
        <v>325</v>
      </c>
      <c r="G143" s="33" t="s">
        <v>325</v>
      </c>
      <c r="H143" s="23" t="str">
        <f t="shared" si="6"/>
        <v>林＊泉</v>
      </c>
      <c r="I143" s="23" t="str">
        <f t="shared" si="7"/>
        <v>2＊241097</v>
      </c>
      <c r="J143" s="33" t="s">
        <v>5939</v>
      </c>
      <c r="K143" s="33" t="s">
        <v>1130</v>
      </c>
      <c r="L143" s="36" t="s">
        <v>334</v>
      </c>
      <c r="M143" s="33"/>
      <c r="N143" s="33"/>
      <c r="O143" s="33"/>
      <c r="P143" s="33"/>
      <c r="Q143" s="2"/>
      <c r="R143" s="2"/>
      <c r="S143" s="2"/>
      <c r="T143" s="2"/>
      <c r="U143" s="2"/>
      <c r="V143" s="18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2"/>
      <c r="AO143" s="1"/>
      <c r="AP143" s="2"/>
      <c r="AQ143" s="1"/>
      <c r="AR143" s="1"/>
      <c r="AS143" s="1"/>
      <c r="AT143" s="1"/>
      <c r="AU143" s="1"/>
      <c r="AV143" s="2"/>
      <c r="AW143" s="1"/>
      <c r="AX143" s="1"/>
      <c r="AY143" s="1"/>
      <c r="AZ143" s="1"/>
      <c r="BA143" s="1"/>
      <c r="BB143" s="1"/>
      <c r="BC143" s="1"/>
      <c r="BD143" s="1"/>
      <c r="BE143" s="1"/>
      <c r="BF143" s="1" t="s">
        <v>1102</v>
      </c>
      <c r="BG143" s="2"/>
      <c r="BH143" s="2"/>
      <c r="BI143" s="1"/>
      <c r="BJ143" s="2"/>
      <c r="BK143" s="2"/>
      <c r="BL143" s="2"/>
      <c r="BM143" s="1"/>
      <c r="BN143" s="131"/>
    </row>
    <row r="144" spans="1:66" ht="46.8">
      <c r="A144" s="23">
        <v>140</v>
      </c>
      <c r="B144" s="33" t="s">
        <v>6125</v>
      </c>
      <c r="C144" s="33" t="s">
        <v>5940</v>
      </c>
      <c r="D144" s="33" t="s">
        <v>216</v>
      </c>
      <c r="E144" s="33">
        <v>81</v>
      </c>
      <c r="F144" s="33" t="s">
        <v>325</v>
      </c>
      <c r="G144" s="33" t="s">
        <v>325</v>
      </c>
      <c r="H144" s="23" t="str">
        <f t="shared" si="6"/>
        <v>高＊春美</v>
      </c>
      <c r="I144" s="23" t="str">
        <f t="shared" si="7"/>
        <v>2＊410856</v>
      </c>
      <c r="J144" s="33" t="s">
        <v>5939</v>
      </c>
      <c r="K144" s="33" t="s">
        <v>6226</v>
      </c>
      <c r="L144" s="36" t="s">
        <v>334</v>
      </c>
      <c r="M144" s="33"/>
      <c r="N144" s="33"/>
      <c r="O144" s="33"/>
      <c r="P144" s="33"/>
      <c r="Q144" s="2"/>
      <c r="R144" s="2"/>
      <c r="S144" s="2"/>
      <c r="T144" s="2"/>
      <c r="U144" s="2"/>
      <c r="V144" s="18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2"/>
      <c r="AO144" s="1"/>
      <c r="AP144" s="2"/>
      <c r="AQ144" s="1"/>
      <c r="AR144" s="1"/>
      <c r="AS144" s="1"/>
      <c r="AT144" s="1"/>
      <c r="AU144" s="1"/>
      <c r="AV144" s="2"/>
      <c r="AW144" s="1"/>
      <c r="AX144" s="1"/>
      <c r="AY144" s="1"/>
      <c r="AZ144" s="1"/>
      <c r="BA144" s="1"/>
      <c r="BB144" s="1"/>
      <c r="BC144" s="1"/>
      <c r="BD144" s="1"/>
      <c r="BE144" s="1"/>
      <c r="BF144" s="1" t="s">
        <v>9</v>
      </c>
      <c r="BG144" s="2"/>
      <c r="BH144" s="2"/>
      <c r="BI144" s="1"/>
      <c r="BJ144" s="2"/>
      <c r="BK144" s="2"/>
      <c r="BL144" s="2"/>
      <c r="BM144" s="1" t="s">
        <v>6227</v>
      </c>
      <c r="BN144" s="131"/>
    </row>
    <row r="145" spans="1:66" ht="16.2">
      <c r="A145" s="23">
        <v>141</v>
      </c>
      <c r="B145" s="33" t="s">
        <v>5184</v>
      </c>
      <c r="C145" s="33" t="s">
        <v>5055</v>
      </c>
      <c r="D145" s="33" t="s">
        <v>216</v>
      </c>
      <c r="E145" s="33">
        <v>46</v>
      </c>
      <c r="F145" s="33" t="s">
        <v>325</v>
      </c>
      <c r="G145" s="33" t="s">
        <v>325</v>
      </c>
      <c r="H145" s="23" t="str">
        <f t="shared" si="6"/>
        <v>陳＊吟</v>
      </c>
      <c r="I145" s="23" t="str">
        <f t="shared" si="7"/>
        <v>1＊103505</v>
      </c>
      <c r="J145" s="33" t="s">
        <v>5941</v>
      </c>
      <c r="K145" s="33">
        <v>5760350</v>
      </c>
      <c r="L145" s="36" t="s">
        <v>334</v>
      </c>
      <c r="M145" s="33"/>
      <c r="N145" s="33"/>
      <c r="O145" s="33"/>
      <c r="P145" s="33"/>
      <c r="Q145" s="2"/>
      <c r="R145" s="2"/>
      <c r="S145" s="2"/>
      <c r="T145" s="2"/>
      <c r="U145" s="2"/>
      <c r="V145" s="18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2"/>
      <c r="AO145" s="1"/>
      <c r="AP145" s="2"/>
      <c r="AQ145" s="1"/>
      <c r="AR145" s="1"/>
      <c r="AS145" s="1"/>
      <c r="AT145" s="1"/>
      <c r="AU145" s="1"/>
      <c r="AV145" s="2"/>
      <c r="AW145" s="1"/>
      <c r="AX145" s="1"/>
      <c r="AY145" s="1" t="s">
        <v>9</v>
      </c>
      <c r="AZ145" s="1"/>
      <c r="BA145" s="1"/>
      <c r="BB145" s="1"/>
      <c r="BC145" s="1"/>
      <c r="BD145" s="1"/>
      <c r="BE145" s="1"/>
      <c r="BF145" s="1"/>
      <c r="BG145" s="2"/>
      <c r="BH145" s="2"/>
      <c r="BI145" s="1"/>
      <c r="BJ145" s="2"/>
      <c r="BK145" s="2"/>
      <c r="BL145" s="2"/>
      <c r="BM145" s="1"/>
      <c r="BN145" s="131"/>
    </row>
    <row r="146" spans="1:66" ht="31.2">
      <c r="A146" s="23">
        <v>142</v>
      </c>
      <c r="B146" s="33" t="s">
        <v>5192</v>
      </c>
      <c r="C146" s="33" t="s">
        <v>2551</v>
      </c>
      <c r="D146" s="33" t="s">
        <v>216</v>
      </c>
      <c r="E146" s="33">
        <v>78</v>
      </c>
      <c r="F146" s="33" t="s">
        <v>325</v>
      </c>
      <c r="G146" s="33" t="s">
        <v>325</v>
      </c>
      <c r="H146" s="23" t="str">
        <f t="shared" si="6"/>
        <v>游＊年子</v>
      </c>
      <c r="I146" s="23" t="str">
        <f t="shared" si="7"/>
        <v>0＊945896</v>
      </c>
      <c r="J146" s="33" t="s">
        <v>5942</v>
      </c>
      <c r="K146" s="33" t="s">
        <v>1130</v>
      </c>
      <c r="L146" s="36" t="s">
        <v>334</v>
      </c>
      <c r="M146" s="33"/>
      <c r="N146" s="33"/>
      <c r="O146" s="33"/>
      <c r="P146" s="33"/>
      <c r="Q146" s="2"/>
      <c r="R146" s="2"/>
      <c r="S146" s="2"/>
      <c r="T146" s="2"/>
      <c r="U146" s="2"/>
      <c r="V146" s="18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2"/>
      <c r="AO146" s="1"/>
      <c r="AP146" s="2"/>
      <c r="AQ146" s="1"/>
      <c r="AR146" s="1"/>
      <c r="AS146" s="1"/>
      <c r="AT146" s="1"/>
      <c r="AU146" s="1"/>
      <c r="AV146" s="2"/>
      <c r="AW146" s="1"/>
      <c r="AX146" s="1"/>
      <c r="AY146" s="1"/>
      <c r="AZ146" s="1"/>
      <c r="BA146" s="1"/>
      <c r="BB146" s="1"/>
      <c r="BC146" s="1"/>
      <c r="BD146" s="1"/>
      <c r="BE146" s="1"/>
      <c r="BF146" s="1" t="s">
        <v>1102</v>
      </c>
      <c r="BG146" s="2"/>
      <c r="BH146" s="2"/>
      <c r="BI146" s="1"/>
      <c r="BJ146" s="2"/>
      <c r="BK146" s="2"/>
      <c r="BL146" s="2"/>
      <c r="BM146" s="1"/>
      <c r="BN146" s="131"/>
    </row>
    <row r="147" spans="1:66" ht="31.2">
      <c r="A147" s="23">
        <v>143</v>
      </c>
      <c r="B147" s="33" t="s">
        <v>6126</v>
      </c>
      <c r="C147" s="33" t="s">
        <v>2144</v>
      </c>
      <c r="D147" s="33" t="s">
        <v>216</v>
      </c>
      <c r="E147" s="33">
        <v>61</v>
      </c>
      <c r="F147" s="33" t="s">
        <v>325</v>
      </c>
      <c r="G147" s="33" t="s">
        <v>325</v>
      </c>
      <c r="H147" s="23" t="str">
        <f t="shared" si="6"/>
        <v>余＊琴</v>
      </c>
      <c r="I147" s="23" t="str">
        <f t="shared" si="7"/>
        <v>0＊340663</v>
      </c>
      <c r="J147" s="33" t="s">
        <v>5942</v>
      </c>
      <c r="K147" s="33" t="s">
        <v>1130</v>
      </c>
      <c r="L147" s="36" t="s">
        <v>334</v>
      </c>
      <c r="M147" s="33"/>
      <c r="N147" s="33"/>
      <c r="O147" s="33"/>
      <c r="P147" s="33"/>
      <c r="Q147" s="2"/>
      <c r="R147" s="2"/>
      <c r="S147" s="2"/>
      <c r="T147" s="2"/>
      <c r="U147" s="2"/>
      <c r="V147" s="18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2"/>
      <c r="AO147" s="1"/>
      <c r="AP147" s="2"/>
      <c r="AQ147" s="1"/>
      <c r="AR147" s="1"/>
      <c r="AS147" s="1"/>
      <c r="AT147" s="1"/>
      <c r="AU147" s="1"/>
      <c r="AV147" s="2"/>
      <c r="AW147" s="1"/>
      <c r="AX147" s="1"/>
      <c r="AY147" s="1"/>
      <c r="AZ147" s="1"/>
      <c r="BA147" s="1"/>
      <c r="BB147" s="1"/>
      <c r="BC147" s="1"/>
      <c r="BD147" s="1"/>
      <c r="BE147" s="1"/>
      <c r="BF147" s="1" t="s">
        <v>1102</v>
      </c>
      <c r="BG147" s="2"/>
      <c r="BH147" s="2"/>
      <c r="BI147" s="1"/>
      <c r="BJ147" s="2"/>
      <c r="BK147" s="2"/>
      <c r="BL147" s="2"/>
      <c r="BM147" s="1"/>
      <c r="BN147" s="131"/>
    </row>
    <row r="148" spans="1:66" ht="31.2">
      <c r="A148" s="23">
        <v>144</v>
      </c>
      <c r="B148" s="33" t="s">
        <v>5598</v>
      </c>
      <c r="C148" s="33" t="s">
        <v>2149</v>
      </c>
      <c r="D148" s="33" t="s">
        <v>216</v>
      </c>
      <c r="E148" s="33">
        <v>69</v>
      </c>
      <c r="F148" s="33" t="s">
        <v>325</v>
      </c>
      <c r="G148" s="33" t="s">
        <v>325</v>
      </c>
      <c r="H148" s="23" t="str">
        <f t="shared" si="6"/>
        <v>翁＊伴</v>
      </c>
      <c r="I148" s="23" t="str">
        <f t="shared" si="7"/>
        <v>0＊371145</v>
      </c>
      <c r="J148" s="33" t="s">
        <v>5942</v>
      </c>
      <c r="K148" s="33" t="s">
        <v>1127</v>
      </c>
      <c r="L148" s="36" t="s">
        <v>334</v>
      </c>
      <c r="M148" s="33"/>
      <c r="N148" s="33"/>
      <c r="O148" s="33"/>
      <c r="P148" s="33"/>
      <c r="Q148" s="2"/>
      <c r="R148" s="2"/>
      <c r="S148" s="2"/>
      <c r="T148" s="2"/>
      <c r="U148" s="2"/>
      <c r="V148" s="18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2"/>
      <c r="AO148" s="1"/>
      <c r="AP148" s="2"/>
      <c r="AQ148" s="1"/>
      <c r="AR148" s="1"/>
      <c r="AS148" s="1"/>
      <c r="AT148" s="1"/>
      <c r="AU148" s="1"/>
      <c r="AV148" s="2"/>
      <c r="AW148" s="1"/>
      <c r="AX148" s="1"/>
      <c r="AY148" s="1"/>
      <c r="AZ148" s="1"/>
      <c r="BA148" s="1"/>
      <c r="BB148" s="1"/>
      <c r="BC148" s="1"/>
      <c r="BD148" s="1"/>
      <c r="BE148" s="1" t="s">
        <v>9</v>
      </c>
      <c r="BF148" s="1"/>
      <c r="BG148" s="2"/>
      <c r="BH148" s="2"/>
      <c r="BI148" s="1"/>
      <c r="BJ148" s="2"/>
      <c r="BK148" s="2"/>
      <c r="BL148" s="2"/>
      <c r="BM148" s="1"/>
      <c r="BN148" s="131"/>
    </row>
    <row r="149" spans="1:66" ht="31.2">
      <c r="A149" s="23">
        <v>145</v>
      </c>
      <c r="B149" s="33" t="s">
        <v>217</v>
      </c>
      <c r="C149" s="33" t="s">
        <v>111</v>
      </c>
      <c r="D149" s="33" t="s">
        <v>218</v>
      </c>
      <c r="E149" s="33">
        <v>69</v>
      </c>
      <c r="F149" s="33" t="s">
        <v>325</v>
      </c>
      <c r="G149" s="33" t="s">
        <v>325</v>
      </c>
      <c r="H149" s="23" t="str">
        <f t="shared" si="6"/>
        <v>高＊誠</v>
      </c>
      <c r="I149" s="23" t="str">
        <f t="shared" si="7"/>
        <v>1＊562172</v>
      </c>
      <c r="J149" s="33" t="s">
        <v>5942</v>
      </c>
      <c r="K149" s="33" t="s">
        <v>1127</v>
      </c>
      <c r="L149" s="36" t="s">
        <v>334</v>
      </c>
      <c r="M149" s="33"/>
      <c r="N149" s="33"/>
      <c r="O149" s="33"/>
      <c r="P149" s="33"/>
      <c r="Q149" s="2"/>
      <c r="R149" s="2"/>
      <c r="S149" s="2"/>
      <c r="T149" s="2"/>
      <c r="U149" s="2"/>
      <c r="V149" s="18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2"/>
      <c r="AO149" s="1"/>
      <c r="AP149" s="2"/>
      <c r="AQ149" s="1"/>
      <c r="AR149" s="1"/>
      <c r="AS149" s="1"/>
      <c r="AT149" s="1"/>
      <c r="AU149" s="1"/>
      <c r="AV149" s="2"/>
      <c r="AW149" s="1"/>
      <c r="AX149" s="1"/>
      <c r="AY149" s="1"/>
      <c r="AZ149" s="1"/>
      <c r="BA149" s="1"/>
      <c r="BB149" s="1"/>
      <c r="BC149" s="1"/>
      <c r="BD149" s="1"/>
      <c r="BE149" s="1"/>
      <c r="BF149" s="1" t="s">
        <v>9</v>
      </c>
      <c r="BG149" s="2"/>
      <c r="BH149" s="2"/>
      <c r="BI149" s="1"/>
      <c r="BJ149" s="2"/>
      <c r="BK149" s="2"/>
      <c r="BL149" s="2"/>
      <c r="BM149" s="1"/>
      <c r="BN149" s="131"/>
    </row>
    <row r="150" spans="1:66" ht="31.2">
      <c r="A150" s="23">
        <v>146</v>
      </c>
      <c r="B150" s="33" t="s">
        <v>613</v>
      </c>
      <c r="C150" s="33" t="s">
        <v>614</v>
      </c>
      <c r="D150" s="33" t="s">
        <v>216</v>
      </c>
      <c r="E150" s="33">
        <v>70</v>
      </c>
      <c r="F150" s="33" t="s">
        <v>325</v>
      </c>
      <c r="G150" s="33" t="s">
        <v>325</v>
      </c>
      <c r="H150" s="23" t="str">
        <f t="shared" si="6"/>
        <v>李＊香</v>
      </c>
      <c r="I150" s="23" t="str">
        <f t="shared" si="7"/>
        <v>1＊323790</v>
      </c>
      <c r="J150" s="33" t="s">
        <v>5942</v>
      </c>
      <c r="K150" s="33" t="s">
        <v>1127</v>
      </c>
      <c r="L150" s="36" t="s">
        <v>334</v>
      </c>
      <c r="M150" s="33"/>
      <c r="N150" s="33"/>
      <c r="O150" s="33"/>
      <c r="P150" s="33"/>
      <c r="Q150" s="2"/>
      <c r="R150" s="2"/>
      <c r="S150" s="2"/>
      <c r="T150" s="2"/>
      <c r="U150" s="2"/>
      <c r="V150" s="18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2"/>
      <c r="AO150" s="1"/>
      <c r="AP150" s="2"/>
      <c r="AQ150" s="1"/>
      <c r="AR150" s="1"/>
      <c r="AS150" s="1"/>
      <c r="AT150" s="1"/>
      <c r="AU150" s="1"/>
      <c r="AV150" s="2"/>
      <c r="AW150" s="1"/>
      <c r="AX150" s="1"/>
      <c r="AY150" s="1"/>
      <c r="AZ150" s="1"/>
      <c r="BA150" s="1"/>
      <c r="BB150" s="1"/>
      <c r="BC150" s="1"/>
      <c r="BD150" s="1"/>
      <c r="BE150" s="1" t="s">
        <v>9</v>
      </c>
      <c r="BF150" s="1"/>
      <c r="BG150" s="2"/>
      <c r="BH150" s="2"/>
      <c r="BI150" s="1"/>
      <c r="BJ150" s="2"/>
      <c r="BK150" s="2"/>
      <c r="BL150" s="2"/>
      <c r="BM150" s="1"/>
      <c r="BN150" s="131"/>
    </row>
    <row r="151" spans="1:66" ht="31.2">
      <c r="A151" s="23">
        <v>147</v>
      </c>
      <c r="B151" s="33" t="s">
        <v>6127</v>
      </c>
      <c r="C151" s="33" t="s">
        <v>5943</v>
      </c>
      <c r="D151" s="33" t="s">
        <v>216</v>
      </c>
      <c r="E151" s="33">
        <v>62</v>
      </c>
      <c r="F151" s="33" t="s">
        <v>325</v>
      </c>
      <c r="G151" s="33" t="s">
        <v>325</v>
      </c>
      <c r="H151" s="23" t="str">
        <f t="shared" si="6"/>
        <v>黃＊玉</v>
      </c>
      <c r="I151" s="23" t="str">
        <f t="shared" si="7"/>
        <v>2＊359729</v>
      </c>
      <c r="J151" s="33" t="s">
        <v>5942</v>
      </c>
      <c r="K151" s="33" t="s">
        <v>1127</v>
      </c>
      <c r="L151" s="36" t="s">
        <v>334</v>
      </c>
      <c r="M151" s="33"/>
      <c r="N151" s="33"/>
      <c r="O151" s="33"/>
      <c r="P151" s="33"/>
      <c r="Q151" s="2"/>
      <c r="R151" s="2"/>
      <c r="S151" s="2"/>
      <c r="T151" s="2"/>
      <c r="U151" s="2"/>
      <c r="V151" s="18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2"/>
      <c r="AO151" s="1"/>
      <c r="AP151" s="2"/>
      <c r="AQ151" s="1"/>
      <c r="AR151" s="1"/>
      <c r="AS151" s="1"/>
      <c r="AT151" s="1"/>
      <c r="AU151" s="1"/>
      <c r="AV151" s="2"/>
      <c r="AW151" s="1"/>
      <c r="AX151" s="1"/>
      <c r="AY151" s="1"/>
      <c r="AZ151" s="1"/>
      <c r="BA151" s="1"/>
      <c r="BB151" s="1"/>
      <c r="BC151" s="1"/>
      <c r="BD151" s="1"/>
      <c r="BE151" s="1" t="s">
        <v>9</v>
      </c>
      <c r="BF151" s="1"/>
      <c r="BG151" s="2"/>
      <c r="BH151" s="2"/>
      <c r="BI151" s="1"/>
      <c r="BJ151" s="2"/>
      <c r="BK151" s="2"/>
      <c r="BL151" s="2"/>
      <c r="BM151" s="1"/>
      <c r="BN151" s="131"/>
    </row>
    <row r="152" spans="1:66" ht="31.2">
      <c r="A152" s="23">
        <v>148</v>
      </c>
      <c r="B152" s="33" t="s">
        <v>6128</v>
      </c>
      <c r="C152" s="33" t="s">
        <v>5944</v>
      </c>
      <c r="D152" s="33" t="s">
        <v>216</v>
      </c>
      <c r="E152" s="33">
        <v>63</v>
      </c>
      <c r="F152" s="33" t="s">
        <v>325</v>
      </c>
      <c r="G152" s="33" t="s">
        <v>325</v>
      </c>
      <c r="H152" s="23" t="str">
        <f t="shared" si="6"/>
        <v>楊＊嬌</v>
      </c>
      <c r="I152" s="23" t="str">
        <f t="shared" si="7"/>
        <v>2＊389964</v>
      </c>
      <c r="J152" s="33" t="s">
        <v>5942</v>
      </c>
      <c r="K152" s="33" t="s">
        <v>1130</v>
      </c>
      <c r="L152" s="36" t="s">
        <v>334</v>
      </c>
      <c r="M152" s="33"/>
      <c r="N152" s="33"/>
      <c r="O152" s="33"/>
      <c r="P152" s="33"/>
      <c r="Q152" s="2"/>
      <c r="R152" s="2"/>
      <c r="S152" s="2"/>
      <c r="T152" s="2"/>
      <c r="U152" s="2"/>
      <c r="V152" s="18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2"/>
      <c r="AO152" s="1"/>
      <c r="AP152" s="2"/>
      <c r="AQ152" s="1"/>
      <c r="AR152" s="1"/>
      <c r="AS152" s="1"/>
      <c r="AT152" s="1"/>
      <c r="AU152" s="1"/>
      <c r="AV152" s="2"/>
      <c r="AW152" s="1"/>
      <c r="AX152" s="1"/>
      <c r="AY152" s="1"/>
      <c r="AZ152" s="1"/>
      <c r="BA152" s="1"/>
      <c r="BB152" s="1"/>
      <c r="BC152" s="1"/>
      <c r="BD152" s="1"/>
      <c r="BE152" s="1"/>
      <c r="BF152" s="1" t="s">
        <v>1102</v>
      </c>
      <c r="BG152" s="2"/>
      <c r="BH152" s="2"/>
      <c r="BI152" s="1"/>
      <c r="BJ152" s="2"/>
      <c r="BK152" s="2"/>
      <c r="BL152" s="2"/>
      <c r="BM152" s="1"/>
      <c r="BN152" s="131"/>
    </row>
    <row r="153" spans="1:66" ht="31.2">
      <c r="A153" s="23">
        <v>149</v>
      </c>
      <c r="B153" s="33" t="s">
        <v>229</v>
      </c>
      <c r="C153" s="33" t="s">
        <v>125</v>
      </c>
      <c r="D153" s="33" t="s">
        <v>218</v>
      </c>
      <c r="E153" s="33">
        <v>64</v>
      </c>
      <c r="F153" s="33" t="s">
        <v>325</v>
      </c>
      <c r="G153" s="33" t="s">
        <v>325</v>
      </c>
      <c r="H153" s="23" t="str">
        <f t="shared" si="6"/>
        <v>張＊民</v>
      </c>
      <c r="I153" s="23" t="str">
        <f t="shared" si="7"/>
        <v>2＊568689</v>
      </c>
      <c r="J153" s="33" t="s">
        <v>5942</v>
      </c>
      <c r="K153" s="33" t="s">
        <v>1127</v>
      </c>
      <c r="L153" s="36" t="s">
        <v>334</v>
      </c>
      <c r="M153" s="33"/>
      <c r="N153" s="33"/>
      <c r="O153" s="33"/>
      <c r="P153" s="33"/>
      <c r="Q153" s="2"/>
      <c r="R153" s="2"/>
      <c r="S153" s="2"/>
      <c r="T153" s="2"/>
      <c r="U153" s="2"/>
      <c r="V153" s="18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2"/>
      <c r="AO153" s="1"/>
      <c r="AP153" s="2"/>
      <c r="AQ153" s="1"/>
      <c r="AR153" s="1"/>
      <c r="AS153" s="1"/>
      <c r="AT153" s="1"/>
      <c r="AU153" s="1"/>
      <c r="AV153" s="2"/>
      <c r="AW153" s="1"/>
      <c r="AX153" s="1"/>
      <c r="AY153" s="1"/>
      <c r="AZ153" s="1"/>
      <c r="BA153" s="1"/>
      <c r="BB153" s="1"/>
      <c r="BC153" s="1"/>
      <c r="BD153" s="1"/>
      <c r="BE153" s="1" t="s">
        <v>9</v>
      </c>
      <c r="BF153" s="1"/>
      <c r="BG153" s="2"/>
      <c r="BH153" s="2"/>
      <c r="BI153" s="1"/>
      <c r="BJ153" s="2"/>
      <c r="BK153" s="2"/>
      <c r="BL153" s="2"/>
      <c r="BM153" s="1"/>
      <c r="BN153" s="131"/>
    </row>
    <row r="154" spans="1:66" ht="46.8">
      <c r="A154" s="23">
        <v>150</v>
      </c>
      <c r="B154" s="33" t="s">
        <v>1016</v>
      </c>
      <c r="C154" s="33" t="s">
        <v>854</v>
      </c>
      <c r="D154" s="33" t="s">
        <v>216</v>
      </c>
      <c r="E154" s="33">
        <v>57</v>
      </c>
      <c r="F154" s="33" t="s">
        <v>325</v>
      </c>
      <c r="G154" s="33" t="s">
        <v>325</v>
      </c>
      <c r="H154" s="23" t="str">
        <f t="shared" si="6"/>
        <v>楊＊蘭</v>
      </c>
      <c r="I154" s="23" t="str">
        <f t="shared" si="7"/>
        <v>2＊777879</v>
      </c>
      <c r="J154" s="33" t="s">
        <v>5942</v>
      </c>
      <c r="K154" s="33" t="s">
        <v>1132</v>
      </c>
      <c r="L154" s="36" t="s">
        <v>334</v>
      </c>
      <c r="M154" s="33"/>
      <c r="N154" s="33"/>
      <c r="O154" s="33"/>
      <c r="P154" s="33"/>
      <c r="Q154" s="2"/>
      <c r="R154" s="2"/>
      <c r="S154" s="2"/>
      <c r="T154" s="2"/>
      <c r="U154" s="2"/>
      <c r="V154" s="18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2"/>
      <c r="AO154" s="1"/>
      <c r="AP154" s="2"/>
      <c r="AQ154" s="1"/>
      <c r="AR154" s="1"/>
      <c r="AS154" s="1"/>
      <c r="AT154" s="1"/>
      <c r="AU154" s="1"/>
      <c r="AV154" s="2"/>
      <c r="AW154" s="1"/>
      <c r="AX154" s="1"/>
      <c r="AY154" s="1"/>
      <c r="AZ154" s="1"/>
      <c r="BA154" s="1"/>
      <c r="BB154" s="1"/>
      <c r="BC154" s="1"/>
      <c r="BD154" s="1" t="s">
        <v>9</v>
      </c>
      <c r="BE154" s="1" t="s">
        <v>9</v>
      </c>
      <c r="BF154" s="1"/>
      <c r="BG154" s="2"/>
      <c r="BH154" s="2"/>
      <c r="BI154" s="1"/>
      <c r="BJ154" s="2"/>
      <c r="BK154" s="2"/>
      <c r="BL154" s="2"/>
      <c r="BM154" s="1"/>
      <c r="BN154" s="131"/>
    </row>
    <row r="155" spans="1:66" ht="31.2">
      <c r="A155" s="23">
        <v>151</v>
      </c>
      <c r="B155" s="33" t="s">
        <v>6129</v>
      </c>
      <c r="C155" s="33" t="s">
        <v>5945</v>
      </c>
      <c r="D155" s="33" t="s">
        <v>218</v>
      </c>
      <c r="E155" s="33">
        <v>77</v>
      </c>
      <c r="F155" s="33" t="s">
        <v>325</v>
      </c>
      <c r="G155" s="33" t="s">
        <v>325</v>
      </c>
      <c r="H155" s="23" t="str">
        <f t="shared" si="6"/>
        <v>何＊仁</v>
      </c>
      <c r="I155" s="23" t="str">
        <f t="shared" si="7"/>
        <v>2＊382047</v>
      </c>
      <c r="J155" s="33" t="s">
        <v>5942</v>
      </c>
      <c r="K155" s="33" t="s">
        <v>4607</v>
      </c>
      <c r="L155" s="36" t="s">
        <v>334</v>
      </c>
      <c r="M155" s="33"/>
      <c r="N155" s="33"/>
      <c r="O155" s="33"/>
      <c r="P155" s="33"/>
      <c r="Q155" s="2"/>
      <c r="R155" s="2"/>
      <c r="S155" s="2" t="s">
        <v>9</v>
      </c>
      <c r="T155" s="2" t="s">
        <v>9</v>
      </c>
      <c r="U155" s="2"/>
      <c r="V155" s="18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2"/>
      <c r="AO155" s="1"/>
      <c r="AP155" s="2"/>
      <c r="AQ155" s="1"/>
      <c r="AR155" s="1"/>
      <c r="AS155" s="1"/>
      <c r="AT155" s="1"/>
      <c r="AU155" s="1"/>
      <c r="AV155" s="2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2"/>
      <c r="BH155" s="2"/>
      <c r="BI155" s="1"/>
      <c r="BJ155" s="2"/>
      <c r="BK155" s="2"/>
      <c r="BL155" s="2"/>
      <c r="BM155" s="1" t="s">
        <v>1111</v>
      </c>
      <c r="BN155" s="131"/>
    </row>
    <row r="156" spans="1:66" ht="46.8">
      <c r="A156" s="23">
        <v>152</v>
      </c>
      <c r="B156" s="33" t="s">
        <v>5202</v>
      </c>
      <c r="C156" s="33" t="s">
        <v>5073</v>
      </c>
      <c r="D156" s="33" t="s">
        <v>216</v>
      </c>
      <c r="E156" s="33">
        <v>67</v>
      </c>
      <c r="F156" s="33" t="s">
        <v>325</v>
      </c>
      <c r="G156" s="33" t="s">
        <v>325</v>
      </c>
      <c r="H156" s="23" t="str">
        <f t="shared" si="6"/>
        <v>陳＊雪</v>
      </c>
      <c r="I156" s="23" t="str">
        <f t="shared" si="7"/>
        <v>1＊408410</v>
      </c>
      <c r="J156" s="33" t="s">
        <v>5946</v>
      </c>
      <c r="K156" s="33" t="s">
        <v>1132</v>
      </c>
      <c r="L156" s="36" t="s">
        <v>334</v>
      </c>
      <c r="M156" s="33"/>
      <c r="N156" s="33"/>
      <c r="O156" s="33"/>
      <c r="P156" s="33"/>
      <c r="Q156" s="2"/>
      <c r="R156" s="2"/>
      <c r="S156" s="2"/>
      <c r="T156" s="2"/>
      <c r="U156" s="2"/>
      <c r="V156" s="18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2"/>
      <c r="AO156" s="1"/>
      <c r="AP156" s="2"/>
      <c r="AQ156" s="1"/>
      <c r="AR156" s="1"/>
      <c r="AS156" s="1"/>
      <c r="AT156" s="1"/>
      <c r="AU156" s="1"/>
      <c r="AV156" s="2"/>
      <c r="AW156" s="1"/>
      <c r="AX156" s="1"/>
      <c r="AY156" s="1"/>
      <c r="AZ156" s="1"/>
      <c r="BA156" s="1"/>
      <c r="BB156" s="1"/>
      <c r="BC156" s="1" t="s">
        <v>9</v>
      </c>
      <c r="BD156" s="1"/>
      <c r="BE156" s="1" t="s">
        <v>9</v>
      </c>
      <c r="BF156" s="1"/>
      <c r="BG156" s="2"/>
      <c r="BH156" s="2"/>
      <c r="BI156" s="1" t="s">
        <v>1114</v>
      </c>
      <c r="BJ156" s="2"/>
      <c r="BK156" s="2"/>
      <c r="BL156" s="2"/>
      <c r="BM156" s="1"/>
      <c r="BN156" s="131"/>
    </row>
    <row r="157" spans="1:66" ht="46.8">
      <c r="A157" s="23">
        <v>153</v>
      </c>
      <c r="B157" s="33" t="s">
        <v>1869</v>
      </c>
      <c r="C157" s="33" t="s">
        <v>1639</v>
      </c>
      <c r="D157" s="33" t="s">
        <v>218</v>
      </c>
      <c r="E157" s="33">
        <v>70</v>
      </c>
      <c r="F157" s="33" t="s">
        <v>325</v>
      </c>
      <c r="G157" s="33" t="s">
        <v>325</v>
      </c>
      <c r="H157" s="23" t="str">
        <f t="shared" si="6"/>
        <v>曾＊順</v>
      </c>
      <c r="I157" s="23" t="str">
        <f t="shared" si="7"/>
        <v>0＊821743</v>
      </c>
      <c r="J157" s="33" t="s">
        <v>5947</v>
      </c>
      <c r="K157" s="33" t="s">
        <v>1125</v>
      </c>
      <c r="L157" s="36" t="s">
        <v>334</v>
      </c>
      <c r="M157" s="33"/>
      <c r="N157" s="33"/>
      <c r="O157" s="33"/>
      <c r="P157" s="33"/>
      <c r="Q157" s="2"/>
      <c r="R157" s="2"/>
      <c r="S157" s="2"/>
      <c r="T157" s="2"/>
      <c r="U157" s="2"/>
      <c r="V157" s="18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2"/>
      <c r="AO157" s="1"/>
      <c r="AP157" s="2"/>
      <c r="AQ157" s="1"/>
      <c r="AR157" s="1"/>
      <c r="AS157" s="1"/>
      <c r="AT157" s="1"/>
      <c r="AU157" s="1"/>
      <c r="AV157" s="2"/>
      <c r="AW157" s="1"/>
      <c r="AX157" s="1"/>
      <c r="AY157" s="1"/>
      <c r="AZ157" s="1"/>
      <c r="BA157" s="1"/>
      <c r="BB157" s="1"/>
      <c r="BC157" s="1"/>
      <c r="BD157" s="1" t="s">
        <v>9</v>
      </c>
      <c r="BE157" s="1"/>
      <c r="BF157" s="1" t="s">
        <v>9</v>
      </c>
      <c r="BG157" s="2"/>
      <c r="BH157" s="2"/>
      <c r="BI157" s="1" t="s">
        <v>1114</v>
      </c>
      <c r="BJ157" s="2"/>
      <c r="BK157" s="2"/>
      <c r="BL157" s="2"/>
      <c r="BM157" s="1"/>
      <c r="BN157" s="131"/>
    </row>
    <row r="158" spans="1:66" ht="31.2">
      <c r="A158" s="23">
        <v>154</v>
      </c>
      <c r="B158" s="33" t="s">
        <v>1246</v>
      </c>
      <c r="C158" s="33" t="s">
        <v>401</v>
      </c>
      <c r="D158" s="33" t="s">
        <v>218</v>
      </c>
      <c r="E158" s="33">
        <v>82</v>
      </c>
      <c r="F158" s="33" t="s">
        <v>325</v>
      </c>
      <c r="G158" s="33" t="s">
        <v>325</v>
      </c>
      <c r="H158" s="23" t="str">
        <f t="shared" si="6"/>
        <v>林＊雄</v>
      </c>
      <c r="I158" s="23" t="str">
        <f t="shared" si="7"/>
        <v>1＊087373</v>
      </c>
      <c r="J158" s="33" t="s">
        <v>5947</v>
      </c>
      <c r="K158" s="33" t="s">
        <v>1127</v>
      </c>
      <c r="L158" s="36" t="s">
        <v>334</v>
      </c>
      <c r="M158" s="33"/>
      <c r="N158" s="33"/>
      <c r="O158" s="33"/>
      <c r="P158" s="33"/>
      <c r="Q158" s="2"/>
      <c r="R158" s="2"/>
      <c r="S158" s="2"/>
      <c r="T158" s="2"/>
      <c r="U158" s="2"/>
      <c r="V158" s="18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2"/>
      <c r="AO158" s="1"/>
      <c r="AP158" s="2"/>
      <c r="AQ158" s="1"/>
      <c r="AR158" s="1"/>
      <c r="AS158" s="1"/>
      <c r="AT158" s="1"/>
      <c r="AU158" s="1"/>
      <c r="AV158" s="2"/>
      <c r="AW158" s="1"/>
      <c r="AX158" s="1"/>
      <c r="AY158" s="1"/>
      <c r="AZ158" s="1"/>
      <c r="BA158" s="1"/>
      <c r="BB158" s="1"/>
      <c r="BC158" s="1"/>
      <c r="BD158" s="1"/>
      <c r="BE158" s="1" t="s">
        <v>9</v>
      </c>
      <c r="BF158" s="1"/>
      <c r="BG158" s="2"/>
      <c r="BH158" s="2"/>
      <c r="BI158" s="1"/>
      <c r="BJ158" s="2"/>
      <c r="BK158" s="2"/>
      <c r="BL158" s="2"/>
      <c r="BM158" s="1"/>
      <c r="BN158" s="131"/>
    </row>
    <row r="159" spans="1:66" ht="31.2">
      <c r="A159" s="23">
        <v>155</v>
      </c>
      <c r="B159" s="33" t="s">
        <v>1213</v>
      </c>
      <c r="C159" s="33" t="s">
        <v>358</v>
      </c>
      <c r="D159" s="33" t="s">
        <v>218</v>
      </c>
      <c r="E159" s="33">
        <v>61</v>
      </c>
      <c r="F159" s="33" t="s">
        <v>325</v>
      </c>
      <c r="G159" s="33" t="s">
        <v>325</v>
      </c>
      <c r="H159" s="23" t="str">
        <f t="shared" si="6"/>
        <v>江＊任</v>
      </c>
      <c r="I159" s="23" t="str">
        <f t="shared" si="7"/>
        <v>1＊159034</v>
      </c>
      <c r="J159" s="33" t="s">
        <v>5947</v>
      </c>
      <c r="K159" s="33" t="s">
        <v>1130</v>
      </c>
      <c r="L159" s="36" t="s">
        <v>334</v>
      </c>
      <c r="M159" s="33"/>
      <c r="N159" s="33"/>
      <c r="O159" s="33"/>
      <c r="P159" s="33"/>
      <c r="Q159" s="2"/>
      <c r="R159" s="2"/>
      <c r="S159" s="2"/>
      <c r="T159" s="2"/>
      <c r="U159" s="2"/>
      <c r="V159" s="18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2"/>
      <c r="AO159" s="1"/>
      <c r="AP159" s="2"/>
      <c r="AQ159" s="1"/>
      <c r="AR159" s="1"/>
      <c r="AS159" s="1"/>
      <c r="AT159" s="1"/>
      <c r="AU159" s="1"/>
      <c r="AV159" s="2"/>
      <c r="AW159" s="1"/>
      <c r="AX159" s="1"/>
      <c r="AY159" s="1"/>
      <c r="AZ159" s="1"/>
      <c r="BA159" s="1"/>
      <c r="BB159" s="1"/>
      <c r="BC159" s="1"/>
      <c r="BD159" s="1"/>
      <c r="BE159" s="1"/>
      <c r="BF159" s="1" t="s">
        <v>1102</v>
      </c>
      <c r="BG159" s="2"/>
      <c r="BH159" s="2"/>
      <c r="BI159" s="1"/>
      <c r="BJ159" s="2"/>
      <c r="BK159" s="2"/>
      <c r="BL159" s="2"/>
      <c r="BM159" s="1"/>
      <c r="BN159" s="131"/>
    </row>
    <row r="160" spans="1:66" ht="46.8">
      <c r="A160" s="23">
        <v>156</v>
      </c>
      <c r="B160" s="33" t="s">
        <v>296</v>
      </c>
      <c r="C160" s="33" t="s">
        <v>177</v>
      </c>
      <c r="D160" s="33" t="s">
        <v>216</v>
      </c>
      <c r="E160" s="33">
        <v>72</v>
      </c>
      <c r="F160" s="33" t="s">
        <v>325</v>
      </c>
      <c r="G160" s="33" t="s">
        <v>325</v>
      </c>
      <c r="H160" s="23" t="str">
        <f t="shared" si="6"/>
        <v>邱＊</v>
      </c>
      <c r="I160" s="23" t="str">
        <f t="shared" si="7"/>
        <v>1＊233488</v>
      </c>
      <c r="J160" s="33" t="s">
        <v>5947</v>
      </c>
      <c r="K160" s="33" t="s">
        <v>1132</v>
      </c>
      <c r="L160" s="36" t="s">
        <v>334</v>
      </c>
      <c r="M160" s="33"/>
      <c r="N160" s="33"/>
      <c r="O160" s="33"/>
      <c r="P160" s="33"/>
      <c r="Q160" s="2"/>
      <c r="R160" s="2"/>
      <c r="S160" s="2"/>
      <c r="T160" s="2"/>
      <c r="U160" s="2"/>
      <c r="V160" s="18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2"/>
      <c r="AO160" s="1"/>
      <c r="AP160" s="2"/>
      <c r="AQ160" s="1"/>
      <c r="AR160" s="1"/>
      <c r="AS160" s="1"/>
      <c r="AT160" s="1"/>
      <c r="AU160" s="1"/>
      <c r="AV160" s="2"/>
      <c r="AW160" s="1"/>
      <c r="AX160" s="1"/>
      <c r="AY160" s="1"/>
      <c r="AZ160" s="1"/>
      <c r="BA160" s="1"/>
      <c r="BB160" s="1"/>
      <c r="BC160" s="1"/>
      <c r="BD160" s="1" t="s">
        <v>9</v>
      </c>
      <c r="BE160" s="1" t="s">
        <v>9</v>
      </c>
      <c r="BF160" s="1"/>
      <c r="BG160" s="2"/>
      <c r="BH160" s="2"/>
      <c r="BI160" s="1"/>
      <c r="BJ160" s="2"/>
      <c r="BK160" s="2"/>
      <c r="BL160" s="2"/>
      <c r="BM160" s="1"/>
      <c r="BN160" s="131"/>
    </row>
    <row r="161" spans="1:66" ht="31.2">
      <c r="A161" s="23">
        <v>157</v>
      </c>
      <c r="B161" s="33" t="s">
        <v>4677</v>
      </c>
      <c r="C161" s="33" t="s">
        <v>4365</v>
      </c>
      <c r="D161" s="33" t="s">
        <v>216</v>
      </c>
      <c r="E161" s="33">
        <v>67</v>
      </c>
      <c r="F161" s="33" t="s">
        <v>325</v>
      </c>
      <c r="G161" s="33" t="s">
        <v>325</v>
      </c>
      <c r="H161" s="23" t="str">
        <f t="shared" si="6"/>
        <v>李＊秀蓮</v>
      </c>
      <c r="I161" s="23" t="str">
        <f t="shared" si="7"/>
        <v>1＊372247</v>
      </c>
      <c r="J161" s="33" t="s">
        <v>5947</v>
      </c>
      <c r="K161" s="33" t="s">
        <v>1127</v>
      </c>
      <c r="L161" s="36" t="s">
        <v>334</v>
      </c>
      <c r="M161" s="33"/>
      <c r="N161" s="33"/>
      <c r="O161" s="33"/>
      <c r="P161" s="33"/>
      <c r="Q161" s="2"/>
      <c r="R161" s="2"/>
      <c r="S161" s="2"/>
      <c r="T161" s="2"/>
      <c r="U161" s="2"/>
      <c r="V161" s="18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2"/>
      <c r="AO161" s="1"/>
      <c r="AP161" s="2"/>
      <c r="AQ161" s="1"/>
      <c r="AR161" s="1"/>
      <c r="AS161" s="1"/>
      <c r="AT161" s="1"/>
      <c r="AU161" s="1"/>
      <c r="AV161" s="2"/>
      <c r="AW161" s="1"/>
      <c r="AX161" s="1"/>
      <c r="AY161" s="1"/>
      <c r="AZ161" s="1"/>
      <c r="BA161" s="1"/>
      <c r="BB161" s="1"/>
      <c r="BC161" s="1"/>
      <c r="BD161" s="1"/>
      <c r="BE161" s="1" t="s">
        <v>9</v>
      </c>
      <c r="BF161" s="1"/>
      <c r="BG161" s="2"/>
      <c r="BH161" s="2"/>
      <c r="BI161" s="1"/>
      <c r="BJ161" s="2"/>
      <c r="BK161" s="2"/>
      <c r="BL161" s="2"/>
      <c r="BM161" s="1"/>
      <c r="BN161" s="131"/>
    </row>
    <row r="162" spans="1:66" ht="31.2">
      <c r="A162" s="23">
        <v>158</v>
      </c>
      <c r="B162" s="33" t="s">
        <v>6130</v>
      </c>
      <c r="C162" s="33" t="s">
        <v>4074</v>
      </c>
      <c r="D162" s="33" t="s">
        <v>218</v>
      </c>
      <c r="E162" s="33">
        <v>68</v>
      </c>
      <c r="F162" s="33" t="s">
        <v>325</v>
      </c>
      <c r="G162" s="33" t="s">
        <v>325</v>
      </c>
      <c r="H162" s="23" t="str">
        <f t="shared" si="6"/>
        <v>陳＊火</v>
      </c>
      <c r="I162" s="23" t="str">
        <f t="shared" si="7"/>
        <v>2＊311039</v>
      </c>
      <c r="J162" s="33" t="s">
        <v>5947</v>
      </c>
      <c r="K162" s="33" t="s">
        <v>1127</v>
      </c>
      <c r="L162" s="36" t="s">
        <v>334</v>
      </c>
      <c r="M162" s="33"/>
      <c r="N162" s="33"/>
      <c r="O162" s="33"/>
      <c r="P162" s="33"/>
      <c r="Q162" s="2"/>
      <c r="R162" s="2"/>
      <c r="S162" s="2"/>
      <c r="T162" s="2"/>
      <c r="U162" s="2"/>
      <c r="V162" s="18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2"/>
      <c r="AO162" s="1"/>
      <c r="AP162" s="2"/>
      <c r="AQ162" s="1"/>
      <c r="AR162" s="1"/>
      <c r="AS162" s="1"/>
      <c r="AT162" s="1"/>
      <c r="AU162" s="1"/>
      <c r="AV162" s="2"/>
      <c r="AW162" s="1"/>
      <c r="AX162" s="1"/>
      <c r="AY162" s="1"/>
      <c r="AZ162" s="1"/>
      <c r="BA162" s="1"/>
      <c r="BB162" s="1"/>
      <c r="BC162" s="1"/>
      <c r="BD162" s="1"/>
      <c r="BE162" s="1" t="s">
        <v>9</v>
      </c>
      <c r="BF162" s="1"/>
      <c r="BG162" s="2"/>
      <c r="BH162" s="2"/>
      <c r="BI162" s="1"/>
      <c r="BJ162" s="2"/>
      <c r="BK162" s="2"/>
      <c r="BL162" s="2"/>
      <c r="BM162" s="1"/>
      <c r="BN162" s="131"/>
    </row>
    <row r="163" spans="1:66" ht="31.2">
      <c r="A163" s="23">
        <v>159</v>
      </c>
      <c r="B163" s="33" t="s">
        <v>6131</v>
      </c>
      <c r="C163" s="33" t="s">
        <v>5948</v>
      </c>
      <c r="D163" s="33" t="s">
        <v>216</v>
      </c>
      <c r="E163" s="33">
        <v>57</v>
      </c>
      <c r="F163" s="33" t="s">
        <v>325</v>
      </c>
      <c r="G163" s="33" t="s">
        <v>325</v>
      </c>
      <c r="H163" s="23" t="str">
        <f t="shared" si="6"/>
        <v>崔＊齡</v>
      </c>
      <c r="I163" s="23" t="str">
        <f t="shared" si="7"/>
        <v>2＊505799</v>
      </c>
      <c r="J163" s="33" t="s">
        <v>5947</v>
      </c>
      <c r="K163" s="33" t="s">
        <v>1127</v>
      </c>
      <c r="L163" s="36" t="s">
        <v>334</v>
      </c>
      <c r="M163" s="33"/>
      <c r="N163" s="33"/>
      <c r="O163" s="33"/>
      <c r="P163" s="33"/>
      <c r="Q163" s="2"/>
      <c r="R163" s="2"/>
      <c r="S163" s="2"/>
      <c r="T163" s="2"/>
      <c r="U163" s="2"/>
      <c r="V163" s="18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2"/>
      <c r="AO163" s="1"/>
      <c r="AP163" s="2"/>
      <c r="AQ163" s="1"/>
      <c r="AR163" s="1"/>
      <c r="AS163" s="1"/>
      <c r="AT163" s="1"/>
      <c r="AU163" s="1"/>
      <c r="AV163" s="2"/>
      <c r="AW163" s="1"/>
      <c r="AX163" s="1"/>
      <c r="AY163" s="1"/>
      <c r="AZ163" s="1"/>
      <c r="BA163" s="1"/>
      <c r="BB163" s="1"/>
      <c r="BC163" s="1"/>
      <c r="BD163" s="1"/>
      <c r="BE163" s="1" t="s">
        <v>9</v>
      </c>
      <c r="BF163" s="1"/>
      <c r="BG163" s="2"/>
      <c r="BH163" s="2"/>
      <c r="BI163" s="1"/>
      <c r="BJ163" s="2"/>
      <c r="BK163" s="2"/>
      <c r="BL163" s="2"/>
      <c r="BM163" s="1"/>
      <c r="BN163" s="131"/>
    </row>
    <row r="164" spans="1:66" ht="31.2">
      <c r="A164" s="23">
        <v>160</v>
      </c>
      <c r="B164" s="33" t="s">
        <v>4701</v>
      </c>
      <c r="C164" s="33" t="s">
        <v>4119</v>
      </c>
      <c r="D164" s="33" t="s">
        <v>216</v>
      </c>
      <c r="E164" s="33">
        <v>60</v>
      </c>
      <c r="F164" s="33" t="s">
        <v>325</v>
      </c>
      <c r="G164" s="33" t="s">
        <v>325</v>
      </c>
      <c r="H164" s="23" t="str">
        <f t="shared" si="6"/>
        <v>張＊君</v>
      </c>
      <c r="I164" s="23" t="str">
        <f t="shared" si="7"/>
        <v>2＊623738</v>
      </c>
      <c r="J164" s="33" t="s">
        <v>5947</v>
      </c>
      <c r="K164" s="33" t="s">
        <v>1131</v>
      </c>
      <c r="L164" s="36" t="s">
        <v>334</v>
      </c>
      <c r="M164" s="33"/>
      <c r="N164" s="33"/>
      <c r="O164" s="33"/>
      <c r="P164" s="33"/>
      <c r="Q164" s="2"/>
      <c r="R164" s="2"/>
      <c r="S164" s="2"/>
      <c r="T164" s="2"/>
      <c r="U164" s="2"/>
      <c r="V164" s="18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2"/>
      <c r="AO164" s="1"/>
      <c r="AP164" s="2"/>
      <c r="AQ164" s="1"/>
      <c r="AR164" s="1"/>
      <c r="AS164" s="1"/>
      <c r="AT164" s="1"/>
      <c r="AU164" s="1"/>
      <c r="AV164" s="2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2" t="s">
        <v>9</v>
      </c>
      <c r="BH164" s="2"/>
      <c r="BI164" s="1"/>
      <c r="BJ164" s="2"/>
      <c r="BK164" s="2"/>
      <c r="BL164" s="2"/>
      <c r="BM164" s="1"/>
      <c r="BN164" s="131"/>
    </row>
    <row r="165" spans="1:66" ht="31.2">
      <c r="A165" s="23">
        <v>161</v>
      </c>
      <c r="B165" s="33" t="s">
        <v>6132</v>
      </c>
      <c r="C165" s="33" t="s">
        <v>5949</v>
      </c>
      <c r="D165" s="33" t="s">
        <v>216</v>
      </c>
      <c r="E165" s="33">
        <v>47</v>
      </c>
      <c r="F165" s="33" t="s">
        <v>325</v>
      </c>
      <c r="G165" s="33" t="s">
        <v>325</v>
      </c>
      <c r="H165" s="23" t="str">
        <f t="shared" si="6"/>
        <v>蔣＊育</v>
      </c>
      <c r="I165" s="23" t="str">
        <f t="shared" si="7"/>
        <v>2＊077540</v>
      </c>
      <c r="J165" s="33" t="s">
        <v>5947</v>
      </c>
      <c r="K165" s="33" t="s">
        <v>1127</v>
      </c>
      <c r="L165" s="36" t="s">
        <v>334</v>
      </c>
      <c r="M165" s="33"/>
      <c r="N165" s="33"/>
      <c r="O165" s="33"/>
      <c r="P165" s="33"/>
      <c r="Q165" s="2"/>
      <c r="R165" s="2"/>
      <c r="S165" s="2"/>
      <c r="T165" s="2"/>
      <c r="U165" s="2"/>
      <c r="V165" s="18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2"/>
      <c r="AO165" s="1"/>
      <c r="AP165" s="2"/>
      <c r="AQ165" s="1"/>
      <c r="AR165" s="1"/>
      <c r="AS165" s="1"/>
      <c r="AT165" s="1"/>
      <c r="AU165" s="1"/>
      <c r="AV165" s="2"/>
      <c r="AW165" s="1"/>
      <c r="AX165" s="1"/>
      <c r="AY165" s="1"/>
      <c r="AZ165" s="1"/>
      <c r="BA165" s="1"/>
      <c r="BB165" s="1"/>
      <c r="BC165" s="1"/>
      <c r="BD165" s="1"/>
      <c r="BE165" s="1" t="s">
        <v>9</v>
      </c>
      <c r="BF165" s="1"/>
      <c r="BG165" s="2"/>
      <c r="BH165" s="2"/>
      <c r="BI165" s="1"/>
      <c r="BJ165" s="2"/>
      <c r="BK165" s="2"/>
      <c r="BL165" s="2"/>
      <c r="BM165" s="1"/>
      <c r="BN165" s="131"/>
    </row>
    <row r="166" spans="1:66" ht="31.2">
      <c r="A166" s="23">
        <v>162</v>
      </c>
      <c r="B166" s="33" t="s">
        <v>1898</v>
      </c>
      <c r="C166" s="33" t="s">
        <v>1678</v>
      </c>
      <c r="D166" s="33" t="s">
        <v>216</v>
      </c>
      <c r="E166" s="33">
        <v>81</v>
      </c>
      <c r="F166" s="33" t="s">
        <v>325</v>
      </c>
      <c r="G166" s="33" t="s">
        <v>325</v>
      </c>
      <c r="H166" s="23" t="str">
        <f t="shared" si="6"/>
        <v>鄭＊金英</v>
      </c>
      <c r="I166" s="23" t="str">
        <f t="shared" si="7"/>
        <v>2＊313457</v>
      </c>
      <c r="J166" s="33" t="s">
        <v>5947</v>
      </c>
      <c r="K166" s="33" t="s">
        <v>1127</v>
      </c>
      <c r="L166" s="36" t="s">
        <v>334</v>
      </c>
      <c r="M166" s="33"/>
      <c r="N166" s="33"/>
      <c r="O166" s="33"/>
      <c r="P166" s="33"/>
      <c r="Q166" s="2"/>
      <c r="R166" s="2"/>
      <c r="S166" s="2"/>
      <c r="T166" s="2"/>
      <c r="U166" s="2"/>
      <c r="V166" s="18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2"/>
      <c r="AO166" s="1"/>
      <c r="AP166" s="2"/>
      <c r="AQ166" s="1"/>
      <c r="AR166" s="1"/>
      <c r="AS166" s="1"/>
      <c r="AT166" s="1"/>
      <c r="AU166" s="1"/>
      <c r="AV166" s="2"/>
      <c r="AW166" s="1"/>
      <c r="AX166" s="1"/>
      <c r="AY166" s="1"/>
      <c r="AZ166" s="1"/>
      <c r="BA166" s="1"/>
      <c r="BB166" s="1"/>
      <c r="BC166" s="1"/>
      <c r="BD166" s="1"/>
      <c r="BE166" s="1" t="s">
        <v>9</v>
      </c>
      <c r="BF166" s="1"/>
      <c r="BG166" s="2"/>
      <c r="BH166" s="2"/>
      <c r="BI166" s="1"/>
      <c r="BJ166" s="2"/>
      <c r="BK166" s="2"/>
      <c r="BL166" s="2"/>
      <c r="BM166" s="1"/>
      <c r="BN166" s="131"/>
    </row>
    <row r="167" spans="1:66" ht="31.2">
      <c r="A167" s="23">
        <v>163</v>
      </c>
      <c r="B167" s="33" t="s">
        <v>6127</v>
      </c>
      <c r="C167" s="33" t="s">
        <v>5943</v>
      </c>
      <c r="D167" s="33" t="s">
        <v>216</v>
      </c>
      <c r="E167" s="33">
        <v>62</v>
      </c>
      <c r="F167" s="33" t="s">
        <v>325</v>
      </c>
      <c r="G167" s="33" t="s">
        <v>325</v>
      </c>
      <c r="H167" s="23" t="str">
        <f t="shared" si="6"/>
        <v>黃＊玉</v>
      </c>
      <c r="I167" s="23" t="str">
        <f t="shared" si="7"/>
        <v>2＊359729</v>
      </c>
      <c r="J167" s="33" t="s">
        <v>5947</v>
      </c>
      <c r="K167" s="33" t="s">
        <v>1127</v>
      </c>
      <c r="L167" s="36" t="s">
        <v>334</v>
      </c>
      <c r="M167" s="33"/>
      <c r="N167" s="33"/>
      <c r="O167" s="33"/>
      <c r="P167" s="33"/>
      <c r="Q167" s="2"/>
      <c r="R167" s="2"/>
      <c r="S167" s="2"/>
      <c r="T167" s="2"/>
      <c r="U167" s="2"/>
      <c r="V167" s="18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2"/>
      <c r="AO167" s="1"/>
      <c r="AP167" s="2"/>
      <c r="AQ167" s="1"/>
      <c r="AR167" s="1"/>
      <c r="AS167" s="1"/>
      <c r="AT167" s="1"/>
      <c r="AU167" s="1"/>
      <c r="AV167" s="2"/>
      <c r="AW167" s="1"/>
      <c r="AX167" s="1"/>
      <c r="AY167" s="1"/>
      <c r="AZ167" s="1"/>
      <c r="BA167" s="1"/>
      <c r="BB167" s="1"/>
      <c r="BC167" s="1"/>
      <c r="BD167" s="1"/>
      <c r="BE167" s="1" t="s">
        <v>9</v>
      </c>
      <c r="BF167" s="1"/>
      <c r="BG167" s="2"/>
      <c r="BH167" s="2"/>
      <c r="BI167" s="1"/>
      <c r="BJ167" s="2"/>
      <c r="BK167" s="2"/>
      <c r="BL167" s="2"/>
      <c r="BM167" s="1"/>
      <c r="BN167" s="131"/>
    </row>
    <row r="168" spans="1:66" ht="31.2">
      <c r="A168" s="23">
        <v>164</v>
      </c>
      <c r="B168" s="33" t="s">
        <v>994</v>
      </c>
      <c r="C168" s="33" t="s">
        <v>834</v>
      </c>
      <c r="D168" s="33" t="s">
        <v>216</v>
      </c>
      <c r="E168" s="33">
        <v>66</v>
      </c>
      <c r="F168" s="33" t="s">
        <v>325</v>
      </c>
      <c r="G168" s="33" t="s">
        <v>325</v>
      </c>
      <c r="H168" s="23" t="str">
        <f t="shared" si="6"/>
        <v>詹＊娥</v>
      </c>
      <c r="I168" s="23" t="str">
        <f t="shared" si="7"/>
        <v>2＊643538</v>
      </c>
      <c r="J168" s="33" t="s">
        <v>5947</v>
      </c>
      <c r="K168" s="33" t="s">
        <v>1127</v>
      </c>
      <c r="L168" s="36" t="s">
        <v>334</v>
      </c>
      <c r="M168" s="33"/>
      <c r="N168" s="33"/>
      <c r="O168" s="33"/>
      <c r="P168" s="33"/>
      <c r="Q168" s="2"/>
      <c r="R168" s="2"/>
      <c r="S168" s="2"/>
      <c r="T168" s="2"/>
      <c r="U168" s="2"/>
      <c r="V168" s="18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2"/>
      <c r="AO168" s="1"/>
      <c r="AP168" s="2"/>
      <c r="AQ168" s="1"/>
      <c r="AR168" s="1"/>
      <c r="AS168" s="1"/>
      <c r="AT168" s="1"/>
      <c r="AU168" s="1"/>
      <c r="AV168" s="2"/>
      <c r="AW168" s="1"/>
      <c r="AX168" s="1"/>
      <c r="AY168" s="1"/>
      <c r="AZ168" s="1"/>
      <c r="BA168" s="1"/>
      <c r="BB168" s="1"/>
      <c r="BC168" s="1"/>
      <c r="BD168" s="1"/>
      <c r="BE168" s="1" t="s">
        <v>9</v>
      </c>
      <c r="BF168" s="1"/>
      <c r="BG168" s="2"/>
      <c r="BH168" s="2"/>
      <c r="BI168" s="1"/>
      <c r="BJ168" s="2"/>
      <c r="BK168" s="2"/>
      <c r="BL168" s="2"/>
      <c r="BM168" s="1"/>
      <c r="BN168" s="131"/>
    </row>
    <row r="169" spans="1:66" ht="31.2">
      <c r="A169" s="23">
        <v>165</v>
      </c>
      <c r="B169" s="33" t="s">
        <v>5177</v>
      </c>
      <c r="C169" s="33" t="s">
        <v>5048</v>
      </c>
      <c r="D169" s="33" t="s">
        <v>218</v>
      </c>
      <c r="E169" s="33">
        <v>58</v>
      </c>
      <c r="F169" s="33" t="s">
        <v>325</v>
      </c>
      <c r="G169" s="33" t="s">
        <v>325</v>
      </c>
      <c r="H169" s="23" t="str">
        <f t="shared" si="6"/>
        <v>王＊丞</v>
      </c>
      <c r="I169" s="23" t="str">
        <f t="shared" si="7"/>
        <v>2＊246804</v>
      </c>
      <c r="J169" s="33" t="s">
        <v>5947</v>
      </c>
      <c r="K169" s="33" t="s">
        <v>1127</v>
      </c>
      <c r="L169" s="36" t="s">
        <v>334</v>
      </c>
      <c r="M169" s="33"/>
      <c r="N169" s="33"/>
      <c r="O169" s="33"/>
      <c r="P169" s="33"/>
      <c r="Q169" s="2"/>
      <c r="R169" s="2"/>
      <c r="S169" s="2"/>
      <c r="T169" s="2"/>
      <c r="U169" s="2"/>
      <c r="V169" s="18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2"/>
      <c r="AO169" s="1"/>
      <c r="AP169" s="2"/>
      <c r="AQ169" s="1"/>
      <c r="AR169" s="1"/>
      <c r="AS169" s="1"/>
      <c r="AT169" s="1"/>
      <c r="AU169" s="1"/>
      <c r="AV169" s="2"/>
      <c r="AW169" s="1"/>
      <c r="AX169" s="1"/>
      <c r="AY169" s="1"/>
      <c r="AZ169" s="1"/>
      <c r="BA169" s="1"/>
      <c r="BB169" s="1"/>
      <c r="BC169" s="1"/>
      <c r="BD169" s="1"/>
      <c r="BE169" s="1" t="s">
        <v>9</v>
      </c>
      <c r="BF169" s="1"/>
      <c r="BG169" s="2"/>
      <c r="BH169" s="2"/>
      <c r="BI169" s="1"/>
      <c r="BJ169" s="2"/>
      <c r="BK169" s="2"/>
      <c r="BL169" s="2"/>
      <c r="BM169" s="1"/>
      <c r="BN169" s="131"/>
    </row>
    <row r="170" spans="1:66" ht="31.2">
      <c r="A170" s="23">
        <v>166</v>
      </c>
      <c r="B170" s="33" t="s">
        <v>5600</v>
      </c>
      <c r="C170" s="33" t="s">
        <v>5340</v>
      </c>
      <c r="D170" s="33" t="s">
        <v>216</v>
      </c>
      <c r="E170" s="33">
        <v>59</v>
      </c>
      <c r="F170" s="33" t="s">
        <v>325</v>
      </c>
      <c r="G170" s="33" t="s">
        <v>325</v>
      </c>
      <c r="H170" s="23" t="str">
        <f t="shared" si="6"/>
        <v>邱＊惠</v>
      </c>
      <c r="I170" s="23" t="str">
        <f t="shared" si="7"/>
        <v>2＊320218</v>
      </c>
      <c r="J170" s="33" t="s">
        <v>5947</v>
      </c>
      <c r="K170" s="33" t="s">
        <v>1127</v>
      </c>
      <c r="L170" s="36" t="s">
        <v>334</v>
      </c>
      <c r="M170" s="33"/>
      <c r="N170" s="33"/>
      <c r="O170" s="33"/>
      <c r="P170" s="33"/>
      <c r="Q170" s="2"/>
      <c r="R170" s="2"/>
      <c r="S170" s="2"/>
      <c r="T170" s="2"/>
      <c r="U170" s="2"/>
      <c r="V170" s="18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2"/>
      <c r="AO170" s="1"/>
      <c r="AP170" s="2"/>
      <c r="AQ170" s="1"/>
      <c r="AR170" s="1"/>
      <c r="AS170" s="1"/>
      <c r="AT170" s="1"/>
      <c r="AU170" s="1"/>
      <c r="AV170" s="2"/>
      <c r="AW170" s="1"/>
      <c r="AX170" s="1"/>
      <c r="AY170" s="1"/>
      <c r="AZ170" s="1"/>
      <c r="BA170" s="1"/>
      <c r="BB170" s="1"/>
      <c r="BC170" s="1"/>
      <c r="BD170" s="1"/>
      <c r="BE170" s="1" t="s">
        <v>9</v>
      </c>
      <c r="BF170" s="1"/>
      <c r="BG170" s="2"/>
      <c r="BH170" s="2"/>
      <c r="BI170" s="1"/>
      <c r="BJ170" s="2"/>
      <c r="BK170" s="2"/>
      <c r="BL170" s="2"/>
      <c r="BM170" s="1"/>
      <c r="BN170" s="131"/>
    </row>
    <row r="171" spans="1:66" ht="31.2">
      <c r="A171" s="23">
        <v>167</v>
      </c>
      <c r="B171" s="33" t="s">
        <v>6133</v>
      </c>
      <c r="C171" s="33" t="s">
        <v>5950</v>
      </c>
      <c r="D171" s="33" t="s">
        <v>218</v>
      </c>
      <c r="E171" s="33">
        <v>69</v>
      </c>
      <c r="F171" s="33" t="s">
        <v>325</v>
      </c>
      <c r="G171" s="33" t="s">
        <v>325</v>
      </c>
      <c r="H171" s="23" t="str">
        <f t="shared" si="6"/>
        <v>郭＊星</v>
      </c>
      <c r="I171" s="23" t="str">
        <f t="shared" si="7"/>
        <v>2＊418423</v>
      </c>
      <c r="J171" s="33" t="s">
        <v>5947</v>
      </c>
      <c r="K171" s="33" t="s">
        <v>1127</v>
      </c>
      <c r="L171" s="36" t="s">
        <v>334</v>
      </c>
      <c r="M171" s="33"/>
      <c r="N171" s="33"/>
      <c r="O171" s="33"/>
      <c r="P171" s="33"/>
      <c r="Q171" s="2"/>
      <c r="R171" s="2"/>
      <c r="S171" s="2"/>
      <c r="T171" s="2"/>
      <c r="U171" s="2"/>
      <c r="V171" s="18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2"/>
      <c r="AO171" s="1"/>
      <c r="AP171" s="2"/>
      <c r="AQ171" s="1"/>
      <c r="AR171" s="1"/>
      <c r="AS171" s="1"/>
      <c r="AT171" s="1"/>
      <c r="AU171" s="1"/>
      <c r="AV171" s="2"/>
      <c r="AW171" s="1"/>
      <c r="AX171" s="1"/>
      <c r="AY171" s="1"/>
      <c r="AZ171" s="1"/>
      <c r="BA171" s="1"/>
      <c r="BB171" s="1"/>
      <c r="BC171" s="1"/>
      <c r="BD171" s="1"/>
      <c r="BE171" s="1" t="s">
        <v>9</v>
      </c>
      <c r="BF171" s="1"/>
      <c r="BG171" s="2"/>
      <c r="BH171" s="2"/>
      <c r="BI171" s="1"/>
      <c r="BJ171" s="2"/>
      <c r="BK171" s="2"/>
      <c r="BL171" s="2"/>
      <c r="BM171" s="1"/>
      <c r="BN171" s="131"/>
    </row>
    <row r="172" spans="1:66" ht="31.2">
      <c r="A172" s="23">
        <v>168</v>
      </c>
      <c r="B172" s="33" t="s">
        <v>6134</v>
      </c>
      <c r="C172" s="33" t="s">
        <v>5951</v>
      </c>
      <c r="D172" s="33" t="s">
        <v>216</v>
      </c>
      <c r="E172" s="33">
        <v>76</v>
      </c>
      <c r="F172" s="33" t="s">
        <v>325</v>
      </c>
      <c r="G172" s="33" t="s">
        <v>325</v>
      </c>
      <c r="H172" s="23" t="str">
        <f t="shared" si="6"/>
        <v>林＊琴</v>
      </c>
      <c r="I172" s="23" t="str">
        <f t="shared" si="7"/>
        <v>2＊419625</v>
      </c>
      <c r="J172" s="33" t="s">
        <v>5947</v>
      </c>
      <c r="K172" s="33" t="s">
        <v>1127</v>
      </c>
      <c r="L172" s="36" t="s">
        <v>334</v>
      </c>
      <c r="M172" s="33"/>
      <c r="N172" s="33"/>
      <c r="O172" s="33"/>
      <c r="P172" s="33"/>
      <c r="Q172" s="2"/>
      <c r="R172" s="2"/>
      <c r="S172" s="2"/>
      <c r="T172" s="2"/>
      <c r="U172" s="2"/>
      <c r="V172" s="18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2"/>
      <c r="AO172" s="1"/>
      <c r="AP172" s="2"/>
      <c r="AQ172" s="1"/>
      <c r="AR172" s="1"/>
      <c r="AS172" s="1"/>
      <c r="AT172" s="1"/>
      <c r="AU172" s="1"/>
      <c r="AV172" s="2"/>
      <c r="AW172" s="1"/>
      <c r="AX172" s="1"/>
      <c r="AY172" s="1"/>
      <c r="AZ172" s="1"/>
      <c r="BA172" s="1"/>
      <c r="BB172" s="1"/>
      <c r="BC172" s="1"/>
      <c r="BD172" s="1"/>
      <c r="BE172" s="1" t="s">
        <v>9</v>
      </c>
      <c r="BF172" s="1"/>
      <c r="BG172" s="2"/>
      <c r="BH172" s="2"/>
      <c r="BI172" s="1"/>
      <c r="BJ172" s="2"/>
      <c r="BK172" s="2"/>
      <c r="BL172" s="2"/>
      <c r="BM172" s="1"/>
      <c r="BN172" s="131"/>
    </row>
    <row r="173" spans="1:66" ht="31.2">
      <c r="A173" s="23">
        <v>169</v>
      </c>
      <c r="B173" s="184" t="s">
        <v>6145</v>
      </c>
      <c r="C173" s="184" t="s">
        <v>5969</v>
      </c>
      <c r="D173" s="184" t="s">
        <v>218</v>
      </c>
      <c r="E173" s="184">
        <v>65</v>
      </c>
      <c r="F173" s="184" t="s">
        <v>5491</v>
      </c>
      <c r="G173" s="184"/>
      <c r="H173" s="23" t="str">
        <f t="shared" si="6"/>
        <v>王＊義</v>
      </c>
      <c r="I173" s="23" t="str">
        <f t="shared" si="7"/>
        <v>0＊780234</v>
      </c>
      <c r="J173" s="184" t="s">
        <v>5947</v>
      </c>
      <c r="K173" s="184" t="s">
        <v>1127</v>
      </c>
      <c r="L173" s="185" t="s">
        <v>334</v>
      </c>
      <c r="M173" s="184"/>
      <c r="N173" s="184"/>
      <c r="O173" s="184"/>
      <c r="P173" s="184"/>
      <c r="Q173" s="186"/>
      <c r="R173" s="186"/>
      <c r="S173" s="186"/>
      <c r="T173" s="186"/>
      <c r="U173" s="186"/>
      <c r="V173" s="186"/>
      <c r="W173" s="186"/>
      <c r="X173" s="186"/>
      <c r="Y173" s="186"/>
      <c r="Z173" s="186"/>
      <c r="AA173" s="186"/>
      <c r="AB173" s="186"/>
      <c r="AC173" s="186"/>
      <c r="AD173" s="186"/>
      <c r="AE173" s="186"/>
      <c r="AF173" s="186"/>
      <c r="AG173" s="186"/>
      <c r="AH173" s="186"/>
      <c r="AI173" s="186"/>
      <c r="AJ173" s="186"/>
      <c r="AK173" s="186"/>
      <c r="AL173" s="186"/>
      <c r="AM173" s="186"/>
      <c r="AN173" s="186"/>
      <c r="AO173" s="186"/>
      <c r="AP173" s="186"/>
      <c r="AQ173" s="186"/>
      <c r="AR173" s="186"/>
      <c r="AS173" s="186"/>
      <c r="AT173" s="186"/>
      <c r="AU173" s="186"/>
      <c r="AV173" s="187"/>
      <c r="AW173" s="188"/>
      <c r="AX173" s="188"/>
      <c r="AY173" s="188"/>
      <c r="AZ173" s="188"/>
      <c r="BA173" s="188"/>
      <c r="BB173" s="188"/>
      <c r="BC173" s="188"/>
      <c r="BD173" s="188"/>
      <c r="BE173" s="184" t="s">
        <v>9</v>
      </c>
      <c r="BF173" s="188"/>
      <c r="BG173" s="188"/>
      <c r="BH173" s="188"/>
      <c r="BI173" s="188"/>
      <c r="BJ173" s="188"/>
      <c r="BK173" s="188"/>
      <c r="BL173" s="188"/>
      <c r="BM173" s="187"/>
      <c r="BN173" s="131"/>
    </row>
    <row r="174" spans="1:66" ht="16.2">
      <c r="A174" s="23">
        <v>170</v>
      </c>
      <c r="B174" s="33" t="s">
        <v>6135</v>
      </c>
      <c r="C174" s="33" t="s">
        <v>5952</v>
      </c>
      <c r="D174" s="33" t="s">
        <v>216</v>
      </c>
      <c r="E174" s="33">
        <v>69</v>
      </c>
      <c r="F174" s="33" t="s">
        <v>325</v>
      </c>
      <c r="G174" s="33" t="s">
        <v>325</v>
      </c>
      <c r="H174" s="23" t="str">
        <f t="shared" ref="H174:H237" si="8">REPLACE(B174,2,1,"＊")</f>
        <v>黃＊娥</v>
      </c>
      <c r="I174" s="23" t="str">
        <f t="shared" ref="I174:I237" si="9">REPLACE(C174,2,1,"＊")</f>
        <v>2＊420587</v>
      </c>
      <c r="J174" s="33" t="s">
        <v>5947</v>
      </c>
      <c r="K174" s="33">
        <v>5760350</v>
      </c>
      <c r="L174" s="36" t="s">
        <v>334</v>
      </c>
      <c r="M174" s="33"/>
      <c r="N174" s="33"/>
      <c r="O174" s="33"/>
      <c r="P174" s="33"/>
      <c r="Q174" s="2"/>
      <c r="R174" s="2"/>
      <c r="S174" s="2"/>
      <c r="T174" s="2"/>
      <c r="U174" s="2"/>
      <c r="V174" s="18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2"/>
      <c r="AO174" s="1"/>
      <c r="AP174" s="2"/>
      <c r="AQ174" s="1"/>
      <c r="AR174" s="1"/>
      <c r="AS174" s="1"/>
      <c r="AT174" s="1"/>
      <c r="AU174" s="1"/>
      <c r="AV174" s="2"/>
      <c r="AW174" s="1"/>
      <c r="AX174" s="1"/>
      <c r="AY174" s="1" t="s">
        <v>9</v>
      </c>
      <c r="AZ174" s="1"/>
      <c r="BA174" s="1"/>
      <c r="BB174" s="1"/>
      <c r="BC174" s="1"/>
      <c r="BD174" s="1"/>
      <c r="BE174" s="1"/>
      <c r="BF174" s="1"/>
      <c r="BG174" s="2"/>
      <c r="BH174" s="2"/>
      <c r="BI174" s="1"/>
      <c r="BJ174" s="2"/>
      <c r="BK174" s="2"/>
      <c r="BL174" s="2"/>
      <c r="BM174" s="1"/>
      <c r="BN174" s="131"/>
    </row>
    <row r="175" spans="1:66">
      <c r="A175" s="23">
        <v>171</v>
      </c>
      <c r="B175" s="33"/>
      <c r="C175" s="33"/>
      <c r="D175" s="33"/>
      <c r="E175" s="33"/>
      <c r="F175" s="33"/>
      <c r="G175" s="33"/>
      <c r="H175" s="23" t="str">
        <f t="shared" si="8"/>
        <v>＊</v>
      </c>
      <c r="I175" s="23" t="str">
        <f t="shared" si="9"/>
        <v>＊</v>
      </c>
      <c r="J175" s="33">
        <v>20211224</v>
      </c>
      <c r="K175" s="33">
        <v>5760350</v>
      </c>
      <c r="L175" s="41" t="s">
        <v>334</v>
      </c>
      <c r="M175" s="33"/>
      <c r="N175" s="33"/>
      <c r="O175" s="33"/>
      <c r="P175" s="33"/>
      <c r="Q175" s="2"/>
      <c r="R175" s="2"/>
      <c r="S175" s="2"/>
      <c r="T175" s="2"/>
      <c r="U175" s="2"/>
      <c r="V175" s="18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2"/>
      <c r="AO175" s="1"/>
      <c r="AP175" s="2"/>
      <c r="AQ175" s="1"/>
      <c r="AR175" s="1"/>
      <c r="AS175" s="1"/>
      <c r="AT175" s="1"/>
      <c r="AU175" s="1"/>
      <c r="AV175" s="2"/>
      <c r="AW175" s="1"/>
      <c r="AX175" s="1"/>
      <c r="AY175" s="1" t="s">
        <v>9</v>
      </c>
      <c r="AZ175" s="1"/>
      <c r="BA175" s="1"/>
      <c r="BB175" s="1"/>
      <c r="BC175" s="1"/>
      <c r="BD175" s="1"/>
      <c r="BE175" s="1"/>
      <c r="BF175" s="1"/>
      <c r="BG175" s="2"/>
      <c r="BH175" s="2"/>
      <c r="BI175" s="1"/>
      <c r="BJ175" s="2"/>
      <c r="BK175" s="2"/>
      <c r="BL175" s="2"/>
      <c r="BM175" s="1"/>
      <c r="BN175" s="131"/>
    </row>
    <row r="176" spans="1:66" ht="46.8">
      <c r="A176" s="23">
        <v>172</v>
      </c>
      <c r="B176" s="33" t="s">
        <v>6136</v>
      </c>
      <c r="C176" s="33" t="s">
        <v>5954</v>
      </c>
      <c r="D176" s="33" t="s">
        <v>218</v>
      </c>
      <c r="E176" s="33">
        <v>45</v>
      </c>
      <c r="F176" s="33" t="s">
        <v>325</v>
      </c>
      <c r="G176" s="33" t="s">
        <v>325</v>
      </c>
      <c r="H176" s="23" t="str">
        <f t="shared" si="8"/>
        <v>陳＊益</v>
      </c>
      <c r="I176" s="23" t="str">
        <f t="shared" si="9"/>
        <v>2＊295326</v>
      </c>
      <c r="J176" s="33" t="s">
        <v>5953</v>
      </c>
      <c r="K176" s="33" t="s">
        <v>1132</v>
      </c>
      <c r="L176" s="36" t="s">
        <v>334</v>
      </c>
      <c r="M176" s="33"/>
      <c r="N176" s="33"/>
      <c r="O176" s="33"/>
      <c r="P176" s="33"/>
      <c r="Q176" s="2"/>
      <c r="R176" s="2"/>
      <c r="S176" s="2"/>
      <c r="T176" s="2"/>
      <c r="U176" s="2"/>
      <c r="V176" s="18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2"/>
      <c r="AO176" s="1"/>
      <c r="AP176" s="2"/>
      <c r="AQ176" s="1"/>
      <c r="AR176" s="1"/>
      <c r="AS176" s="1"/>
      <c r="AT176" s="1"/>
      <c r="AU176" s="1"/>
      <c r="AV176" s="2"/>
      <c r="AW176" s="1"/>
      <c r="AX176" s="1"/>
      <c r="AY176" s="1"/>
      <c r="AZ176" s="1"/>
      <c r="BA176" s="1"/>
      <c r="BB176" s="1"/>
      <c r="BC176" s="1" t="s">
        <v>9</v>
      </c>
      <c r="BD176" s="1"/>
      <c r="BE176" s="1" t="s">
        <v>9</v>
      </c>
      <c r="BF176" s="1"/>
      <c r="BG176" s="2"/>
      <c r="BH176" s="2"/>
      <c r="BI176" s="1"/>
      <c r="BJ176" s="2"/>
      <c r="BK176" s="2"/>
      <c r="BL176" s="2"/>
      <c r="BM176" s="1"/>
      <c r="BN176" s="131"/>
    </row>
    <row r="177" spans="1:66" ht="31.2">
      <c r="A177" s="23">
        <v>173</v>
      </c>
      <c r="B177" s="33" t="s">
        <v>6137</v>
      </c>
      <c r="C177" s="33" t="s">
        <v>5955</v>
      </c>
      <c r="D177" s="33" t="s">
        <v>218</v>
      </c>
      <c r="E177" s="33">
        <v>60</v>
      </c>
      <c r="F177" s="33" t="s">
        <v>325</v>
      </c>
      <c r="G177" s="33" t="s">
        <v>325</v>
      </c>
      <c r="H177" s="23" t="str">
        <f t="shared" si="8"/>
        <v>潘＊榮</v>
      </c>
      <c r="I177" s="23" t="str">
        <f t="shared" si="9"/>
        <v>0＊602604</v>
      </c>
      <c r="J177" s="33" t="s">
        <v>5956</v>
      </c>
      <c r="K177" s="33" t="s">
        <v>1127</v>
      </c>
      <c r="L177" s="36" t="s">
        <v>334</v>
      </c>
      <c r="M177" s="33"/>
      <c r="N177" s="33"/>
      <c r="O177" s="33"/>
      <c r="P177" s="33"/>
      <c r="Q177" s="2"/>
      <c r="R177" s="2"/>
      <c r="S177" s="2"/>
      <c r="T177" s="2"/>
      <c r="U177" s="2"/>
      <c r="V177" s="18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2"/>
      <c r="AO177" s="1"/>
      <c r="AP177" s="2"/>
      <c r="AQ177" s="1"/>
      <c r="AR177" s="1"/>
      <c r="AS177" s="1"/>
      <c r="AT177" s="1"/>
      <c r="AU177" s="1"/>
      <c r="AV177" s="2"/>
      <c r="AW177" s="1"/>
      <c r="AX177" s="1"/>
      <c r="AY177" s="1"/>
      <c r="AZ177" s="1"/>
      <c r="BA177" s="1"/>
      <c r="BB177" s="1"/>
      <c r="BC177" s="1"/>
      <c r="BD177" s="1"/>
      <c r="BE177" s="1" t="s">
        <v>9</v>
      </c>
      <c r="BF177" s="1"/>
      <c r="BG177" s="2"/>
      <c r="BH177" s="2"/>
      <c r="BI177" s="1"/>
      <c r="BJ177" s="2"/>
      <c r="BK177" s="2"/>
      <c r="BL177" s="2"/>
      <c r="BM177" s="1"/>
      <c r="BN177" s="131"/>
    </row>
    <row r="178" spans="1:66" ht="46.8">
      <c r="A178" s="23">
        <v>174</v>
      </c>
      <c r="B178" s="33" t="s">
        <v>6138</v>
      </c>
      <c r="C178" s="33" t="s">
        <v>5957</v>
      </c>
      <c r="D178" s="33" t="s">
        <v>218</v>
      </c>
      <c r="E178" s="33">
        <v>52</v>
      </c>
      <c r="F178" s="33" t="s">
        <v>325</v>
      </c>
      <c r="G178" s="33" t="s">
        <v>325</v>
      </c>
      <c r="H178" s="23" t="str">
        <f t="shared" si="8"/>
        <v>鄭＊銘</v>
      </c>
      <c r="I178" s="23" t="str">
        <f t="shared" si="9"/>
        <v>0＊914963</v>
      </c>
      <c r="J178" s="33" t="s">
        <v>5956</v>
      </c>
      <c r="K178" s="33" t="s">
        <v>1132</v>
      </c>
      <c r="L178" s="36" t="s">
        <v>334</v>
      </c>
      <c r="M178" s="33"/>
      <c r="N178" s="33"/>
      <c r="O178" s="33"/>
      <c r="P178" s="33"/>
      <c r="Q178" s="2"/>
      <c r="R178" s="2"/>
      <c r="S178" s="2"/>
      <c r="T178" s="2"/>
      <c r="U178" s="2"/>
      <c r="V178" s="18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2"/>
      <c r="AO178" s="1"/>
      <c r="AP178" s="2"/>
      <c r="AQ178" s="1"/>
      <c r="AR178" s="1"/>
      <c r="AS178" s="1"/>
      <c r="AT178" s="1"/>
      <c r="AU178" s="1"/>
      <c r="AV178" s="2"/>
      <c r="AW178" s="1"/>
      <c r="AX178" s="1"/>
      <c r="AY178" s="1"/>
      <c r="AZ178" s="1"/>
      <c r="BA178" s="1"/>
      <c r="BB178" s="1"/>
      <c r="BC178" s="1"/>
      <c r="BD178" s="1" t="s">
        <v>9</v>
      </c>
      <c r="BE178" s="1" t="s">
        <v>9</v>
      </c>
      <c r="BF178" s="1"/>
      <c r="BG178" s="2"/>
      <c r="BH178" s="2"/>
      <c r="BI178" s="1"/>
      <c r="BJ178" s="2"/>
      <c r="BK178" s="2"/>
      <c r="BL178" s="2"/>
      <c r="BM178" s="1"/>
      <c r="BN178" s="131"/>
    </row>
    <row r="179" spans="1:66" ht="31.2">
      <c r="A179" s="23">
        <v>175</v>
      </c>
      <c r="B179" s="33" t="s">
        <v>1850</v>
      </c>
      <c r="C179" s="33" t="s">
        <v>1612</v>
      </c>
      <c r="D179" s="33" t="s">
        <v>218</v>
      </c>
      <c r="E179" s="33">
        <v>42</v>
      </c>
      <c r="F179" s="33" t="s">
        <v>325</v>
      </c>
      <c r="G179" s="33" t="s">
        <v>325</v>
      </c>
      <c r="H179" s="23" t="str">
        <f t="shared" si="8"/>
        <v>王＊元</v>
      </c>
      <c r="I179" s="23" t="str">
        <f t="shared" si="9"/>
        <v>1＊146626</v>
      </c>
      <c r="J179" s="33" t="s">
        <v>5956</v>
      </c>
      <c r="K179" s="33" t="s">
        <v>1127</v>
      </c>
      <c r="L179" s="36" t="s">
        <v>334</v>
      </c>
      <c r="M179" s="33"/>
      <c r="N179" s="33"/>
      <c r="O179" s="33"/>
      <c r="P179" s="33"/>
      <c r="Q179" s="2"/>
      <c r="R179" s="2"/>
      <c r="S179" s="2"/>
      <c r="T179" s="2"/>
      <c r="U179" s="2"/>
      <c r="V179" s="18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2"/>
      <c r="AO179" s="1"/>
      <c r="AP179" s="2"/>
      <c r="AQ179" s="1"/>
      <c r="AR179" s="1"/>
      <c r="AS179" s="1"/>
      <c r="AT179" s="1"/>
      <c r="AU179" s="1"/>
      <c r="AV179" s="2"/>
      <c r="AW179" s="1"/>
      <c r="AX179" s="1"/>
      <c r="AY179" s="1"/>
      <c r="AZ179" s="1"/>
      <c r="BA179" s="1"/>
      <c r="BB179" s="1"/>
      <c r="BC179" s="1"/>
      <c r="BD179" s="1"/>
      <c r="BE179" s="1" t="s">
        <v>9</v>
      </c>
      <c r="BF179" s="1"/>
      <c r="BG179" s="2"/>
      <c r="BH179" s="2"/>
      <c r="BI179" s="1"/>
      <c r="BJ179" s="2"/>
      <c r="BK179" s="2"/>
      <c r="BL179" s="2"/>
      <c r="BM179" s="1"/>
      <c r="BN179" s="131"/>
    </row>
    <row r="180" spans="1:66" ht="31.2">
      <c r="A180" s="23">
        <v>176</v>
      </c>
      <c r="B180" s="184" t="s">
        <v>229</v>
      </c>
      <c r="C180" s="184" t="s">
        <v>125</v>
      </c>
      <c r="D180" s="184" t="s">
        <v>218</v>
      </c>
      <c r="E180" s="184">
        <v>64</v>
      </c>
      <c r="F180" s="184" t="s">
        <v>5956</v>
      </c>
      <c r="G180" s="184" t="s">
        <v>5956</v>
      </c>
      <c r="H180" s="23" t="str">
        <f t="shared" si="8"/>
        <v>張＊民</v>
      </c>
      <c r="I180" s="23" t="str">
        <f t="shared" si="9"/>
        <v>2＊568689</v>
      </c>
      <c r="J180" s="184" t="s">
        <v>5956</v>
      </c>
      <c r="K180" s="184" t="s">
        <v>1130</v>
      </c>
      <c r="L180" s="185" t="s">
        <v>334</v>
      </c>
      <c r="M180" s="184"/>
      <c r="N180" s="184"/>
      <c r="O180" s="184"/>
      <c r="P180" s="184"/>
      <c r="Q180" s="186"/>
      <c r="R180" s="186"/>
      <c r="S180" s="186"/>
      <c r="T180" s="186"/>
      <c r="U180" s="186"/>
      <c r="V180" s="186"/>
      <c r="W180" s="186"/>
      <c r="X180" s="186"/>
      <c r="Y180" s="186"/>
      <c r="Z180" s="186"/>
      <c r="AA180" s="186"/>
      <c r="AB180" s="186"/>
      <c r="AC180" s="186"/>
      <c r="AD180" s="186"/>
      <c r="AE180" s="186"/>
      <c r="AF180" s="186"/>
      <c r="AG180" s="186"/>
      <c r="AH180" s="186"/>
      <c r="AI180" s="186"/>
      <c r="AJ180" s="186"/>
      <c r="AK180" s="186"/>
      <c r="AL180" s="186"/>
      <c r="AM180" s="186"/>
      <c r="AN180" s="186"/>
      <c r="AO180" s="186"/>
      <c r="AP180" s="186"/>
      <c r="AQ180" s="186"/>
      <c r="AR180" s="186"/>
      <c r="AS180" s="186"/>
      <c r="AT180" s="186"/>
      <c r="AU180" s="186"/>
      <c r="AV180" s="187"/>
      <c r="AW180" s="188"/>
      <c r="AX180" s="188"/>
      <c r="AY180" s="188"/>
      <c r="AZ180" s="188"/>
      <c r="BA180" s="188"/>
      <c r="BB180" s="188"/>
      <c r="BC180" s="188"/>
      <c r="BD180" s="188"/>
      <c r="BE180" s="188"/>
      <c r="BF180" s="184" t="s">
        <v>1102</v>
      </c>
      <c r="BG180" s="188"/>
      <c r="BH180" s="188"/>
      <c r="BI180" s="188"/>
      <c r="BJ180" s="188"/>
      <c r="BK180" s="188"/>
      <c r="BL180" s="188"/>
      <c r="BM180" s="187"/>
      <c r="BN180" s="131"/>
    </row>
    <row r="181" spans="1:66" ht="46.8">
      <c r="A181" s="23">
        <v>177</v>
      </c>
      <c r="B181" s="33" t="s">
        <v>6139</v>
      </c>
      <c r="C181" s="33" t="s">
        <v>5958</v>
      </c>
      <c r="D181" s="33" t="s">
        <v>218</v>
      </c>
      <c r="E181" s="33">
        <v>77</v>
      </c>
      <c r="F181" s="33" t="s">
        <v>5956</v>
      </c>
      <c r="G181" s="33" t="s">
        <v>5959</v>
      </c>
      <c r="H181" s="23" t="str">
        <f t="shared" si="8"/>
        <v>李＊輝</v>
      </c>
      <c r="I181" s="23" t="str">
        <f t="shared" si="9"/>
        <v>0＊588375</v>
      </c>
      <c r="J181" s="33" t="s">
        <v>5960</v>
      </c>
      <c r="K181" s="33" t="s">
        <v>1139</v>
      </c>
      <c r="L181" s="36" t="s">
        <v>334</v>
      </c>
      <c r="M181" s="33"/>
      <c r="N181" s="33"/>
      <c r="O181" s="33"/>
      <c r="P181" s="33"/>
      <c r="Q181" s="2"/>
      <c r="R181" s="2"/>
      <c r="S181" s="2"/>
      <c r="T181" s="2"/>
      <c r="U181" s="2"/>
      <c r="V181" s="18"/>
      <c r="W181" s="1"/>
      <c r="X181" s="1"/>
      <c r="Y181" s="1"/>
      <c r="Z181" s="1"/>
      <c r="AA181" s="1" t="s">
        <v>9</v>
      </c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2"/>
      <c r="AO181" s="1"/>
      <c r="AP181" s="2"/>
      <c r="AQ181" s="1"/>
      <c r="AR181" s="1"/>
      <c r="AS181" s="1"/>
      <c r="AT181" s="1"/>
      <c r="AU181" s="1"/>
      <c r="AV181" s="2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2"/>
      <c r="BH181" s="2"/>
      <c r="BI181" s="1"/>
      <c r="BJ181" s="2"/>
      <c r="BK181" s="2"/>
      <c r="BL181" s="2"/>
      <c r="BM181" s="1" t="s">
        <v>1111</v>
      </c>
      <c r="BN181" s="131"/>
    </row>
    <row r="182" spans="1:66" ht="31.2">
      <c r="A182" s="23">
        <v>178</v>
      </c>
      <c r="B182" s="33" t="s">
        <v>1208</v>
      </c>
      <c r="C182" s="33" t="s">
        <v>351</v>
      </c>
      <c r="D182" s="33" t="s">
        <v>216</v>
      </c>
      <c r="E182" s="33">
        <v>52</v>
      </c>
      <c r="F182" s="33" t="s">
        <v>325</v>
      </c>
      <c r="G182" s="33" t="s">
        <v>325</v>
      </c>
      <c r="H182" s="23" t="str">
        <f t="shared" si="8"/>
        <v>賴＊菁</v>
      </c>
      <c r="I182" s="23" t="str">
        <f t="shared" si="9"/>
        <v>0＊590893</v>
      </c>
      <c r="J182" s="33" t="s">
        <v>5960</v>
      </c>
      <c r="K182" s="33" t="s">
        <v>1130</v>
      </c>
      <c r="L182" s="36" t="s">
        <v>334</v>
      </c>
      <c r="M182" s="33"/>
      <c r="N182" s="33"/>
      <c r="O182" s="33"/>
      <c r="P182" s="33"/>
      <c r="Q182" s="2"/>
      <c r="R182" s="2"/>
      <c r="S182" s="2"/>
      <c r="T182" s="2"/>
      <c r="U182" s="2"/>
      <c r="V182" s="18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2"/>
      <c r="AO182" s="1"/>
      <c r="AP182" s="2"/>
      <c r="AQ182" s="1"/>
      <c r="AR182" s="1"/>
      <c r="AS182" s="1"/>
      <c r="AT182" s="1"/>
      <c r="AU182" s="1"/>
      <c r="AV182" s="2"/>
      <c r="AW182" s="1"/>
      <c r="AX182" s="1"/>
      <c r="AY182" s="1"/>
      <c r="AZ182" s="1"/>
      <c r="BA182" s="1"/>
      <c r="BB182" s="1"/>
      <c r="BC182" s="1"/>
      <c r="BD182" s="1"/>
      <c r="BE182" s="1" t="s">
        <v>1133</v>
      </c>
      <c r="BF182" s="1"/>
      <c r="BG182" s="2"/>
      <c r="BH182" s="2"/>
      <c r="BI182" s="1"/>
      <c r="BJ182" s="2"/>
      <c r="BK182" s="2"/>
      <c r="BL182" s="2"/>
      <c r="BM182" s="1"/>
      <c r="BN182" s="131"/>
    </row>
    <row r="183" spans="1:66" ht="31.2">
      <c r="A183" s="23">
        <v>179</v>
      </c>
      <c r="B183" s="33" t="s">
        <v>6140</v>
      </c>
      <c r="C183" s="33" t="s">
        <v>5961</v>
      </c>
      <c r="D183" s="33" t="s">
        <v>216</v>
      </c>
      <c r="E183" s="33">
        <v>71</v>
      </c>
      <c r="F183" s="33" t="s">
        <v>325</v>
      </c>
      <c r="G183" s="33" t="s">
        <v>325</v>
      </c>
      <c r="H183" s="23" t="str">
        <f t="shared" si="8"/>
        <v>李＊臻</v>
      </c>
      <c r="I183" s="23" t="str">
        <f t="shared" si="9"/>
        <v>0＊551493</v>
      </c>
      <c r="J183" s="33" t="s">
        <v>5960</v>
      </c>
      <c r="K183" s="33" t="s">
        <v>1127</v>
      </c>
      <c r="L183" s="36" t="s">
        <v>334</v>
      </c>
      <c r="M183" s="33"/>
      <c r="N183" s="33"/>
      <c r="O183" s="33"/>
      <c r="P183" s="33"/>
      <c r="Q183" s="2"/>
      <c r="R183" s="2"/>
      <c r="S183" s="2"/>
      <c r="T183" s="2"/>
      <c r="U183" s="2"/>
      <c r="V183" s="18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2"/>
      <c r="AO183" s="1"/>
      <c r="AP183" s="2"/>
      <c r="AQ183" s="1"/>
      <c r="AR183" s="1"/>
      <c r="AS183" s="1"/>
      <c r="AT183" s="1"/>
      <c r="AU183" s="1"/>
      <c r="AV183" s="2"/>
      <c r="AW183" s="1"/>
      <c r="AX183" s="1"/>
      <c r="AY183" s="1"/>
      <c r="AZ183" s="1"/>
      <c r="BA183" s="1"/>
      <c r="BB183" s="1"/>
      <c r="BC183" s="1"/>
      <c r="BD183" s="1"/>
      <c r="BE183" s="1" t="s">
        <v>9</v>
      </c>
      <c r="BF183" s="1"/>
      <c r="BG183" s="2"/>
      <c r="BH183" s="2"/>
      <c r="BI183" s="1"/>
      <c r="BJ183" s="2"/>
      <c r="BK183" s="2"/>
      <c r="BL183" s="2"/>
      <c r="BM183" s="1"/>
      <c r="BN183" s="131"/>
    </row>
    <row r="184" spans="1:66" ht="31.2">
      <c r="A184" s="23">
        <v>180</v>
      </c>
      <c r="B184" s="33" t="s">
        <v>4697</v>
      </c>
      <c r="C184" s="33" t="s">
        <v>2509</v>
      </c>
      <c r="D184" s="33" t="s">
        <v>216</v>
      </c>
      <c r="E184" s="33">
        <v>63</v>
      </c>
      <c r="F184" s="33" t="s">
        <v>325</v>
      </c>
      <c r="G184" s="33" t="s">
        <v>325</v>
      </c>
      <c r="H184" s="23" t="str">
        <f t="shared" si="8"/>
        <v>邱＊琴</v>
      </c>
      <c r="I184" s="23" t="str">
        <f t="shared" si="9"/>
        <v>0＊352079</v>
      </c>
      <c r="J184" s="33" t="s">
        <v>5960</v>
      </c>
      <c r="K184" s="33" t="s">
        <v>1127</v>
      </c>
      <c r="L184" s="36" t="s">
        <v>334</v>
      </c>
      <c r="M184" s="33"/>
      <c r="N184" s="33"/>
      <c r="O184" s="33"/>
      <c r="P184" s="33"/>
      <c r="Q184" s="2"/>
      <c r="R184" s="2"/>
      <c r="S184" s="2"/>
      <c r="T184" s="2"/>
      <c r="U184" s="2"/>
      <c r="V184" s="18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2"/>
      <c r="AO184" s="1"/>
      <c r="AP184" s="2"/>
      <c r="AQ184" s="1"/>
      <c r="AR184" s="1"/>
      <c r="AS184" s="1"/>
      <c r="AT184" s="1"/>
      <c r="AU184" s="1"/>
      <c r="AV184" s="2"/>
      <c r="AW184" s="1"/>
      <c r="AX184" s="1"/>
      <c r="AY184" s="1"/>
      <c r="AZ184" s="1"/>
      <c r="BA184" s="1"/>
      <c r="BB184" s="1"/>
      <c r="BC184" s="1"/>
      <c r="BD184" s="1"/>
      <c r="BE184" s="1" t="s">
        <v>9</v>
      </c>
      <c r="BF184" s="1"/>
      <c r="BG184" s="2"/>
      <c r="BH184" s="2"/>
      <c r="BI184" s="1"/>
      <c r="BJ184" s="2"/>
      <c r="BK184" s="2"/>
      <c r="BL184" s="2"/>
      <c r="BM184" s="1"/>
      <c r="BN184" s="131"/>
    </row>
    <row r="185" spans="1:66" ht="46.8">
      <c r="A185" s="23">
        <v>181</v>
      </c>
      <c r="B185" s="33" t="s">
        <v>6114</v>
      </c>
      <c r="C185" s="33" t="s">
        <v>5922</v>
      </c>
      <c r="D185" s="33" t="s">
        <v>216</v>
      </c>
      <c r="E185" s="33">
        <v>82</v>
      </c>
      <c r="F185" s="33" t="s">
        <v>5956</v>
      </c>
      <c r="G185" s="33" t="s">
        <v>5962</v>
      </c>
      <c r="H185" s="23" t="str">
        <f t="shared" si="8"/>
        <v>藍＊子</v>
      </c>
      <c r="I185" s="23" t="str">
        <f t="shared" si="9"/>
        <v>0＊831274</v>
      </c>
      <c r="J185" s="33" t="s">
        <v>5960</v>
      </c>
      <c r="K185" s="33" t="s">
        <v>1139</v>
      </c>
      <c r="L185" s="36" t="s">
        <v>334</v>
      </c>
      <c r="M185" s="33"/>
      <c r="N185" s="33"/>
      <c r="O185" s="33"/>
      <c r="P185" s="33"/>
      <c r="Q185" s="2"/>
      <c r="R185" s="2"/>
      <c r="S185" s="2"/>
      <c r="T185" s="2"/>
      <c r="U185" s="2"/>
      <c r="V185" s="18"/>
      <c r="W185" s="1"/>
      <c r="X185" s="1"/>
      <c r="Y185" s="1"/>
      <c r="Z185" s="1"/>
      <c r="AA185" s="1" t="s">
        <v>9</v>
      </c>
      <c r="AB185" s="1"/>
      <c r="AC185" s="1"/>
      <c r="AD185" s="1" t="s">
        <v>3755</v>
      </c>
      <c r="AE185" s="1"/>
      <c r="AF185" s="1"/>
      <c r="AG185" s="1"/>
      <c r="AH185" s="1"/>
      <c r="AI185" s="1"/>
      <c r="AJ185" s="1"/>
      <c r="AK185" s="1"/>
      <c r="AL185" s="1"/>
      <c r="AM185" s="1"/>
      <c r="AN185" s="2"/>
      <c r="AO185" s="1"/>
      <c r="AP185" s="2"/>
      <c r="AQ185" s="1"/>
      <c r="AR185" s="1"/>
      <c r="AS185" s="1"/>
      <c r="AT185" s="1"/>
      <c r="AU185" s="1"/>
      <c r="AV185" s="2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2"/>
      <c r="BH185" s="2"/>
      <c r="BI185" s="1"/>
      <c r="BJ185" s="2"/>
      <c r="BK185" s="2"/>
      <c r="BL185" s="2"/>
      <c r="BM185" s="1" t="s">
        <v>1111</v>
      </c>
      <c r="BN185" s="131"/>
    </row>
    <row r="186" spans="1:66" ht="46.8">
      <c r="A186" s="23">
        <v>182</v>
      </c>
      <c r="B186" s="33" t="s">
        <v>5597</v>
      </c>
      <c r="C186" s="33" t="s">
        <v>5336</v>
      </c>
      <c r="D186" s="33" t="s">
        <v>216</v>
      </c>
      <c r="E186" s="33">
        <v>59</v>
      </c>
      <c r="F186" s="33" t="s">
        <v>325</v>
      </c>
      <c r="G186" s="33" t="s">
        <v>325</v>
      </c>
      <c r="H186" s="23" t="str">
        <f t="shared" si="8"/>
        <v>周＊秋</v>
      </c>
      <c r="I186" s="23" t="str">
        <f t="shared" si="9"/>
        <v>1＊581390</v>
      </c>
      <c r="J186" s="33" t="s">
        <v>5960</v>
      </c>
      <c r="K186" s="33" t="s">
        <v>1134</v>
      </c>
      <c r="L186" s="36" t="s">
        <v>334</v>
      </c>
      <c r="M186" s="33"/>
      <c r="N186" s="33"/>
      <c r="O186" s="33"/>
      <c r="P186" s="33"/>
      <c r="Q186" s="2"/>
      <c r="R186" s="2"/>
      <c r="S186" s="2"/>
      <c r="T186" s="2"/>
      <c r="U186" s="2"/>
      <c r="V186" s="18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2"/>
      <c r="AO186" s="1"/>
      <c r="AP186" s="2"/>
      <c r="AQ186" s="1"/>
      <c r="AR186" s="1"/>
      <c r="AS186" s="1"/>
      <c r="AT186" s="1"/>
      <c r="AU186" s="1"/>
      <c r="AV186" s="2"/>
      <c r="AW186" s="1"/>
      <c r="AX186" s="1"/>
      <c r="AY186" s="1"/>
      <c r="AZ186" s="1"/>
      <c r="BA186" s="1"/>
      <c r="BB186" s="1"/>
      <c r="BC186" s="1"/>
      <c r="BD186" s="1"/>
      <c r="BE186" s="1" t="s">
        <v>9</v>
      </c>
      <c r="BF186" s="1"/>
      <c r="BG186" s="2"/>
      <c r="BH186" s="2"/>
      <c r="BI186" s="1"/>
      <c r="BJ186" s="2"/>
      <c r="BK186" s="2"/>
      <c r="BL186" s="2"/>
      <c r="BM186" s="1" t="s">
        <v>1098</v>
      </c>
      <c r="BN186" s="131"/>
    </row>
    <row r="187" spans="1:66" ht="31.2">
      <c r="A187" s="23">
        <v>183</v>
      </c>
      <c r="B187" s="33" t="s">
        <v>273</v>
      </c>
      <c r="C187" s="33" t="s">
        <v>357</v>
      </c>
      <c r="D187" s="33" t="s">
        <v>218</v>
      </c>
      <c r="E187" s="33">
        <v>82</v>
      </c>
      <c r="F187" s="33" t="s">
        <v>325</v>
      </c>
      <c r="G187" s="33" t="s">
        <v>325</v>
      </c>
      <c r="H187" s="23" t="str">
        <f t="shared" si="8"/>
        <v>王＊雄</v>
      </c>
      <c r="I187" s="23" t="str">
        <f t="shared" si="9"/>
        <v>1＊596029</v>
      </c>
      <c r="J187" s="33" t="s">
        <v>5960</v>
      </c>
      <c r="K187" s="33" t="s">
        <v>1127</v>
      </c>
      <c r="L187" s="36" t="s">
        <v>334</v>
      </c>
      <c r="M187" s="33"/>
      <c r="N187" s="33"/>
      <c r="O187" s="33"/>
      <c r="P187" s="33"/>
      <c r="Q187" s="2"/>
      <c r="R187" s="2"/>
      <c r="S187" s="2"/>
      <c r="T187" s="2"/>
      <c r="U187" s="2"/>
      <c r="V187" s="18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2"/>
      <c r="AO187" s="1"/>
      <c r="AP187" s="2"/>
      <c r="AQ187" s="1"/>
      <c r="AR187" s="1"/>
      <c r="AS187" s="1"/>
      <c r="AT187" s="1"/>
      <c r="AU187" s="1"/>
      <c r="AV187" s="2"/>
      <c r="AW187" s="1"/>
      <c r="AX187" s="1"/>
      <c r="AY187" s="1"/>
      <c r="AZ187" s="1"/>
      <c r="BA187" s="1"/>
      <c r="BB187" s="1"/>
      <c r="BC187" s="1"/>
      <c r="BD187" s="1"/>
      <c r="BE187" s="1" t="s">
        <v>9</v>
      </c>
      <c r="BF187" s="1"/>
      <c r="BG187" s="2"/>
      <c r="BH187" s="2"/>
      <c r="BI187" s="1"/>
      <c r="BJ187" s="2"/>
      <c r="BK187" s="2"/>
      <c r="BL187" s="2"/>
      <c r="BM187" s="1"/>
      <c r="BN187" s="131"/>
    </row>
    <row r="188" spans="1:66" ht="31.2">
      <c r="A188" s="23">
        <v>184</v>
      </c>
      <c r="B188" s="33" t="s">
        <v>6141</v>
      </c>
      <c r="C188" s="33" t="s">
        <v>5963</v>
      </c>
      <c r="D188" s="33" t="s">
        <v>216</v>
      </c>
      <c r="E188" s="33">
        <v>76</v>
      </c>
      <c r="F188" s="33" t="s">
        <v>325</v>
      </c>
      <c r="G188" s="33" t="s">
        <v>325</v>
      </c>
      <c r="H188" s="23" t="str">
        <f t="shared" si="8"/>
        <v>張＊扲</v>
      </c>
      <c r="I188" s="23" t="str">
        <f t="shared" si="9"/>
        <v>1＊964509</v>
      </c>
      <c r="J188" s="33" t="s">
        <v>5960</v>
      </c>
      <c r="K188" s="33" t="s">
        <v>1127</v>
      </c>
      <c r="L188" s="36" t="s">
        <v>334</v>
      </c>
      <c r="M188" s="33"/>
      <c r="N188" s="33"/>
      <c r="O188" s="33"/>
      <c r="P188" s="33"/>
      <c r="Q188" s="2"/>
      <c r="R188" s="2"/>
      <c r="S188" s="2"/>
      <c r="T188" s="2"/>
      <c r="U188" s="2"/>
      <c r="V188" s="18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2"/>
      <c r="AO188" s="1"/>
      <c r="AP188" s="2"/>
      <c r="AQ188" s="1"/>
      <c r="AR188" s="1"/>
      <c r="AS188" s="1"/>
      <c r="AT188" s="1"/>
      <c r="AU188" s="1"/>
      <c r="AV188" s="2"/>
      <c r="AW188" s="1"/>
      <c r="AX188" s="1"/>
      <c r="AY188" s="1"/>
      <c r="AZ188" s="1"/>
      <c r="BA188" s="1"/>
      <c r="BB188" s="1"/>
      <c r="BC188" s="1"/>
      <c r="BD188" s="1"/>
      <c r="BE188" s="1" t="s">
        <v>9</v>
      </c>
      <c r="BF188" s="1"/>
      <c r="BG188" s="2"/>
      <c r="BH188" s="2"/>
      <c r="BI188" s="1"/>
      <c r="BJ188" s="2"/>
      <c r="BK188" s="2"/>
      <c r="BL188" s="2"/>
      <c r="BM188" s="1"/>
      <c r="BN188" s="131"/>
    </row>
    <row r="189" spans="1:66" ht="31.2">
      <c r="A189" s="23">
        <v>185</v>
      </c>
      <c r="B189" s="33" t="s">
        <v>1897</v>
      </c>
      <c r="C189" s="33" t="s">
        <v>1677</v>
      </c>
      <c r="D189" s="33" t="s">
        <v>218</v>
      </c>
      <c r="E189" s="33">
        <v>68</v>
      </c>
      <c r="F189" s="33" t="s">
        <v>325</v>
      </c>
      <c r="G189" s="33" t="s">
        <v>325</v>
      </c>
      <c r="H189" s="23" t="str">
        <f t="shared" si="8"/>
        <v>張＊福</v>
      </c>
      <c r="I189" s="23" t="str">
        <f t="shared" si="9"/>
        <v>2＊738055</v>
      </c>
      <c r="J189" s="33" t="s">
        <v>5960</v>
      </c>
      <c r="K189" s="33" t="s">
        <v>1127</v>
      </c>
      <c r="L189" s="36" t="s">
        <v>334</v>
      </c>
      <c r="M189" s="33"/>
      <c r="N189" s="33"/>
      <c r="O189" s="33"/>
      <c r="P189" s="33"/>
      <c r="Q189" s="2"/>
      <c r="R189" s="2"/>
      <c r="S189" s="2"/>
      <c r="T189" s="2"/>
      <c r="U189" s="2"/>
      <c r="V189" s="18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2"/>
      <c r="AO189" s="1"/>
      <c r="AP189" s="2"/>
      <c r="AQ189" s="1"/>
      <c r="AR189" s="1"/>
      <c r="AS189" s="1"/>
      <c r="AT189" s="1"/>
      <c r="AU189" s="1"/>
      <c r="AV189" s="2"/>
      <c r="AW189" s="1"/>
      <c r="AX189" s="1"/>
      <c r="AY189" s="1"/>
      <c r="AZ189" s="1"/>
      <c r="BA189" s="1"/>
      <c r="BB189" s="1"/>
      <c r="BC189" s="1"/>
      <c r="BD189" s="1"/>
      <c r="BE189" s="1" t="s">
        <v>1133</v>
      </c>
      <c r="BF189" s="1"/>
      <c r="BG189" s="2"/>
      <c r="BH189" s="2"/>
      <c r="BI189" s="1"/>
      <c r="BJ189" s="2"/>
      <c r="BK189" s="2"/>
      <c r="BL189" s="2"/>
      <c r="BM189" s="1"/>
      <c r="BN189" s="131"/>
    </row>
    <row r="190" spans="1:66" ht="46.8">
      <c r="A190" s="23">
        <v>186</v>
      </c>
      <c r="B190" s="33" t="s">
        <v>1231</v>
      </c>
      <c r="C190" s="33" t="s">
        <v>380</v>
      </c>
      <c r="D190" s="33" t="s">
        <v>216</v>
      </c>
      <c r="E190" s="33">
        <v>81</v>
      </c>
      <c r="F190" s="33" t="s">
        <v>325</v>
      </c>
      <c r="G190" s="33" t="s">
        <v>325</v>
      </c>
      <c r="H190" s="23" t="str">
        <f t="shared" si="8"/>
        <v>殷＊梅妹</v>
      </c>
      <c r="I190" s="23" t="str">
        <f t="shared" si="9"/>
        <v>2＊473685</v>
      </c>
      <c r="J190" s="33" t="s">
        <v>5960</v>
      </c>
      <c r="K190" s="33" t="s">
        <v>1132</v>
      </c>
      <c r="L190" s="36" t="s">
        <v>334</v>
      </c>
      <c r="M190" s="33"/>
      <c r="N190" s="33"/>
      <c r="O190" s="33"/>
      <c r="P190" s="33"/>
      <c r="Q190" s="2"/>
      <c r="R190" s="2"/>
      <c r="S190" s="2"/>
      <c r="T190" s="2"/>
      <c r="U190" s="2"/>
      <c r="V190" s="18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2"/>
      <c r="AO190" s="1"/>
      <c r="AP190" s="2"/>
      <c r="AQ190" s="1"/>
      <c r="AR190" s="1"/>
      <c r="AS190" s="1"/>
      <c r="AT190" s="1"/>
      <c r="AU190" s="1"/>
      <c r="AV190" s="2"/>
      <c r="AW190" s="1"/>
      <c r="AX190" s="1"/>
      <c r="AY190" s="1"/>
      <c r="AZ190" s="1"/>
      <c r="BA190" s="1"/>
      <c r="BB190" s="1"/>
      <c r="BC190" s="1"/>
      <c r="BD190" s="1" t="s">
        <v>9</v>
      </c>
      <c r="BE190" s="1" t="s">
        <v>9</v>
      </c>
      <c r="BF190" s="1"/>
      <c r="BG190" s="2"/>
      <c r="BH190" s="2"/>
      <c r="BI190" s="1"/>
      <c r="BJ190" s="2"/>
      <c r="BK190" s="2"/>
      <c r="BL190" s="2"/>
      <c r="BM190" s="1"/>
      <c r="BN190" s="131"/>
    </row>
    <row r="191" spans="1:66" ht="46.8">
      <c r="A191" s="23">
        <v>187</v>
      </c>
      <c r="B191" s="33" t="s">
        <v>6146</v>
      </c>
      <c r="C191" s="33" t="s">
        <v>5970</v>
      </c>
      <c r="D191" s="33" t="s">
        <v>216</v>
      </c>
      <c r="E191" s="33">
        <v>59</v>
      </c>
      <c r="F191" s="33" t="s">
        <v>5960</v>
      </c>
      <c r="G191" s="33"/>
      <c r="H191" s="23" t="str">
        <f t="shared" si="8"/>
        <v>謝＊仟</v>
      </c>
      <c r="I191" s="23" t="str">
        <f t="shared" si="9"/>
        <v>1＊320727</v>
      </c>
      <c r="J191" s="33" t="s">
        <v>5959</v>
      </c>
      <c r="K191" s="33" t="s">
        <v>1139</v>
      </c>
      <c r="L191" s="36" t="s">
        <v>334</v>
      </c>
      <c r="M191" s="33"/>
      <c r="N191" s="33"/>
      <c r="O191" s="33"/>
      <c r="P191" s="33"/>
      <c r="Q191" s="2"/>
      <c r="R191" s="2"/>
      <c r="S191" s="2"/>
      <c r="T191" s="2"/>
      <c r="U191" s="2"/>
      <c r="V191" s="18"/>
      <c r="W191" s="1"/>
      <c r="X191" s="1"/>
      <c r="Y191" s="1"/>
      <c r="Z191" s="1"/>
      <c r="AA191" s="1" t="s">
        <v>9</v>
      </c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2"/>
      <c r="AO191" s="1"/>
      <c r="AP191" s="2"/>
      <c r="AQ191" s="1"/>
      <c r="AR191" s="1"/>
      <c r="AS191" s="1"/>
      <c r="AT191" s="1"/>
      <c r="AU191" s="1"/>
      <c r="AV191" s="2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2"/>
      <c r="BH191" s="2"/>
      <c r="BI191" s="1"/>
      <c r="BJ191" s="2"/>
      <c r="BK191" s="2"/>
      <c r="BL191" s="2"/>
      <c r="BM191" s="1" t="s">
        <v>1111</v>
      </c>
      <c r="BN191" s="131"/>
    </row>
    <row r="192" spans="1:66" ht="46.8">
      <c r="A192" s="23">
        <v>188</v>
      </c>
      <c r="B192" s="33" t="s">
        <v>6142</v>
      </c>
      <c r="C192" s="33" t="s">
        <v>5964</v>
      </c>
      <c r="D192" s="33" t="s">
        <v>216</v>
      </c>
      <c r="E192" s="33">
        <v>75</v>
      </c>
      <c r="F192" s="33" t="s">
        <v>5960</v>
      </c>
      <c r="G192" s="33"/>
      <c r="H192" s="117" t="str">
        <f t="shared" si="8"/>
        <v>張＊美</v>
      </c>
      <c r="I192" s="117" t="str">
        <f t="shared" si="9"/>
        <v>1＊948451</v>
      </c>
      <c r="J192" s="38" t="s">
        <v>5959</v>
      </c>
      <c r="K192" s="38" t="s">
        <v>1139</v>
      </c>
      <c r="L192" s="82" t="s">
        <v>334</v>
      </c>
      <c r="M192" s="33"/>
      <c r="N192" s="33"/>
      <c r="O192" s="33"/>
      <c r="P192" s="33"/>
      <c r="Q192" s="2"/>
      <c r="R192" s="2"/>
      <c r="S192" s="2"/>
      <c r="T192" s="2"/>
      <c r="U192" s="2"/>
      <c r="V192" s="18"/>
      <c r="W192" s="1"/>
      <c r="X192" s="1"/>
      <c r="Y192" s="1"/>
      <c r="Z192" s="1"/>
      <c r="AA192" s="1" t="s">
        <v>9</v>
      </c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2"/>
      <c r="AO192" s="1"/>
      <c r="AP192" s="2"/>
      <c r="AQ192" s="1"/>
      <c r="AR192" s="1"/>
      <c r="AS192" s="1"/>
      <c r="AT192" s="1"/>
      <c r="AU192" s="1"/>
      <c r="AV192" s="2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2"/>
      <c r="BH192" s="2"/>
      <c r="BI192" s="1"/>
      <c r="BJ192" s="2"/>
      <c r="BK192" s="2"/>
      <c r="BL192" s="2"/>
      <c r="BM192" s="1" t="s">
        <v>1111</v>
      </c>
      <c r="BN192" s="131"/>
    </row>
    <row r="193" spans="1:66" ht="31.2">
      <c r="A193" s="23">
        <v>189</v>
      </c>
      <c r="B193" s="33" t="s">
        <v>6143</v>
      </c>
      <c r="C193" s="33" t="s">
        <v>5965</v>
      </c>
      <c r="D193" s="33" t="s">
        <v>216</v>
      </c>
      <c r="E193" s="33">
        <v>63</v>
      </c>
      <c r="F193" s="33" t="s">
        <v>325</v>
      </c>
      <c r="G193" s="33" t="s">
        <v>325</v>
      </c>
      <c r="H193" s="23" t="str">
        <f t="shared" si="8"/>
        <v>連＊素</v>
      </c>
      <c r="I193" s="23" t="str">
        <f t="shared" si="9"/>
        <v>1＊541154</v>
      </c>
      <c r="J193" s="33" t="s">
        <v>5959</v>
      </c>
      <c r="K193" s="33" t="s">
        <v>1127</v>
      </c>
      <c r="L193" s="36" t="s">
        <v>334</v>
      </c>
      <c r="M193" s="33"/>
      <c r="N193" s="33"/>
      <c r="O193" s="33"/>
      <c r="P193" s="33"/>
      <c r="Q193" s="2"/>
      <c r="R193" s="2"/>
      <c r="S193" s="2"/>
      <c r="T193" s="2"/>
      <c r="U193" s="2"/>
      <c r="V193" s="18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2"/>
      <c r="AO193" s="1"/>
      <c r="AP193" s="2"/>
      <c r="AQ193" s="1"/>
      <c r="AR193" s="1"/>
      <c r="AS193" s="1"/>
      <c r="AT193" s="1"/>
      <c r="AU193" s="1"/>
      <c r="AV193" s="2"/>
      <c r="AW193" s="1"/>
      <c r="AX193" s="1"/>
      <c r="AY193" s="1"/>
      <c r="AZ193" s="1"/>
      <c r="BA193" s="1"/>
      <c r="BB193" s="1"/>
      <c r="BC193" s="1"/>
      <c r="BD193" s="1"/>
      <c r="BE193" s="1" t="s">
        <v>9</v>
      </c>
      <c r="BF193" s="1"/>
      <c r="BG193" s="2"/>
      <c r="BH193" s="2"/>
      <c r="BI193" s="1"/>
      <c r="BJ193" s="2"/>
      <c r="BK193" s="2"/>
      <c r="BL193" s="2"/>
      <c r="BM193" s="1"/>
      <c r="BN193" s="131"/>
    </row>
    <row r="194" spans="1:66" ht="46.8">
      <c r="A194" s="23">
        <v>190</v>
      </c>
      <c r="B194" s="33" t="s">
        <v>592</v>
      </c>
      <c r="C194" s="33" t="s">
        <v>593</v>
      </c>
      <c r="D194" s="33" t="s">
        <v>216</v>
      </c>
      <c r="E194" s="33">
        <v>85</v>
      </c>
      <c r="F194" s="33" t="s">
        <v>325</v>
      </c>
      <c r="G194" s="33" t="s">
        <v>325</v>
      </c>
      <c r="H194" s="23" t="str">
        <f t="shared" si="8"/>
        <v>陳＊美</v>
      </c>
      <c r="I194" s="23" t="str">
        <f t="shared" si="9"/>
        <v>1＊216134</v>
      </c>
      <c r="J194" s="33" t="s">
        <v>5966</v>
      </c>
      <c r="K194" s="33" t="s">
        <v>1125</v>
      </c>
      <c r="L194" s="36" t="s">
        <v>334</v>
      </c>
      <c r="M194" s="33"/>
      <c r="N194" s="33"/>
      <c r="O194" s="33"/>
      <c r="P194" s="33"/>
      <c r="Q194" s="2"/>
      <c r="R194" s="2"/>
      <c r="S194" s="2"/>
      <c r="T194" s="2"/>
      <c r="U194" s="2"/>
      <c r="V194" s="18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2"/>
      <c r="AO194" s="1"/>
      <c r="AP194" s="2"/>
      <c r="AQ194" s="1"/>
      <c r="AR194" s="1"/>
      <c r="AS194" s="1"/>
      <c r="AT194" s="1"/>
      <c r="AU194" s="1"/>
      <c r="AV194" s="2"/>
      <c r="AW194" s="1"/>
      <c r="AX194" s="1"/>
      <c r="AY194" s="1"/>
      <c r="AZ194" s="1"/>
      <c r="BA194" s="1"/>
      <c r="BB194" s="1"/>
      <c r="BC194" s="1"/>
      <c r="BD194" s="1" t="s">
        <v>9</v>
      </c>
      <c r="BE194" s="1"/>
      <c r="BF194" s="1" t="s">
        <v>1102</v>
      </c>
      <c r="BG194" s="2"/>
      <c r="BH194" s="2"/>
      <c r="BI194" s="1"/>
      <c r="BJ194" s="2"/>
      <c r="BK194" s="2"/>
      <c r="BL194" s="2"/>
      <c r="BM194" s="1"/>
      <c r="BN194" s="131"/>
    </row>
    <row r="195" spans="1:66" ht="31.2">
      <c r="A195" s="23">
        <v>191</v>
      </c>
      <c r="B195" s="33" t="s">
        <v>4692</v>
      </c>
      <c r="C195" s="33" t="s">
        <v>4501</v>
      </c>
      <c r="D195" s="33" t="s">
        <v>216</v>
      </c>
      <c r="E195" s="33">
        <v>62</v>
      </c>
      <c r="F195" s="33" t="s">
        <v>325</v>
      </c>
      <c r="G195" s="33" t="s">
        <v>325</v>
      </c>
      <c r="H195" s="23" t="str">
        <f t="shared" si="8"/>
        <v>蘇＊珠</v>
      </c>
      <c r="I195" s="23" t="str">
        <f t="shared" si="9"/>
        <v>1＊390849</v>
      </c>
      <c r="J195" s="33" t="s">
        <v>5966</v>
      </c>
      <c r="K195" s="33" t="s">
        <v>1127</v>
      </c>
      <c r="L195" s="36" t="s">
        <v>334</v>
      </c>
      <c r="M195" s="33"/>
      <c r="N195" s="33"/>
      <c r="O195" s="33"/>
      <c r="P195" s="33"/>
      <c r="Q195" s="2"/>
      <c r="R195" s="2"/>
      <c r="S195" s="2"/>
      <c r="T195" s="2"/>
      <c r="U195" s="2"/>
      <c r="V195" s="18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2"/>
      <c r="AO195" s="1"/>
      <c r="AP195" s="2"/>
      <c r="AQ195" s="1"/>
      <c r="AR195" s="1"/>
      <c r="AS195" s="1"/>
      <c r="AT195" s="1"/>
      <c r="AU195" s="1"/>
      <c r="AV195" s="2"/>
      <c r="AW195" s="1"/>
      <c r="AX195" s="1"/>
      <c r="AY195" s="1"/>
      <c r="AZ195" s="1"/>
      <c r="BA195" s="1"/>
      <c r="BB195" s="1"/>
      <c r="BC195" s="1"/>
      <c r="BD195" s="1"/>
      <c r="BE195" s="1" t="s">
        <v>1102</v>
      </c>
      <c r="BF195" s="1"/>
      <c r="BG195" s="2"/>
      <c r="BH195" s="2"/>
      <c r="BI195" s="1"/>
      <c r="BJ195" s="2"/>
      <c r="BK195" s="2"/>
      <c r="BL195" s="2"/>
      <c r="BM195" s="1"/>
      <c r="BN195" s="131"/>
    </row>
    <row r="196" spans="1:66" ht="31.2">
      <c r="A196" s="23">
        <v>192</v>
      </c>
      <c r="B196" s="33" t="s">
        <v>1191</v>
      </c>
      <c r="C196" s="33" t="s">
        <v>324</v>
      </c>
      <c r="D196" s="33" t="s">
        <v>216</v>
      </c>
      <c r="E196" s="33">
        <v>81</v>
      </c>
      <c r="F196" s="33" t="s">
        <v>325</v>
      </c>
      <c r="G196" s="33" t="s">
        <v>325</v>
      </c>
      <c r="H196" s="23" t="str">
        <f t="shared" si="8"/>
        <v>李＊月裡</v>
      </c>
      <c r="I196" s="23" t="str">
        <f t="shared" si="9"/>
        <v>2＊396428</v>
      </c>
      <c r="J196" s="33" t="s">
        <v>5966</v>
      </c>
      <c r="K196" s="33" t="s">
        <v>1142</v>
      </c>
      <c r="L196" s="36" t="s">
        <v>334</v>
      </c>
      <c r="M196" s="33"/>
      <c r="N196" s="33"/>
      <c r="O196" s="33"/>
      <c r="P196" s="33"/>
      <c r="Q196" s="2"/>
      <c r="R196" s="2"/>
      <c r="S196" s="2"/>
      <c r="T196" s="2"/>
      <c r="U196" s="2"/>
      <c r="V196" s="18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2"/>
      <c r="AO196" s="1"/>
      <c r="AP196" s="2"/>
      <c r="AQ196" s="1"/>
      <c r="AR196" s="1"/>
      <c r="AS196" s="1"/>
      <c r="AT196" s="1"/>
      <c r="AU196" s="1"/>
      <c r="AV196" s="2"/>
      <c r="AW196" s="1"/>
      <c r="AX196" s="1"/>
      <c r="AY196" s="1"/>
      <c r="AZ196" s="1" t="s">
        <v>9</v>
      </c>
      <c r="BA196" s="1"/>
      <c r="BB196" s="1"/>
      <c r="BC196" s="1"/>
      <c r="BD196" s="1"/>
      <c r="BE196" s="1"/>
      <c r="BF196" s="1"/>
      <c r="BG196" s="2"/>
      <c r="BH196" s="2"/>
      <c r="BI196" s="1"/>
      <c r="BJ196" s="2"/>
      <c r="BK196" s="2"/>
      <c r="BL196" s="2"/>
      <c r="BM196" s="1" t="s">
        <v>1111</v>
      </c>
      <c r="BN196" s="131"/>
    </row>
    <row r="197" spans="1:66" ht="31.2">
      <c r="A197" s="23">
        <v>193</v>
      </c>
      <c r="B197" s="33" t="s">
        <v>6144</v>
      </c>
      <c r="C197" s="33" t="s">
        <v>2422</v>
      </c>
      <c r="D197" s="33" t="s">
        <v>218</v>
      </c>
      <c r="E197" s="33">
        <v>75</v>
      </c>
      <c r="F197" s="33" t="s">
        <v>325</v>
      </c>
      <c r="G197" s="33" t="s">
        <v>325</v>
      </c>
      <c r="H197" s="23" t="str">
        <f t="shared" si="8"/>
        <v>郭＊成</v>
      </c>
      <c r="I197" s="23" t="str">
        <f t="shared" si="9"/>
        <v>2＊858663</v>
      </c>
      <c r="J197" s="33" t="s">
        <v>5966</v>
      </c>
      <c r="K197" s="33" t="s">
        <v>1130</v>
      </c>
      <c r="L197" s="36" t="s">
        <v>334</v>
      </c>
      <c r="M197" s="33"/>
      <c r="N197" s="33"/>
      <c r="O197" s="33"/>
      <c r="P197" s="33"/>
      <c r="Q197" s="2"/>
      <c r="R197" s="2"/>
      <c r="S197" s="2"/>
      <c r="T197" s="2"/>
      <c r="U197" s="2"/>
      <c r="V197" s="18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2"/>
      <c r="AO197" s="1"/>
      <c r="AP197" s="2"/>
      <c r="AQ197" s="1"/>
      <c r="AR197" s="1"/>
      <c r="AS197" s="1"/>
      <c r="AT197" s="1"/>
      <c r="AU197" s="1"/>
      <c r="AV197" s="2"/>
      <c r="AW197" s="1"/>
      <c r="AX197" s="1"/>
      <c r="AY197" s="1"/>
      <c r="AZ197" s="1"/>
      <c r="BA197" s="1"/>
      <c r="BB197" s="1"/>
      <c r="BC197" s="1"/>
      <c r="BD197" s="1"/>
      <c r="BE197" s="1"/>
      <c r="BF197" s="1" t="s">
        <v>9</v>
      </c>
      <c r="BG197" s="2"/>
      <c r="BH197" s="2"/>
      <c r="BI197" s="1"/>
      <c r="BJ197" s="2"/>
      <c r="BK197" s="2"/>
      <c r="BL197" s="2"/>
      <c r="BM197" s="1"/>
      <c r="BN197" s="131"/>
    </row>
    <row r="198" spans="1:66" ht="46.8">
      <c r="A198" s="23">
        <v>194</v>
      </c>
      <c r="B198" s="33" t="s">
        <v>5206</v>
      </c>
      <c r="C198" s="33" t="s">
        <v>2479</v>
      </c>
      <c r="D198" s="33" t="s">
        <v>218</v>
      </c>
      <c r="E198" s="33">
        <v>83</v>
      </c>
      <c r="F198" s="33" t="s">
        <v>5971</v>
      </c>
      <c r="G198" s="33" t="s">
        <v>5927</v>
      </c>
      <c r="H198" s="23" t="str">
        <f t="shared" si="8"/>
        <v>林＊成</v>
      </c>
      <c r="I198" s="23" t="str">
        <f t="shared" si="9"/>
        <v>1＊220678</v>
      </c>
      <c r="J198" s="33" t="s">
        <v>5928</v>
      </c>
      <c r="K198" s="33" t="s">
        <v>1139</v>
      </c>
      <c r="L198" s="33">
        <v>1058</v>
      </c>
      <c r="M198" s="33"/>
      <c r="N198" s="33"/>
      <c r="O198" s="33"/>
      <c r="P198" s="33"/>
      <c r="Q198" s="2"/>
      <c r="R198" s="2"/>
      <c r="S198" s="2"/>
      <c r="T198" s="2"/>
      <c r="U198" s="2"/>
      <c r="V198" s="18"/>
      <c r="W198" s="1"/>
      <c r="X198" s="1"/>
      <c r="Y198" s="1"/>
      <c r="Z198" s="1"/>
      <c r="AA198" s="1" t="s">
        <v>9</v>
      </c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2"/>
      <c r="AO198" s="1"/>
      <c r="AP198" s="2"/>
      <c r="AQ198" s="1"/>
      <c r="AR198" s="1"/>
      <c r="AS198" s="1"/>
      <c r="AT198" s="1"/>
      <c r="AU198" s="1"/>
      <c r="AV198" s="2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2"/>
      <c r="BH198" s="2"/>
      <c r="BI198" s="1"/>
      <c r="BJ198" s="2"/>
      <c r="BK198" s="2"/>
      <c r="BL198" s="2"/>
      <c r="BM198" s="1" t="s">
        <v>1111</v>
      </c>
      <c r="BN198" s="131"/>
    </row>
    <row r="199" spans="1:66" ht="46.8">
      <c r="A199" s="23">
        <v>195</v>
      </c>
      <c r="B199" s="33" t="s">
        <v>1869</v>
      </c>
      <c r="C199" s="33" t="s">
        <v>1639</v>
      </c>
      <c r="D199" s="33" t="s">
        <v>218</v>
      </c>
      <c r="E199" s="33">
        <v>70</v>
      </c>
      <c r="F199" s="33" t="s">
        <v>325</v>
      </c>
      <c r="G199" s="33" t="s">
        <v>325</v>
      </c>
      <c r="H199" s="23" t="str">
        <f t="shared" si="8"/>
        <v>曾＊順</v>
      </c>
      <c r="I199" s="23" t="str">
        <f t="shared" si="9"/>
        <v>0＊821743</v>
      </c>
      <c r="J199" s="33" t="s">
        <v>5935</v>
      </c>
      <c r="K199" s="33" t="s">
        <v>1125</v>
      </c>
      <c r="L199" s="33">
        <v>1058</v>
      </c>
      <c r="M199" s="33"/>
      <c r="N199" s="33"/>
      <c r="O199" s="33"/>
      <c r="P199" s="33"/>
      <c r="Q199" s="2"/>
      <c r="R199" s="2"/>
      <c r="S199" s="2"/>
      <c r="T199" s="2"/>
      <c r="U199" s="2"/>
      <c r="V199" s="18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2"/>
      <c r="AO199" s="1"/>
      <c r="AP199" s="2"/>
      <c r="AQ199" s="1"/>
      <c r="AR199" s="1"/>
      <c r="AS199" s="1"/>
      <c r="AT199" s="1"/>
      <c r="AU199" s="1"/>
      <c r="AV199" s="2"/>
      <c r="AW199" s="1"/>
      <c r="AX199" s="1"/>
      <c r="AY199" s="1"/>
      <c r="AZ199" s="1"/>
      <c r="BA199" s="1"/>
      <c r="BB199" s="1"/>
      <c r="BC199" s="1"/>
      <c r="BD199" s="1" t="s">
        <v>9</v>
      </c>
      <c r="BE199" s="1"/>
      <c r="BF199" s="1" t="s">
        <v>9</v>
      </c>
      <c r="BG199" s="2"/>
      <c r="BH199" s="2"/>
      <c r="BI199" s="1"/>
      <c r="BJ199" s="2"/>
      <c r="BK199" s="2"/>
      <c r="BL199" s="2"/>
      <c r="BM199" s="1"/>
      <c r="BN199" s="131"/>
    </row>
    <row r="200" spans="1:66" ht="31.2">
      <c r="A200" s="23">
        <v>196</v>
      </c>
      <c r="B200" s="33" t="s">
        <v>6101</v>
      </c>
      <c r="C200" s="33" t="s">
        <v>4076</v>
      </c>
      <c r="D200" s="33" t="s">
        <v>216</v>
      </c>
      <c r="E200" s="33">
        <v>89</v>
      </c>
      <c r="F200" s="33" t="s">
        <v>325</v>
      </c>
      <c r="G200" s="33" t="s">
        <v>325</v>
      </c>
      <c r="H200" s="23" t="str">
        <f t="shared" si="8"/>
        <v>邱＊銀</v>
      </c>
      <c r="I200" s="23" t="str">
        <f t="shared" si="9"/>
        <v>2＊347034</v>
      </c>
      <c r="J200" s="33" t="s">
        <v>5935</v>
      </c>
      <c r="K200" s="33" t="s">
        <v>1142</v>
      </c>
      <c r="L200" s="33">
        <v>1058</v>
      </c>
      <c r="M200" s="33"/>
      <c r="N200" s="33"/>
      <c r="O200" s="33"/>
      <c r="P200" s="33"/>
      <c r="Q200" s="2"/>
      <c r="R200" s="2"/>
      <c r="S200" s="2"/>
      <c r="T200" s="2"/>
      <c r="U200" s="2"/>
      <c r="V200" s="18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2"/>
      <c r="AO200" s="1"/>
      <c r="AP200" s="2"/>
      <c r="AQ200" s="1"/>
      <c r="AR200" s="1"/>
      <c r="AS200" s="1"/>
      <c r="AT200" s="1"/>
      <c r="AU200" s="1"/>
      <c r="AV200" s="2"/>
      <c r="AW200" s="1"/>
      <c r="AX200" s="1"/>
      <c r="AY200" s="1"/>
      <c r="AZ200" s="1" t="s">
        <v>9</v>
      </c>
      <c r="BA200" s="1"/>
      <c r="BB200" s="1"/>
      <c r="BC200" s="1"/>
      <c r="BD200" s="1"/>
      <c r="BE200" s="1"/>
      <c r="BF200" s="1"/>
      <c r="BG200" s="2"/>
      <c r="BH200" s="2"/>
      <c r="BI200" s="1"/>
      <c r="BJ200" s="2"/>
      <c r="BK200" s="2"/>
      <c r="BL200" s="2"/>
      <c r="BM200" s="1" t="s">
        <v>1111</v>
      </c>
      <c r="BN200" s="131"/>
    </row>
    <row r="201" spans="1:66" ht="31.2">
      <c r="A201" s="23">
        <v>197</v>
      </c>
      <c r="B201" s="33" t="s">
        <v>6147</v>
      </c>
      <c r="C201" s="33" t="s">
        <v>3462</v>
      </c>
      <c r="D201" s="33" t="s">
        <v>218</v>
      </c>
      <c r="E201" s="33">
        <v>89</v>
      </c>
      <c r="F201" s="33" t="s">
        <v>325</v>
      </c>
      <c r="G201" s="33" t="s">
        <v>325</v>
      </c>
      <c r="H201" s="23" t="str">
        <f t="shared" si="8"/>
        <v>陳＊璋</v>
      </c>
      <c r="I201" s="23" t="str">
        <f t="shared" si="9"/>
        <v>2＊050193</v>
      </c>
      <c r="J201" s="33" t="s">
        <v>5935</v>
      </c>
      <c r="K201" s="33" t="s">
        <v>1130</v>
      </c>
      <c r="L201" s="33">
        <v>1058</v>
      </c>
      <c r="M201" s="33"/>
      <c r="N201" s="33"/>
      <c r="O201" s="33"/>
      <c r="P201" s="33"/>
      <c r="Q201" s="2"/>
      <c r="R201" s="2"/>
      <c r="S201" s="2"/>
      <c r="T201" s="2"/>
      <c r="U201" s="2"/>
      <c r="V201" s="18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2"/>
      <c r="AO201" s="1"/>
      <c r="AP201" s="2"/>
      <c r="AQ201" s="1"/>
      <c r="AR201" s="1"/>
      <c r="AS201" s="1"/>
      <c r="AT201" s="1"/>
      <c r="AU201" s="1"/>
      <c r="AV201" s="2"/>
      <c r="AW201" s="1"/>
      <c r="AX201" s="1"/>
      <c r="AY201" s="1"/>
      <c r="AZ201" s="1"/>
      <c r="BA201" s="1"/>
      <c r="BB201" s="1"/>
      <c r="BC201" s="1"/>
      <c r="BD201" s="1"/>
      <c r="BE201" s="1"/>
      <c r="BF201" s="1" t="s">
        <v>9</v>
      </c>
      <c r="BG201" s="2"/>
      <c r="BH201" s="2"/>
      <c r="BI201" s="1"/>
      <c r="BJ201" s="2"/>
      <c r="BK201" s="2"/>
      <c r="BL201" s="2"/>
      <c r="BM201" s="1"/>
      <c r="BN201" s="131"/>
    </row>
    <row r="202" spans="1:66" ht="31.2">
      <c r="A202" s="23">
        <v>198</v>
      </c>
      <c r="B202" s="33" t="s">
        <v>1272</v>
      </c>
      <c r="C202" s="33" t="s">
        <v>436</v>
      </c>
      <c r="D202" s="33" t="s">
        <v>216</v>
      </c>
      <c r="E202" s="33">
        <v>70</v>
      </c>
      <c r="F202" s="33" t="s">
        <v>325</v>
      </c>
      <c r="G202" s="33" t="s">
        <v>325</v>
      </c>
      <c r="H202" s="23" t="str">
        <f t="shared" si="8"/>
        <v>葉＊桃</v>
      </c>
      <c r="I202" s="23" t="str">
        <f t="shared" si="9"/>
        <v>0＊060338</v>
      </c>
      <c r="J202" s="33" t="s">
        <v>5972</v>
      </c>
      <c r="K202" s="33" t="s">
        <v>1127</v>
      </c>
      <c r="L202" s="33">
        <v>1058</v>
      </c>
      <c r="M202" s="33"/>
      <c r="N202" s="33"/>
      <c r="O202" s="33"/>
      <c r="P202" s="33"/>
      <c r="Q202" s="2"/>
      <c r="R202" s="2"/>
      <c r="S202" s="2"/>
      <c r="T202" s="2"/>
      <c r="U202" s="2"/>
      <c r="V202" s="18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2"/>
      <c r="AO202" s="1"/>
      <c r="AP202" s="2"/>
      <c r="AQ202" s="1"/>
      <c r="AR202" s="1"/>
      <c r="AS202" s="1"/>
      <c r="AT202" s="1"/>
      <c r="AU202" s="1"/>
      <c r="AV202" s="2"/>
      <c r="AW202" s="1"/>
      <c r="AX202" s="1"/>
      <c r="AY202" s="1"/>
      <c r="AZ202" s="1"/>
      <c r="BA202" s="1"/>
      <c r="BB202" s="1"/>
      <c r="BC202" s="1"/>
      <c r="BD202" s="1"/>
      <c r="BE202" s="1" t="s">
        <v>9</v>
      </c>
      <c r="BF202" s="1"/>
      <c r="BG202" s="2"/>
      <c r="BH202" s="2"/>
      <c r="BI202" s="1"/>
      <c r="BJ202" s="2"/>
      <c r="BK202" s="2"/>
      <c r="BL202" s="2"/>
      <c r="BM202" s="1"/>
      <c r="BN202" s="131"/>
    </row>
    <row r="203" spans="1:66" ht="31.2">
      <c r="A203" s="23">
        <v>199</v>
      </c>
      <c r="B203" s="33" t="s">
        <v>6148</v>
      </c>
      <c r="C203" s="33" t="s">
        <v>5973</v>
      </c>
      <c r="D203" s="33" t="s">
        <v>218</v>
      </c>
      <c r="E203" s="33">
        <v>65</v>
      </c>
      <c r="F203" s="33" t="s">
        <v>325</v>
      </c>
      <c r="G203" s="33" t="s">
        <v>325</v>
      </c>
      <c r="H203" s="23" t="str">
        <f t="shared" si="8"/>
        <v>詹＊德</v>
      </c>
      <c r="I203" s="23" t="str">
        <f t="shared" si="9"/>
        <v>0＊935897</v>
      </c>
      <c r="J203" s="33" t="s">
        <v>5972</v>
      </c>
      <c r="K203" s="33" t="s">
        <v>1127</v>
      </c>
      <c r="L203" s="33">
        <v>1058</v>
      </c>
      <c r="M203" s="33"/>
      <c r="N203" s="33"/>
      <c r="O203" s="33"/>
      <c r="P203" s="33"/>
      <c r="Q203" s="2"/>
      <c r="R203" s="2"/>
      <c r="S203" s="2"/>
      <c r="T203" s="2"/>
      <c r="U203" s="2"/>
      <c r="V203" s="18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2"/>
      <c r="AO203" s="1"/>
      <c r="AP203" s="2"/>
      <c r="AQ203" s="1"/>
      <c r="AR203" s="1"/>
      <c r="AS203" s="1"/>
      <c r="AT203" s="1"/>
      <c r="AU203" s="1"/>
      <c r="AV203" s="2"/>
      <c r="AW203" s="1"/>
      <c r="AX203" s="1"/>
      <c r="AY203" s="1"/>
      <c r="AZ203" s="1"/>
      <c r="BA203" s="1"/>
      <c r="BB203" s="1"/>
      <c r="BC203" s="1"/>
      <c r="BD203" s="1"/>
      <c r="BE203" s="1" t="s">
        <v>9</v>
      </c>
      <c r="BF203" s="1"/>
      <c r="BG203" s="2"/>
      <c r="BH203" s="2"/>
      <c r="BI203" s="1"/>
      <c r="BJ203" s="2"/>
      <c r="BK203" s="2"/>
      <c r="BL203" s="2"/>
      <c r="BM203" s="1"/>
      <c r="BN203" s="131"/>
    </row>
    <row r="204" spans="1:66" ht="31.2">
      <c r="A204" s="23">
        <v>200</v>
      </c>
      <c r="B204" s="33" t="s">
        <v>927</v>
      </c>
      <c r="C204" s="33" t="s">
        <v>761</v>
      </c>
      <c r="D204" s="33" t="s">
        <v>216</v>
      </c>
      <c r="E204" s="33">
        <v>61</v>
      </c>
      <c r="F204" s="33" t="s">
        <v>325</v>
      </c>
      <c r="G204" s="33" t="s">
        <v>325</v>
      </c>
      <c r="H204" s="23" t="str">
        <f t="shared" si="8"/>
        <v>廖＊</v>
      </c>
      <c r="I204" s="23" t="str">
        <f t="shared" si="9"/>
        <v>1＊367635</v>
      </c>
      <c r="J204" s="33" t="s">
        <v>5972</v>
      </c>
      <c r="K204" s="33" t="s">
        <v>1127</v>
      </c>
      <c r="L204" s="33">
        <v>1058</v>
      </c>
      <c r="M204" s="33"/>
      <c r="N204" s="33"/>
      <c r="O204" s="33"/>
      <c r="P204" s="33"/>
      <c r="Q204" s="2"/>
      <c r="R204" s="2"/>
      <c r="S204" s="2"/>
      <c r="T204" s="2"/>
      <c r="U204" s="2"/>
      <c r="V204" s="18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2"/>
      <c r="AO204" s="1"/>
      <c r="AP204" s="2"/>
      <c r="AQ204" s="1"/>
      <c r="AR204" s="1"/>
      <c r="AS204" s="1"/>
      <c r="AT204" s="1"/>
      <c r="AU204" s="1"/>
      <c r="AV204" s="2"/>
      <c r="AW204" s="1"/>
      <c r="AX204" s="1"/>
      <c r="AY204" s="1"/>
      <c r="AZ204" s="1"/>
      <c r="BA204" s="1"/>
      <c r="BB204" s="1"/>
      <c r="BC204" s="1"/>
      <c r="BD204" s="1"/>
      <c r="BE204" s="1" t="s">
        <v>9</v>
      </c>
      <c r="BF204" s="1"/>
      <c r="BG204" s="2"/>
      <c r="BH204" s="2"/>
      <c r="BI204" s="1"/>
      <c r="BJ204" s="2"/>
      <c r="BK204" s="2"/>
      <c r="BL204" s="2"/>
      <c r="BM204" s="1"/>
      <c r="BN204" s="131"/>
    </row>
    <row r="205" spans="1:66" ht="62.4">
      <c r="A205" s="23">
        <v>201</v>
      </c>
      <c r="B205" s="33" t="s">
        <v>5206</v>
      </c>
      <c r="C205" s="33" t="s">
        <v>2479</v>
      </c>
      <c r="D205" s="33" t="s">
        <v>218</v>
      </c>
      <c r="E205" s="33">
        <v>83</v>
      </c>
      <c r="F205" s="33" t="s">
        <v>5974</v>
      </c>
      <c r="G205" s="33" t="s">
        <v>5947</v>
      </c>
      <c r="H205" s="23" t="str">
        <f t="shared" si="8"/>
        <v>林＊成</v>
      </c>
      <c r="I205" s="23" t="str">
        <f t="shared" si="9"/>
        <v>1＊220678</v>
      </c>
      <c r="J205" s="33" t="s">
        <v>5946</v>
      </c>
      <c r="K205" s="33" t="s">
        <v>2631</v>
      </c>
      <c r="L205" s="33">
        <v>1058</v>
      </c>
      <c r="M205" s="33"/>
      <c r="N205" s="33"/>
      <c r="O205" s="33"/>
      <c r="P205" s="33"/>
      <c r="Q205" s="2"/>
      <c r="R205" s="2"/>
      <c r="S205" s="2"/>
      <c r="T205" s="2"/>
      <c r="U205" s="2"/>
      <c r="V205" s="18"/>
      <c r="W205" s="1"/>
      <c r="X205" s="1"/>
      <c r="Y205" s="1"/>
      <c r="Z205" s="1"/>
      <c r="AA205" s="1" t="s">
        <v>9</v>
      </c>
      <c r="AB205" s="1"/>
      <c r="AC205" s="1" t="s">
        <v>6228</v>
      </c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2"/>
      <c r="AO205" s="1"/>
      <c r="AP205" s="2"/>
      <c r="AQ205" s="1"/>
      <c r="AR205" s="1"/>
      <c r="AS205" s="1"/>
      <c r="AT205" s="1"/>
      <c r="AU205" s="1"/>
      <c r="AV205" s="2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2"/>
      <c r="BH205" s="2"/>
      <c r="BI205" s="1"/>
      <c r="BJ205" s="2"/>
      <c r="BK205" s="2"/>
      <c r="BL205" s="2"/>
      <c r="BM205" s="1" t="s">
        <v>1111</v>
      </c>
      <c r="BN205" s="131"/>
    </row>
    <row r="206" spans="1:66" ht="31.2">
      <c r="A206" s="23">
        <v>202</v>
      </c>
      <c r="B206" s="33" t="s">
        <v>6149</v>
      </c>
      <c r="C206" s="33" t="s">
        <v>2200</v>
      </c>
      <c r="D206" s="33" t="s">
        <v>218</v>
      </c>
      <c r="E206" s="33">
        <v>62</v>
      </c>
      <c r="F206" s="33" t="s">
        <v>325</v>
      </c>
      <c r="G206" s="33" t="s">
        <v>325</v>
      </c>
      <c r="H206" s="23" t="str">
        <f t="shared" si="8"/>
        <v>高＊諒</v>
      </c>
      <c r="I206" s="23" t="str">
        <f t="shared" si="9"/>
        <v>0＊943872</v>
      </c>
      <c r="J206" s="33" t="s">
        <v>5936</v>
      </c>
      <c r="K206" s="33" t="s">
        <v>1131</v>
      </c>
      <c r="L206" s="33">
        <v>1058</v>
      </c>
      <c r="M206" s="33"/>
      <c r="N206" s="33"/>
      <c r="O206" s="33"/>
      <c r="P206" s="33"/>
      <c r="Q206" s="2"/>
      <c r="R206" s="2"/>
      <c r="S206" s="2"/>
      <c r="T206" s="2"/>
      <c r="U206" s="2"/>
      <c r="V206" s="18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2"/>
      <c r="AO206" s="1"/>
      <c r="AP206" s="2"/>
      <c r="AQ206" s="1"/>
      <c r="AR206" s="1"/>
      <c r="AS206" s="1"/>
      <c r="AT206" s="1"/>
      <c r="AU206" s="1"/>
      <c r="AV206" s="2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2" t="s">
        <v>9</v>
      </c>
      <c r="BH206" s="2"/>
      <c r="BI206" s="1"/>
      <c r="BJ206" s="2"/>
      <c r="BK206" s="2"/>
      <c r="BL206" s="2"/>
      <c r="BM206" s="1"/>
      <c r="BN206" s="131"/>
    </row>
    <row r="207" spans="1:66" ht="31.2">
      <c r="A207" s="23">
        <v>203</v>
      </c>
      <c r="B207" s="33" t="s">
        <v>6150</v>
      </c>
      <c r="C207" s="33" t="s">
        <v>5975</v>
      </c>
      <c r="D207" s="33" t="s">
        <v>216</v>
      </c>
      <c r="E207" s="33">
        <v>52</v>
      </c>
      <c r="F207" s="33" t="s">
        <v>325</v>
      </c>
      <c r="G207" s="33" t="s">
        <v>325</v>
      </c>
      <c r="H207" s="23" t="str">
        <f t="shared" si="8"/>
        <v>鄭＊青</v>
      </c>
      <c r="I207" s="23" t="str">
        <f t="shared" si="9"/>
        <v>1＊292352</v>
      </c>
      <c r="J207" s="33" t="s">
        <v>5936</v>
      </c>
      <c r="K207" s="33" t="s">
        <v>1130</v>
      </c>
      <c r="L207" s="33">
        <v>1058</v>
      </c>
      <c r="M207" s="33"/>
      <c r="N207" s="33"/>
      <c r="O207" s="33"/>
      <c r="P207" s="33"/>
      <c r="Q207" s="2"/>
      <c r="R207" s="2"/>
      <c r="S207" s="2"/>
      <c r="T207" s="2"/>
      <c r="U207" s="2"/>
      <c r="V207" s="18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2"/>
      <c r="AO207" s="1"/>
      <c r="AP207" s="2"/>
      <c r="AQ207" s="1"/>
      <c r="AR207" s="1"/>
      <c r="AS207" s="1"/>
      <c r="AT207" s="1"/>
      <c r="AU207" s="1"/>
      <c r="AV207" s="2"/>
      <c r="AW207" s="1"/>
      <c r="AX207" s="1"/>
      <c r="AY207" s="1"/>
      <c r="AZ207" s="1"/>
      <c r="BA207" s="1"/>
      <c r="BB207" s="1"/>
      <c r="BC207" s="1"/>
      <c r="BD207" s="1"/>
      <c r="BE207" s="1"/>
      <c r="BF207" s="1" t="s">
        <v>9</v>
      </c>
      <c r="BG207" s="2"/>
      <c r="BH207" s="2"/>
      <c r="BI207" s="1"/>
      <c r="BJ207" s="2"/>
      <c r="BK207" s="2"/>
      <c r="BL207" s="2"/>
      <c r="BM207" s="1"/>
      <c r="BN207" s="131"/>
    </row>
    <row r="208" spans="1:66" ht="46.8">
      <c r="A208" s="23">
        <v>204</v>
      </c>
      <c r="B208" s="33" t="s">
        <v>6151</v>
      </c>
      <c r="C208" s="33" t="s">
        <v>5976</v>
      </c>
      <c r="D208" s="33" t="s">
        <v>216</v>
      </c>
      <c r="E208" s="33">
        <v>76</v>
      </c>
      <c r="F208" s="33" t="s">
        <v>325</v>
      </c>
      <c r="G208" s="33" t="s">
        <v>325</v>
      </c>
      <c r="H208" s="23" t="str">
        <f t="shared" si="8"/>
        <v>陳＊珠</v>
      </c>
      <c r="I208" s="23" t="str">
        <f t="shared" si="9"/>
        <v>0＊118611</v>
      </c>
      <c r="J208" s="33" t="s">
        <v>5956</v>
      </c>
      <c r="K208" s="33" t="s">
        <v>1139</v>
      </c>
      <c r="L208" s="33">
        <v>1058</v>
      </c>
      <c r="M208" s="33"/>
      <c r="N208" s="33"/>
      <c r="O208" s="33"/>
      <c r="P208" s="33"/>
      <c r="Q208" s="2"/>
      <c r="R208" s="2"/>
      <c r="S208" s="2"/>
      <c r="T208" s="2"/>
      <c r="U208" s="2"/>
      <c r="V208" s="18"/>
      <c r="W208" s="1"/>
      <c r="X208" s="1"/>
      <c r="Y208" s="1"/>
      <c r="Z208" s="1"/>
      <c r="AA208" s="1" t="s">
        <v>9</v>
      </c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2"/>
      <c r="AO208" s="1"/>
      <c r="AP208" s="2"/>
      <c r="AQ208" s="1"/>
      <c r="AR208" s="1"/>
      <c r="AS208" s="1"/>
      <c r="AT208" s="1"/>
      <c r="AU208" s="1"/>
      <c r="AV208" s="2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2"/>
      <c r="BH208" s="2"/>
      <c r="BI208" s="1"/>
      <c r="BJ208" s="2"/>
      <c r="BK208" s="2"/>
      <c r="BL208" s="2"/>
      <c r="BM208" s="1" t="s">
        <v>1111</v>
      </c>
      <c r="BN208" s="131"/>
    </row>
    <row r="209" spans="1:66" ht="46.8">
      <c r="A209" s="23">
        <v>205</v>
      </c>
      <c r="B209" s="33" t="s">
        <v>4915</v>
      </c>
      <c r="C209" s="33" t="s">
        <v>4916</v>
      </c>
      <c r="D209" s="33" t="s">
        <v>218</v>
      </c>
      <c r="E209" s="33">
        <v>87</v>
      </c>
      <c r="F209" s="33" t="s">
        <v>5959</v>
      </c>
      <c r="G209" s="33" t="s">
        <v>5966</v>
      </c>
      <c r="H209" s="23" t="str">
        <f t="shared" si="8"/>
        <v>張＊烈</v>
      </c>
      <c r="I209" s="23" t="str">
        <f t="shared" si="9"/>
        <v>0＊635889</v>
      </c>
      <c r="J209" s="33" t="s">
        <v>5962</v>
      </c>
      <c r="K209" s="33" t="s">
        <v>1139</v>
      </c>
      <c r="L209" s="33">
        <v>1058</v>
      </c>
      <c r="M209" s="33"/>
      <c r="N209" s="33"/>
      <c r="O209" s="33"/>
      <c r="P209" s="33"/>
      <c r="Q209" s="2"/>
      <c r="R209" s="2"/>
      <c r="S209" s="2"/>
      <c r="T209" s="2"/>
      <c r="U209" s="2"/>
      <c r="V209" s="18"/>
      <c r="W209" s="1"/>
      <c r="X209" s="1"/>
      <c r="Y209" s="1"/>
      <c r="Z209" s="1"/>
      <c r="AA209" s="1" t="s">
        <v>9</v>
      </c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2"/>
      <c r="AO209" s="1"/>
      <c r="AP209" s="2"/>
      <c r="AQ209" s="1"/>
      <c r="AR209" s="1"/>
      <c r="AS209" s="1"/>
      <c r="AT209" s="1"/>
      <c r="AU209" s="1"/>
      <c r="AV209" s="2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2"/>
      <c r="BH209" s="2"/>
      <c r="BI209" s="1"/>
      <c r="BJ209" s="2"/>
      <c r="BK209" s="2"/>
      <c r="BL209" s="2"/>
      <c r="BM209" s="1" t="s">
        <v>1111</v>
      </c>
      <c r="BN209" s="131"/>
    </row>
    <row r="210" spans="1:66" ht="16.2">
      <c r="A210" s="23">
        <v>206</v>
      </c>
      <c r="B210" s="33" t="s">
        <v>5744</v>
      </c>
      <c r="C210" s="33" t="s">
        <v>5503</v>
      </c>
      <c r="D210" s="33" t="s">
        <v>218</v>
      </c>
      <c r="E210" s="33">
        <v>79</v>
      </c>
      <c r="F210" s="33" t="s">
        <v>325</v>
      </c>
      <c r="G210" s="33" t="s">
        <v>325</v>
      </c>
      <c r="H210" s="23" t="str">
        <f t="shared" si="8"/>
        <v>張＊清</v>
      </c>
      <c r="I210" s="23" t="str">
        <f t="shared" si="9"/>
        <v>1＊763688</v>
      </c>
      <c r="J210" s="33" t="s">
        <v>5962</v>
      </c>
      <c r="K210" s="33">
        <v>5760350</v>
      </c>
      <c r="L210" s="33">
        <v>1058</v>
      </c>
      <c r="M210" s="33"/>
      <c r="N210" s="33"/>
      <c r="O210" s="33"/>
      <c r="P210" s="33"/>
      <c r="Q210" s="2"/>
      <c r="R210" s="2"/>
      <c r="S210" s="2"/>
      <c r="T210" s="2"/>
      <c r="U210" s="2"/>
      <c r="V210" s="18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2"/>
      <c r="AO210" s="1"/>
      <c r="AP210" s="2"/>
      <c r="AQ210" s="1"/>
      <c r="AR210" s="1"/>
      <c r="AS210" s="1"/>
      <c r="AT210" s="1"/>
      <c r="AU210" s="1"/>
      <c r="AV210" s="2"/>
      <c r="AW210" s="1"/>
      <c r="AX210" s="1"/>
      <c r="AY210" s="1" t="s">
        <v>9</v>
      </c>
      <c r="AZ210" s="1"/>
      <c r="BA210" s="1"/>
      <c r="BB210" s="1"/>
      <c r="BC210" s="1"/>
      <c r="BD210" s="1"/>
      <c r="BE210" s="1"/>
      <c r="BF210" s="1"/>
      <c r="BG210" s="2"/>
      <c r="BH210" s="2"/>
      <c r="BI210" s="1"/>
      <c r="BJ210" s="2"/>
      <c r="BK210" s="2"/>
      <c r="BL210" s="2"/>
      <c r="BM210" s="1"/>
      <c r="BN210" s="131"/>
    </row>
    <row r="211" spans="1:66" ht="46.8">
      <c r="A211" s="23">
        <v>207</v>
      </c>
      <c r="B211" s="33" t="s">
        <v>5271</v>
      </c>
      <c r="C211" s="33" t="s">
        <v>5126</v>
      </c>
      <c r="D211" s="33" t="s">
        <v>216</v>
      </c>
      <c r="E211" s="33">
        <v>75</v>
      </c>
      <c r="F211" s="33" t="s">
        <v>325</v>
      </c>
      <c r="G211" s="33" t="s">
        <v>325</v>
      </c>
      <c r="H211" s="23" t="str">
        <f t="shared" si="8"/>
        <v>黃＊雲</v>
      </c>
      <c r="I211" s="23" t="str">
        <f t="shared" si="9"/>
        <v>1＊680977</v>
      </c>
      <c r="J211" s="33" t="s">
        <v>5962</v>
      </c>
      <c r="K211" s="33" t="s">
        <v>6243</v>
      </c>
      <c r="L211" s="33">
        <v>1058</v>
      </c>
      <c r="M211" s="33"/>
      <c r="N211" s="33"/>
      <c r="O211" s="33"/>
      <c r="P211" s="33"/>
      <c r="Q211" s="2"/>
      <c r="R211" s="2"/>
      <c r="S211" s="2"/>
      <c r="T211" s="2"/>
      <c r="U211" s="2"/>
      <c r="V211" s="18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2"/>
      <c r="AO211" s="1"/>
      <c r="AP211" s="2"/>
      <c r="AQ211" s="1"/>
      <c r="AR211" s="1"/>
      <c r="AS211" s="1"/>
      <c r="AT211" s="1"/>
      <c r="AU211" s="1"/>
      <c r="AV211" s="2"/>
      <c r="AW211" s="1"/>
      <c r="AX211" s="1"/>
      <c r="AY211" s="1"/>
      <c r="AZ211" s="1"/>
      <c r="BA211" s="1"/>
      <c r="BB211" s="1"/>
      <c r="BC211" s="1"/>
      <c r="BD211" s="1"/>
      <c r="BE211" s="1" t="s">
        <v>9</v>
      </c>
      <c r="BF211" s="1"/>
      <c r="BG211" s="2"/>
      <c r="BH211" s="2"/>
      <c r="BI211" s="1"/>
      <c r="BJ211" s="2" t="s">
        <v>2994</v>
      </c>
      <c r="BK211" s="2"/>
      <c r="BL211" s="2"/>
      <c r="BM211" s="1"/>
      <c r="BN211" s="131"/>
    </row>
    <row r="212" spans="1:66" ht="16.2">
      <c r="A212" s="23">
        <v>208</v>
      </c>
      <c r="B212" s="33" t="s">
        <v>5243</v>
      </c>
      <c r="C212" s="33" t="s">
        <v>4165</v>
      </c>
      <c r="D212" s="33" t="s">
        <v>218</v>
      </c>
      <c r="E212" s="33">
        <v>80</v>
      </c>
      <c r="F212" s="33" t="s">
        <v>325</v>
      </c>
      <c r="G212" s="33" t="s">
        <v>325</v>
      </c>
      <c r="H212" s="23" t="str">
        <f t="shared" si="8"/>
        <v>史＊雄</v>
      </c>
      <c r="I212" s="23" t="str">
        <f t="shared" si="9"/>
        <v>0＊956842</v>
      </c>
      <c r="J212" s="33" t="s">
        <v>5494</v>
      </c>
      <c r="K212" s="33">
        <v>5760350</v>
      </c>
      <c r="L212" s="33">
        <v>1125</v>
      </c>
      <c r="M212" s="33"/>
      <c r="N212" s="33"/>
      <c r="O212" s="33"/>
      <c r="P212" s="33"/>
      <c r="Q212" s="2"/>
      <c r="R212" s="2"/>
      <c r="S212" s="2"/>
      <c r="T212" s="2"/>
      <c r="U212" s="2"/>
      <c r="V212" s="18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2"/>
      <c r="AO212" s="1"/>
      <c r="AP212" s="2"/>
      <c r="AQ212" s="1"/>
      <c r="AR212" s="1"/>
      <c r="AS212" s="1"/>
      <c r="AT212" s="1"/>
      <c r="AU212" s="1"/>
      <c r="AV212" s="2"/>
      <c r="AW212" s="1"/>
      <c r="AX212" s="1"/>
      <c r="AY212" s="1" t="s">
        <v>9</v>
      </c>
      <c r="AZ212" s="1"/>
      <c r="BA212" s="1"/>
      <c r="BB212" s="1"/>
      <c r="BC212" s="1"/>
      <c r="BD212" s="1"/>
      <c r="BE212" s="1"/>
      <c r="BF212" s="1"/>
      <c r="BG212" s="2"/>
      <c r="BH212" s="2"/>
      <c r="BI212" s="1"/>
      <c r="BJ212" s="2"/>
      <c r="BK212" s="2"/>
      <c r="BL212" s="2"/>
      <c r="BM212" s="1"/>
      <c r="BN212" s="131"/>
    </row>
    <row r="213" spans="1:66" ht="31.2">
      <c r="A213" s="23">
        <v>209</v>
      </c>
      <c r="B213" s="33" t="s">
        <v>275</v>
      </c>
      <c r="C213" s="33" t="s">
        <v>92</v>
      </c>
      <c r="D213" s="33" t="s">
        <v>216</v>
      </c>
      <c r="E213" s="33">
        <v>68</v>
      </c>
      <c r="F213" s="33" t="s">
        <v>325</v>
      </c>
      <c r="G213" s="33" t="s">
        <v>325</v>
      </c>
      <c r="H213" s="23" t="str">
        <f t="shared" si="8"/>
        <v>邱＊珠</v>
      </c>
      <c r="I213" s="23" t="str">
        <f t="shared" si="9"/>
        <v>2＊610027</v>
      </c>
      <c r="J213" s="33" t="s">
        <v>5494</v>
      </c>
      <c r="K213" s="33" t="s">
        <v>1127</v>
      </c>
      <c r="L213" s="33">
        <v>1125</v>
      </c>
      <c r="M213" s="33"/>
      <c r="N213" s="33"/>
      <c r="O213" s="33"/>
      <c r="P213" s="33"/>
      <c r="Q213" s="2"/>
      <c r="R213" s="2"/>
      <c r="S213" s="2"/>
      <c r="T213" s="2"/>
      <c r="U213" s="2"/>
      <c r="V213" s="18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2"/>
      <c r="AO213" s="1"/>
      <c r="AP213" s="2"/>
      <c r="AQ213" s="1"/>
      <c r="AR213" s="1"/>
      <c r="AS213" s="1"/>
      <c r="AT213" s="1"/>
      <c r="AU213" s="1"/>
      <c r="AV213" s="2"/>
      <c r="AW213" s="1"/>
      <c r="AX213" s="1"/>
      <c r="AY213" s="1"/>
      <c r="AZ213" s="1"/>
      <c r="BA213" s="1"/>
      <c r="BB213" s="1"/>
      <c r="BC213" s="1"/>
      <c r="BD213" s="1"/>
      <c r="BE213" s="1" t="s">
        <v>9</v>
      </c>
      <c r="BF213" s="1"/>
      <c r="BG213" s="2"/>
      <c r="BH213" s="2"/>
      <c r="BI213" s="1"/>
      <c r="BJ213" s="2"/>
      <c r="BK213" s="2"/>
      <c r="BL213" s="2"/>
      <c r="BM213" s="1"/>
      <c r="BN213" s="131"/>
    </row>
    <row r="214" spans="1:66" ht="31.2">
      <c r="A214" s="23">
        <v>210</v>
      </c>
      <c r="B214" s="33" t="s">
        <v>979</v>
      </c>
      <c r="C214" s="33" t="s">
        <v>820</v>
      </c>
      <c r="D214" s="33" t="s">
        <v>216</v>
      </c>
      <c r="E214" s="33">
        <v>62</v>
      </c>
      <c r="F214" s="33" t="s">
        <v>325</v>
      </c>
      <c r="G214" s="33" t="s">
        <v>325</v>
      </c>
      <c r="H214" s="23" t="str">
        <f t="shared" si="8"/>
        <v>李＊雲</v>
      </c>
      <c r="I214" s="23" t="str">
        <f t="shared" si="9"/>
        <v>0＊664141</v>
      </c>
      <c r="J214" s="33" t="s">
        <v>5977</v>
      </c>
      <c r="K214" s="33" t="s">
        <v>1127</v>
      </c>
      <c r="L214" s="33">
        <v>1125</v>
      </c>
      <c r="M214" s="33"/>
      <c r="N214" s="33"/>
      <c r="O214" s="33"/>
      <c r="P214" s="33"/>
      <c r="Q214" s="2"/>
      <c r="R214" s="2"/>
      <c r="S214" s="2"/>
      <c r="T214" s="2"/>
      <c r="U214" s="2"/>
      <c r="V214" s="18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2"/>
      <c r="AO214" s="1"/>
      <c r="AP214" s="2"/>
      <c r="AQ214" s="1"/>
      <c r="AR214" s="1"/>
      <c r="AS214" s="1"/>
      <c r="AT214" s="1"/>
      <c r="AU214" s="1"/>
      <c r="AV214" s="2"/>
      <c r="AW214" s="1"/>
      <c r="AX214" s="1"/>
      <c r="AY214" s="1"/>
      <c r="AZ214" s="1"/>
      <c r="BA214" s="1"/>
      <c r="BB214" s="1"/>
      <c r="BC214" s="1"/>
      <c r="BD214" s="1"/>
      <c r="BE214" s="1" t="s">
        <v>9</v>
      </c>
      <c r="BF214" s="1"/>
      <c r="BG214" s="2"/>
      <c r="BH214" s="2"/>
      <c r="BI214" s="1"/>
      <c r="BJ214" s="2"/>
      <c r="BK214" s="2"/>
      <c r="BL214" s="2"/>
      <c r="BM214" s="1"/>
      <c r="BN214" s="131"/>
    </row>
    <row r="215" spans="1:66" ht="16.2">
      <c r="A215" s="23">
        <v>211</v>
      </c>
      <c r="B215" s="33" t="s">
        <v>4731</v>
      </c>
      <c r="C215" s="33" t="s">
        <v>2222</v>
      </c>
      <c r="D215" s="33" t="s">
        <v>216</v>
      </c>
      <c r="E215" s="33">
        <v>68</v>
      </c>
      <c r="F215" s="33" t="s">
        <v>325</v>
      </c>
      <c r="G215" s="33" t="s">
        <v>325</v>
      </c>
      <c r="H215" s="23" t="str">
        <f t="shared" si="8"/>
        <v>游＊</v>
      </c>
      <c r="I215" s="23" t="str">
        <f t="shared" si="9"/>
        <v>0＊503401</v>
      </c>
      <c r="J215" s="33" t="s">
        <v>5977</v>
      </c>
      <c r="K215" s="33">
        <v>5760350</v>
      </c>
      <c r="L215" s="33">
        <v>1125</v>
      </c>
      <c r="M215" s="33"/>
      <c r="N215" s="33"/>
      <c r="O215" s="33"/>
      <c r="P215" s="33"/>
      <c r="Q215" s="2"/>
      <c r="R215" s="2"/>
      <c r="S215" s="2"/>
      <c r="T215" s="2"/>
      <c r="U215" s="2"/>
      <c r="V215" s="18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2"/>
      <c r="AO215" s="1"/>
      <c r="AP215" s="2"/>
      <c r="AQ215" s="1"/>
      <c r="AR215" s="1"/>
      <c r="AS215" s="1"/>
      <c r="AT215" s="1"/>
      <c r="AU215" s="1"/>
      <c r="AV215" s="2"/>
      <c r="AW215" s="1"/>
      <c r="AX215" s="1"/>
      <c r="AY215" s="1" t="s">
        <v>9</v>
      </c>
      <c r="AZ215" s="1"/>
      <c r="BA215" s="1"/>
      <c r="BB215" s="1"/>
      <c r="BC215" s="1"/>
      <c r="BD215" s="1"/>
      <c r="BE215" s="1"/>
      <c r="BF215" s="1"/>
      <c r="BG215" s="2"/>
      <c r="BH215" s="2"/>
      <c r="BI215" s="1"/>
      <c r="BJ215" s="2"/>
      <c r="BK215" s="2"/>
      <c r="BL215" s="2"/>
      <c r="BM215" s="1"/>
      <c r="BN215" s="131"/>
    </row>
    <row r="216" spans="1:66" ht="31.2">
      <c r="A216" s="23">
        <v>212</v>
      </c>
      <c r="B216" s="33" t="s">
        <v>6153</v>
      </c>
      <c r="C216" s="33" t="s">
        <v>4393</v>
      </c>
      <c r="D216" s="33" t="s">
        <v>218</v>
      </c>
      <c r="E216" s="33">
        <v>81</v>
      </c>
      <c r="F216" s="33" t="s">
        <v>325</v>
      </c>
      <c r="G216" s="33" t="s">
        <v>325</v>
      </c>
      <c r="H216" s="23" t="str">
        <f t="shared" si="8"/>
        <v>鄭＊造</v>
      </c>
      <c r="I216" s="23" t="str">
        <f t="shared" si="9"/>
        <v>0＊656326</v>
      </c>
      <c r="J216" s="33" t="s">
        <v>5977</v>
      </c>
      <c r="K216" s="33" t="s">
        <v>1130</v>
      </c>
      <c r="L216" s="33">
        <v>1125</v>
      </c>
      <c r="M216" s="33"/>
      <c r="N216" s="33"/>
      <c r="O216" s="33"/>
      <c r="P216" s="33"/>
      <c r="Q216" s="2"/>
      <c r="R216" s="2"/>
      <c r="S216" s="2"/>
      <c r="T216" s="2"/>
      <c r="U216" s="2"/>
      <c r="V216" s="18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2"/>
      <c r="AO216" s="1"/>
      <c r="AP216" s="2"/>
      <c r="AQ216" s="1"/>
      <c r="AR216" s="1"/>
      <c r="AS216" s="1"/>
      <c r="AT216" s="1"/>
      <c r="AU216" s="1"/>
      <c r="AV216" s="2"/>
      <c r="AW216" s="1"/>
      <c r="AX216" s="1"/>
      <c r="AY216" s="1"/>
      <c r="AZ216" s="1"/>
      <c r="BA216" s="1"/>
      <c r="BB216" s="1"/>
      <c r="BC216" s="1"/>
      <c r="BD216" s="1"/>
      <c r="BE216" s="1"/>
      <c r="BF216" s="1" t="s">
        <v>1102</v>
      </c>
      <c r="BG216" s="2"/>
      <c r="BH216" s="2"/>
      <c r="BI216" s="1"/>
      <c r="BJ216" s="2"/>
      <c r="BK216" s="2"/>
      <c r="BL216" s="2"/>
      <c r="BM216" s="1"/>
      <c r="BN216" s="131"/>
    </row>
    <row r="217" spans="1:66" ht="31.2">
      <c r="A217" s="23">
        <v>213</v>
      </c>
      <c r="B217" s="33" t="s">
        <v>6154</v>
      </c>
      <c r="C217" s="33" t="s">
        <v>5978</v>
      </c>
      <c r="D217" s="33" t="s">
        <v>218</v>
      </c>
      <c r="E217" s="33">
        <v>70</v>
      </c>
      <c r="F217" s="33" t="s">
        <v>325</v>
      </c>
      <c r="G217" s="33" t="s">
        <v>325</v>
      </c>
      <c r="H217" s="23" t="str">
        <f t="shared" si="8"/>
        <v>胡＊源</v>
      </c>
      <c r="I217" s="23" t="str">
        <f t="shared" si="9"/>
        <v>1＊041144</v>
      </c>
      <c r="J217" s="33" t="s">
        <v>5977</v>
      </c>
      <c r="K217" s="33" t="s">
        <v>1127</v>
      </c>
      <c r="L217" s="33">
        <v>1125</v>
      </c>
      <c r="M217" s="33"/>
      <c r="N217" s="33"/>
      <c r="O217" s="33"/>
      <c r="P217" s="33"/>
      <c r="Q217" s="2"/>
      <c r="R217" s="2"/>
      <c r="S217" s="2"/>
      <c r="T217" s="2"/>
      <c r="U217" s="2"/>
      <c r="V217" s="18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2"/>
      <c r="AO217" s="1"/>
      <c r="AP217" s="2"/>
      <c r="AQ217" s="1"/>
      <c r="AR217" s="1"/>
      <c r="AS217" s="1"/>
      <c r="AT217" s="1"/>
      <c r="AU217" s="1"/>
      <c r="AV217" s="2"/>
      <c r="AW217" s="1"/>
      <c r="AX217" s="1"/>
      <c r="AY217" s="1"/>
      <c r="AZ217" s="1"/>
      <c r="BA217" s="1"/>
      <c r="BB217" s="1"/>
      <c r="BC217" s="1"/>
      <c r="BD217" s="1"/>
      <c r="BE217" s="1" t="s">
        <v>9</v>
      </c>
      <c r="BF217" s="1"/>
      <c r="BG217" s="2"/>
      <c r="BH217" s="2"/>
      <c r="BI217" s="1"/>
      <c r="BJ217" s="2"/>
      <c r="BK217" s="2"/>
      <c r="BL217" s="2"/>
      <c r="BM217" s="1"/>
      <c r="BN217" s="131"/>
    </row>
    <row r="218" spans="1:66" ht="31.2">
      <c r="A218" s="23">
        <v>214</v>
      </c>
      <c r="B218" s="33" t="s">
        <v>1292</v>
      </c>
      <c r="C218" s="33" t="s">
        <v>465</v>
      </c>
      <c r="D218" s="33" t="s">
        <v>218</v>
      </c>
      <c r="E218" s="33">
        <v>58</v>
      </c>
      <c r="F218" s="33" t="s">
        <v>325</v>
      </c>
      <c r="G218" s="33" t="s">
        <v>325</v>
      </c>
      <c r="H218" s="23" t="str">
        <f t="shared" si="8"/>
        <v>洪＊烱</v>
      </c>
      <c r="I218" s="23" t="str">
        <f t="shared" si="9"/>
        <v>2＊134981</v>
      </c>
      <c r="J218" s="33" t="s">
        <v>5977</v>
      </c>
      <c r="K218" s="33" t="s">
        <v>1127</v>
      </c>
      <c r="L218" s="33">
        <v>1125</v>
      </c>
      <c r="M218" s="33"/>
      <c r="N218" s="33"/>
      <c r="O218" s="33"/>
      <c r="P218" s="33"/>
      <c r="Q218" s="2"/>
      <c r="R218" s="2"/>
      <c r="S218" s="2"/>
      <c r="T218" s="2"/>
      <c r="U218" s="2"/>
      <c r="V218" s="18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2"/>
      <c r="AO218" s="1"/>
      <c r="AP218" s="2"/>
      <c r="AQ218" s="1"/>
      <c r="AR218" s="1"/>
      <c r="AS218" s="1"/>
      <c r="AT218" s="1"/>
      <c r="AU218" s="1"/>
      <c r="AV218" s="2"/>
      <c r="AW218" s="1"/>
      <c r="AX218" s="1"/>
      <c r="AY218" s="1"/>
      <c r="AZ218" s="1"/>
      <c r="BA218" s="1"/>
      <c r="BB218" s="1"/>
      <c r="BC218" s="1"/>
      <c r="BD218" s="1"/>
      <c r="BE218" s="1" t="s">
        <v>9</v>
      </c>
      <c r="BF218" s="1"/>
      <c r="BG218" s="2"/>
      <c r="BH218" s="2"/>
      <c r="BI218" s="1"/>
      <c r="BJ218" s="2"/>
      <c r="BK218" s="2"/>
      <c r="BL218" s="2"/>
      <c r="BM218" s="1"/>
      <c r="BN218" s="131"/>
    </row>
    <row r="219" spans="1:66" ht="31.2">
      <c r="A219" s="23">
        <v>215</v>
      </c>
      <c r="B219" s="33" t="s">
        <v>6155</v>
      </c>
      <c r="C219" s="33" t="s">
        <v>5979</v>
      </c>
      <c r="D219" s="33" t="s">
        <v>216</v>
      </c>
      <c r="E219" s="33">
        <v>63</v>
      </c>
      <c r="F219" s="33" t="s">
        <v>325</v>
      </c>
      <c r="G219" s="33" t="s">
        <v>325</v>
      </c>
      <c r="H219" s="23" t="str">
        <f t="shared" si="8"/>
        <v>李＊純</v>
      </c>
      <c r="I219" s="23" t="str">
        <f t="shared" si="9"/>
        <v>2＊508940</v>
      </c>
      <c r="J219" s="33" t="s">
        <v>5977</v>
      </c>
      <c r="K219" s="33" t="s">
        <v>1127</v>
      </c>
      <c r="L219" s="33">
        <v>1125</v>
      </c>
      <c r="M219" s="33"/>
      <c r="N219" s="33"/>
      <c r="O219" s="33"/>
      <c r="P219" s="33"/>
      <c r="Q219" s="2"/>
      <c r="R219" s="2"/>
      <c r="S219" s="2"/>
      <c r="T219" s="2"/>
      <c r="U219" s="2"/>
      <c r="V219" s="18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2"/>
      <c r="AO219" s="1"/>
      <c r="AP219" s="2"/>
      <c r="AQ219" s="1"/>
      <c r="AR219" s="1"/>
      <c r="AS219" s="1"/>
      <c r="AT219" s="1"/>
      <c r="AU219" s="1"/>
      <c r="AV219" s="2"/>
      <c r="AW219" s="1"/>
      <c r="AX219" s="1"/>
      <c r="AY219" s="1"/>
      <c r="AZ219" s="1"/>
      <c r="BA219" s="1"/>
      <c r="BB219" s="1"/>
      <c r="BC219" s="1"/>
      <c r="BD219" s="1"/>
      <c r="BE219" s="1" t="s">
        <v>9</v>
      </c>
      <c r="BF219" s="1"/>
      <c r="BG219" s="2"/>
      <c r="BH219" s="2"/>
      <c r="BI219" s="1"/>
      <c r="BJ219" s="2"/>
      <c r="BK219" s="2"/>
      <c r="BL219" s="2"/>
      <c r="BM219" s="1"/>
      <c r="BN219" s="131"/>
    </row>
    <row r="220" spans="1:66" ht="31.2">
      <c r="A220" s="23">
        <v>216</v>
      </c>
      <c r="B220" s="33" t="s">
        <v>6156</v>
      </c>
      <c r="C220" s="33" t="s">
        <v>5980</v>
      </c>
      <c r="D220" s="33" t="s">
        <v>216</v>
      </c>
      <c r="E220" s="33">
        <v>66</v>
      </c>
      <c r="F220" s="33" t="s">
        <v>325</v>
      </c>
      <c r="G220" s="33" t="s">
        <v>325</v>
      </c>
      <c r="H220" s="23" t="str">
        <f t="shared" si="8"/>
        <v>鍾＊鳯英</v>
      </c>
      <c r="I220" s="23" t="str">
        <f t="shared" si="9"/>
        <v>2＊391369</v>
      </c>
      <c r="J220" s="33" t="s">
        <v>5977</v>
      </c>
      <c r="K220" s="33" t="s">
        <v>1127</v>
      </c>
      <c r="L220" s="33">
        <v>1125</v>
      </c>
      <c r="M220" s="33"/>
      <c r="N220" s="33"/>
      <c r="O220" s="33"/>
      <c r="P220" s="33"/>
      <c r="Q220" s="2"/>
      <c r="R220" s="2"/>
      <c r="S220" s="2"/>
      <c r="T220" s="2"/>
      <c r="U220" s="2"/>
      <c r="V220" s="18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2"/>
      <c r="AO220" s="1"/>
      <c r="AP220" s="2"/>
      <c r="AQ220" s="1"/>
      <c r="AR220" s="1"/>
      <c r="AS220" s="1"/>
      <c r="AT220" s="1"/>
      <c r="AU220" s="1"/>
      <c r="AV220" s="2"/>
      <c r="AW220" s="1"/>
      <c r="AX220" s="1"/>
      <c r="AY220" s="1"/>
      <c r="AZ220" s="1"/>
      <c r="BA220" s="1"/>
      <c r="BB220" s="1"/>
      <c r="BC220" s="1"/>
      <c r="BD220" s="1"/>
      <c r="BE220" s="1" t="s">
        <v>9</v>
      </c>
      <c r="BF220" s="1"/>
      <c r="BG220" s="2"/>
      <c r="BH220" s="2"/>
      <c r="BI220" s="1"/>
      <c r="BJ220" s="2"/>
      <c r="BK220" s="2"/>
      <c r="BL220" s="2"/>
      <c r="BM220" s="1"/>
      <c r="BN220" s="131"/>
    </row>
    <row r="221" spans="1:66" ht="16.2">
      <c r="A221" s="23">
        <v>217</v>
      </c>
      <c r="B221" s="33" t="s">
        <v>4748</v>
      </c>
      <c r="C221" s="33" t="s">
        <v>2491</v>
      </c>
      <c r="D221" s="33" t="s">
        <v>218</v>
      </c>
      <c r="E221" s="33">
        <v>77</v>
      </c>
      <c r="F221" s="33" t="s">
        <v>325</v>
      </c>
      <c r="G221" s="33" t="s">
        <v>325</v>
      </c>
      <c r="H221" s="23" t="str">
        <f t="shared" si="8"/>
        <v>林＊昌</v>
      </c>
      <c r="I221" s="23" t="str">
        <f t="shared" si="9"/>
        <v>0＊200363</v>
      </c>
      <c r="J221" s="33" t="s">
        <v>5923</v>
      </c>
      <c r="K221" s="33">
        <v>5760350</v>
      </c>
      <c r="L221" s="33">
        <v>1125</v>
      </c>
      <c r="M221" s="33"/>
      <c r="N221" s="33"/>
      <c r="O221" s="33"/>
      <c r="P221" s="33"/>
      <c r="Q221" s="2"/>
      <c r="R221" s="2"/>
      <c r="S221" s="2"/>
      <c r="T221" s="2"/>
      <c r="U221" s="2"/>
      <c r="V221" s="18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2"/>
      <c r="AO221" s="1"/>
      <c r="AP221" s="2"/>
      <c r="AQ221" s="1"/>
      <c r="AR221" s="1"/>
      <c r="AS221" s="1"/>
      <c r="AT221" s="1"/>
      <c r="AU221" s="1"/>
      <c r="AV221" s="2"/>
      <c r="AW221" s="1"/>
      <c r="AX221" s="1"/>
      <c r="AY221" s="1" t="s">
        <v>9</v>
      </c>
      <c r="AZ221" s="1"/>
      <c r="BA221" s="1"/>
      <c r="BB221" s="1"/>
      <c r="BC221" s="1"/>
      <c r="BD221" s="1"/>
      <c r="BE221" s="1"/>
      <c r="BF221" s="1"/>
      <c r="BG221" s="2"/>
      <c r="BH221" s="2"/>
      <c r="BI221" s="1"/>
      <c r="BJ221" s="2"/>
      <c r="BK221" s="2"/>
      <c r="BL221" s="2"/>
      <c r="BM221" s="1"/>
      <c r="BN221" s="131"/>
    </row>
    <row r="222" spans="1:66" ht="31.2">
      <c r="A222" s="23">
        <v>218</v>
      </c>
      <c r="B222" s="33" t="s">
        <v>661</v>
      </c>
      <c r="C222" s="33" t="s">
        <v>490</v>
      </c>
      <c r="D222" s="33" t="s">
        <v>218</v>
      </c>
      <c r="E222" s="33">
        <v>46</v>
      </c>
      <c r="F222" s="33" t="s">
        <v>325</v>
      </c>
      <c r="G222" s="33" t="s">
        <v>325</v>
      </c>
      <c r="H222" s="23" t="str">
        <f t="shared" si="8"/>
        <v>高＊誠</v>
      </c>
      <c r="I222" s="23" t="str">
        <f t="shared" si="9"/>
        <v>0＊901391</v>
      </c>
      <c r="J222" s="33" t="s">
        <v>5923</v>
      </c>
      <c r="K222" s="33" t="s">
        <v>1130</v>
      </c>
      <c r="L222" s="33">
        <v>1125</v>
      </c>
      <c r="M222" s="33"/>
      <c r="N222" s="33"/>
      <c r="O222" s="33"/>
      <c r="P222" s="33"/>
      <c r="Q222" s="2"/>
      <c r="R222" s="2"/>
      <c r="S222" s="2"/>
      <c r="T222" s="2"/>
      <c r="U222" s="2"/>
      <c r="V222" s="18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2"/>
      <c r="AO222" s="1"/>
      <c r="AP222" s="2"/>
      <c r="AQ222" s="1"/>
      <c r="AR222" s="1"/>
      <c r="AS222" s="1"/>
      <c r="AT222" s="1"/>
      <c r="AU222" s="1"/>
      <c r="AV222" s="2"/>
      <c r="AW222" s="1"/>
      <c r="AX222" s="1"/>
      <c r="AY222" s="1"/>
      <c r="AZ222" s="1"/>
      <c r="BA222" s="1"/>
      <c r="BB222" s="1"/>
      <c r="BC222" s="1"/>
      <c r="BD222" s="1"/>
      <c r="BE222" s="1"/>
      <c r="BF222" s="1" t="s">
        <v>9</v>
      </c>
      <c r="BG222" s="2"/>
      <c r="BH222" s="2"/>
      <c r="BI222" s="1"/>
      <c r="BJ222" s="2"/>
      <c r="BK222" s="2"/>
      <c r="BL222" s="2"/>
      <c r="BM222" s="1"/>
      <c r="BN222" s="131"/>
    </row>
    <row r="223" spans="1:66" ht="31.2">
      <c r="A223" s="23">
        <v>219</v>
      </c>
      <c r="B223" s="33" t="s">
        <v>6157</v>
      </c>
      <c r="C223" s="33" t="s">
        <v>2046</v>
      </c>
      <c r="D223" s="33" t="s">
        <v>218</v>
      </c>
      <c r="E223" s="33">
        <v>67</v>
      </c>
      <c r="F223" s="33" t="s">
        <v>325</v>
      </c>
      <c r="G223" s="33" t="s">
        <v>325</v>
      </c>
      <c r="H223" s="23" t="str">
        <f t="shared" si="8"/>
        <v>吳＊聰</v>
      </c>
      <c r="I223" s="23" t="str">
        <f t="shared" si="9"/>
        <v>2＊069930</v>
      </c>
      <c r="J223" s="33" t="s">
        <v>5923</v>
      </c>
      <c r="K223" s="33" t="s">
        <v>1127</v>
      </c>
      <c r="L223" s="33">
        <v>1125</v>
      </c>
      <c r="M223" s="33"/>
      <c r="N223" s="33"/>
      <c r="O223" s="33"/>
      <c r="P223" s="33"/>
      <c r="Q223" s="2"/>
      <c r="R223" s="2"/>
      <c r="S223" s="2"/>
      <c r="T223" s="2"/>
      <c r="U223" s="2"/>
      <c r="V223" s="18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2"/>
      <c r="AO223" s="1"/>
      <c r="AP223" s="2"/>
      <c r="AQ223" s="1"/>
      <c r="AR223" s="1"/>
      <c r="AS223" s="1"/>
      <c r="AT223" s="1"/>
      <c r="AU223" s="1"/>
      <c r="AV223" s="2"/>
      <c r="AW223" s="1"/>
      <c r="AX223" s="1"/>
      <c r="AY223" s="1"/>
      <c r="AZ223" s="1"/>
      <c r="BA223" s="1"/>
      <c r="BB223" s="1"/>
      <c r="BC223" s="1"/>
      <c r="BD223" s="1"/>
      <c r="BE223" s="1" t="s">
        <v>9</v>
      </c>
      <c r="BF223" s="1"/>
      <c r="BG223" s="2"/>
      <c r="BH223" s="2"/>
      <c r="BI223" s="1"/>
      <c r="BJ223" s="2"/>
      <c r="BK223" s="2"/>
      <c r="BL223" s="2"/>
      <c r="BM223" s="1"/>
      <c r="BN223" s="131"/>
    </row>
    <row r="224" spans="1:66" ht="62.4">
      <c r="A224" s="23">
        <v>220</v>
      </c>
      <c r="B224" s="33" t="s">
        <v>6035</v>
      </c>
      <c r="C224" s="33" t="s">
        <v>3481</v>
      </c>
      <c r="D224" s="33" t="s">
        <v>218</v>
      </c>
      <c r="E224" s="33">
        <v>85</v>
      </c>
      <c r="F224" s="33" t="s">
        <v>325</v>
      </c>
      <c r="G224" s="33" t="s">
        <v>325</v>
      </c>
      <c r="H224" s="23" t="str">
        <f t="shared" si="8"/>
        <v>徐＊智</v>
      </c>
      <c r="I224" s="23" t="str">
        <f t="shared" si="9"/>
        <v>2＊455409</v>
      </c>
      <c r="J224" s="33" t="s">
        <v>5923</v>
      </c>
      <c r="K224" s="33" t="s">
        <v>1814</v>
      </c>
      <c r="L224" s="33">
        <v>1125</v>
      </c>
      <c r="M224" s="33"/>
      <c r="N224" s="33"/>
      <c r="O224" s="33"/>
      <c r="P224" s="33"/>
      <c r="Q224" s="2"/>
      <c r="R224" s="2"/>
      <c r="S224" s="2"/>
      <c r="T224" s="2"/>
      <c r="U224" s="2"/>
      <c r="V224" s="18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2"/>
      <c r="AO224" s="1"/>
      <c r="AP224" s="2"/>
      <c r="AQ224" s="1"/>
      <c r="AR224" s="1"/>
      <c r="AS224" s="1"/>
      <c r="AT224" s="1"/>
      <c r="AU224" s="1"/>
      <c r="AV224" s="2"/>
      <c r="AW224" s="1"/>
      <c r="AX224" s="1"/>
      <c r="AY224" s="1"/>
      <c r="AZ224" s="1" t="s">
        <v>9</v>
      </c>
      <c r="BA224" s="1"/>
      <c r="BB224" s="1"/>
      <c r="BC224" s="1"/>
      <c r="BD224" s="1"/>
      <c r="BE224" s="1"/>
      <c r="BF224" s="1"/>
      <c r="BG224" s="2" t="s">
        <v>9</v>
      </c>
      <c r="BH224" s="2"/>
      <c r="BI224" s="1"/>
      <c r="BJ224" s="2"/>
      <c r="BK224" s="2"/>
      <c r="BL224" s="2"/>
      <c r="BM224" s="1" t="s">
        <v>1111</v>
      </c>
      <c r="BN224" s="131"/>
    </row>
    <row r="225" spans="1:66" ht="16.2">
      <c r="A225" s="23">
        <v>221</v>
      </c>
      <c r="B225" s="33" t="s">
        <v>4870</v>
      </c>
      <c r="C225" s="33" t="s">
        <v>4871</v>
      </c>
      <c r="D225" s="33" t="s">
        <v>218</v>
      </c>
      <c r="E225" s="33">
        <v>74</v>
      </c>
      <c r="F225" s="33" t="s">
        <v>325</v>
      </c>
      <c r="G225" s="33" t="s">
        <v>325</v>
      </c>
      <c r="H225" s="23" t="str">
        <f t="shared" si="8"/>
        <v>葉＊山</v>
      </c>
      <c r="I225" s="23" t="str">
        <f t="shared" si="9"/>
        <v>0＊756118</v>
      </c>
      <c r="J225" s="33" t="s">
        <v>5928</v>
      </c>
      <c r="K225" s="33">
        <v>5760350</v>
      </c>
      <c r="L225" s="33">
        <v>1125</v>
      </c>
      <c r="M225" s="33"/>
      <c r="N225" s="33"/>
      <c r="O225" s="33"/>
      <c r="P225" s="33"/>
      <c r="Q225" s="2"/>
      <c r="R225" s="2"/>
      <c r="S225" s="2"/>
      <c r="T225" s="2"/>
      <c r="U225" s="2"/>
      <c r="V225" s="18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2"/>
      <c r="AO225" s="1"/>
      <c r="AP225" s="2"/>
      <c r="AQ225" s="1"/>
      <c r="AR225" s="1"/>
      <c r="AS225" s="1"/>
      <c r="AT225" s="1"/>
      <c r="AU225" s="1"/>
      <c r="AV225" s="2"/>
      <c r="AW225" s="1"/>
      <c r="AX225" s="1"/>
      <c r="AY225" s="1" t="s">
        <v>9</v>
      </c>
      <c r="AZ225" s="1"/>
      <c r="BA225" s="1"/>
      <c r="BB225" s="1"/>
      <c r="BC225" s="1"/>
      <c r="BD225" s="1"/>
      <c r="BE225" s="1"/>
      <c r="BF225" s="1"/>
      <c r="BG225" s="2"/>
      <c r="BH225" s="2"/>
      <c r="BI225" s="1"/>
      <c r="BJ225" s="2"/>
      <c r="BK225" s="2"/>
      <c r="BL225" s="2"/>
      <c r="BM225" s="1"/>
      <c r="BN225" s="131"/>
    </row>
    <row r="226" spans="1:66" ht="31.2">
      <c r="A226" s="23">
        <v>222</v>
      </c>
      <c r="B226" s="33" t="s">
        <v>5224</v>
      </c>
      <c r="C226" s="33" t="s">
        <v>2366</v>
      </c>
      <c r="D226" s="33" t="s">
        <v>216</v>
      </c>
      <c r="E226" s="33">
        <v>78</v>
      </c>
      <c r="F226" s="33" t="s">
        <v>325</v>
      </c>
      <c r="G226" s="33" t="s">
        <v>325</v>
      </c>
      <c r="H226" s="23" t="str">
        <f t="shared" si="8"/>
        <v>黃＊秀燕</v>
      </c>
      <c r="I226" s="23" t="str">
        <f t="shared" si="9"/>
        <v>1＊377195</v>
      </c>
      <c r="J226" s="33" t="s">
        <v>5928</v>
      </c>
      <c r="K226" s="33" t="s">
        <v>1127</v>
      </c>
      <c r="L226" s="33">
        <v>1125</v>
      </c>
      <c r="M226" s="33"/>
      <c r="N226" s="33"/>
      <c r="O226" s="33"/>
      <c r="P226" s="33"/>
      <c r="Q226" s="2"/>
      <c r="R226" s="2"/>
      <c r="S226" s="2"/>
      <c r="T226" s="2"/>
      <c r="U226" s="2"/>
      <c r="V226" s="18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2"/>
      <c r="AO226" s="1"/>
      <c r="AP226" s="2"/>
      <c r="AQ226" s="1"/>
      <c r="AR226" s="1"/>
      <c r="AS226" s="1"/>
      <c r="AT226" s="1"/>
      <c r="AU226" s="1"/>
      <c r="AV226" s="2"/>
      <c r="AW226" s="1"/>
      <c r="AX226" s="1"/>
      <c r="AY226" s="1"/>
      <c r="AZ226" s="1"/>
      <c r="BA226" s="1"/>
      <c r="BB226" s="1"/>
      <c r="BC226" s="1"/>
      <c r="BD226" s="1"/>
      <c r="BE226" s="1" t="s">
        <v>9</v>
      </c>
      <c r="BF226" s="1"/>
      <c r="BG226" s="2"/>
      <c r="BH226" s="2"/>
      <c r="BI226" s="1" t="s">
        <v>1114</v>
      </c>
      <c r="BJ226" s="2"/>
      <c r="BK226" s="2"/>
      <c r="BL226" s="2"/>
      <c r="BM226" s="1"/>
      <c r="BN226" s="131"/>
    </row>
    <row r="227" spans="1:66" ht="31.2">
      <c r="A227" s="23">
        <v>223</v>
      </c>
      <c r="B227" s="33" t="s">
        <v>1305</v>
      </c>
      <c r="C227" s="33" t="s">
        <v>482</v>
      </c>
      <c r="D227" s="33" t="s">
        <v>218</v>
      </c>
      <c r="E227" s="33">
        <v>72</v>
      </c>
      <c r="F227" s="33" t="s">
        <v>325</v>
      </c>
      <c r="G227" s="33" t="s">
        <v>325</v>
      </c>
      <c r="H227" s="23" t="str">
        <f t="shared" si="8"/>
        <v>梁＊義</v>
      </c>
      <c r="I227" s="23" t="str">
        <f t="shared" si="9"/>
        <v>2＊413713</v>
      </c>
      <c r="J227" s="33" t="s">
        <v>5928</v>
      </c>
      <c r="K227" s="33" t="s">
        <v>1127</v>
      </c>
      <c r="L227" s="33">
        <v>1125</v>
      </c>
      <c r="M227" s="33"/>
      <c r="N227" s="33"/>
      <c r="O227" s="33"/>
      <c r="P227" s="33"/>
      <c r="Q227" s="2"/>
      <c r="R227" s="2"/>
      <c r="S227" s="2"/>
      <c r="T227" s="2"/>
      <c r="U227" s="2"/>
      <c r="V227" s="18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2"/>
      <c r="AO227" s="1"/>
      <c r="AP227" s="2"/>
      <c r="AQ227" s="1"/>
      <c r="AR227" s="1"/>
      <c r="AS227" s="1"/>
      <c r="AT227" s="1"/>
      <c r="AU227" s="1"/>
      <c r="AV227" s="2"/>
      <c r="AW227" s="1"/>
      <c r="AX227" s="1"/>
      <c r="AY227" s="1"/>
      <c r="AZ227" s="1"/>
      <c r="BA227" s="1"/>
      <c r="BB227" s="1"/>
      <c r="BC227" s="1"/>
      <c r="BD227" s="1"/>
      <c r="BE227" s="1" t="s">
        <v>9</v>
      </c>
      <c r="BF227" s="1"/>
      <c r="BG227" s="2"/>
      <c r="BH227" s="2"/>
      <c r="BI227" s="1"/>
      <c r="BJ227" s="2"/>
      <c r="BK227" s="2"/>
      <c r="BL227" s="2"/>
      <c r="BM227" s="1"/>
      <c r="BN227" s="131"/>
    </row>
    <row r="228" spans="1:66" ht="31.2">
      <c r="A228" s="23">
        <v>224</v>
      </c>
      <c r="B228" s="33" t="s">
        <v>1285</v>
      </c>
      <c r="C228" s="33" t="s">
        <v>457</v>
      </c>
      <c r="D228" s="33" t="s">
        <v>218</v>
      </c>
      <c r="E228" s="33">
        <v>65</v>
      </c>
      <c r="F228" s="33" t="s">
        <v>325</v>
      </c>
      <c r="G228" s="33" t="s">
        <v>325</v>
      </c>
      <c r="H228" s="23" t="str">
        <f t="shared" si="8"/>
        <v>柯＊松</v>
      </c>
      <c r="I228" s="23" t="str">
        <f t="shared" si="9"/>
        <v>2＊679917</v>
      </c>
      <c r="J228" s="33" t="s">
        <v>5928</v>
      </c>
      <c r="K228" s="33" t="s">
        <v>1127</v>
      </c>
      <c r="L228" s="33">
        <v>1125</v>
      </c>
      <c r="M228" s="33"/>
      <c r="N228" s="33"/>
      <c r="O228" s="33"/>
      <c r="P228" s="33"/>
      <c r="Q228" s="2"/>
      <c r="R228" s="2"/>
      <c r="S228" s="2"/>
      <c r="T228" s="2"/>
      <c r="U228" s="2"/>
      <c r="V228" s="18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2"/>
      <c r="AO228" s="1"/>
      <c r="AP228" s="2"/>
      <c r="AQ228" s="1"/>
      <c r="AR228" s="1"/>
      <c r="AS228" s="1"/>
      <c r="AT228" s="1"/>
      <c r="AU228" s="1"/>
      <c r="AV228" s="2"/>
      <c r="AW228" s="1"/>
      <c r="AX228" s="1"/>
      <c r="AY228" s="1"/>
      <c r="AZ228" s="1"/>
      <c r="BA228" s="1"/>
      <c r="BB228" s="1"/>
      <c r="BC228" s="1"/>
      <c r="BD228" s="1"/>
      <c r="BE228" s="1" t="s">
        <v>9</v>
      </c>
      <c r="BF228" s="1"/>
      <c r="BG228" s="2"/>
      <c r="BH228" s="2"/>
      <c r="BI228" s="1"/>
      <c r="BJ228" s="2"/>
      <c r="BK228" s="2"/>
      <c r="BL228" s="2"/>
      <c r="BM228" s="1"/>
      <c r="BN228" s="131"/>
    </row>
    <row r="229" spans="1:66" ht="46.8">
      <c r="A229" s="23">
        <v>225</v>
      </c>
      <c r="B229" s="33" t="s">
        <v>281</v>
      </c>
      <c r="C229" s="33" t="s">
        <v>102</v>
      </c>
      <c r="D229" s="33" t="s">
        <v>218</v>
      </c>
      <c r="E229" s="33">
        <v>58</v>
      </c>
      <c r="F229" s="33" t="s">
        <v>325</v>
      </c>
      <c r="G229" s="33" t="s">
        <v>325</v>
      </c>
      <c r="H229" s="23" t="str">
        <f t="shared" si="8"/>
        <v>許＊敏</v>
      </c>
      <c r="I229" s="23" t="str">
        <f t="shared" si="9"/>
        <v>2＊753554</v>
      </c>
      <c r="J229" s="33" t="s">
        <v>5928</v>
      </c>
      <c r="K229" s="33" t="s">
        <v>1125</v>
      </c>
      <c r="L229" s="33">
        <v>1125</v>
      </c>
      <c r="M229" s="33"/>
      <c r="N229" s="33"/>
      <c r="O229" s="33"/>
      <c r="P229" s="33"/>
      <c r="Q229" s="2"/>
      <c r="R229" s="2"/>
      <c r="S229" s="2"/>
      <c r="T229" s="2"/>
      <c r="U229" s="2"/>
      <c r="V229" s="18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2"/>
      <c r="AO229" s="1"/>
      <c r="AP229" s="2"/>
      <c r="AQ229" s="1"/>
      <c r="AR229" s="1"/>
      <c r="AS229" s="1"/>
      <c r="AT229" s="1"/>
      <c r="AU229" s="1"/>
      <c r="AV229" s="2"/>
      <c r="AW229" s="1"/>
      <c r="AX229" s="1"/>
      <c r="AY229" s="1"/>
      <c r="AZ229" s="1"/>
      <c r="BA229" s="1"/>
      <c r="BB229" s="1"/>
      <c r="BC229" s="1"/>
      <c r="BD229" s="1" t="s">
        <v>9</v>
      </c>
      <c r="BE229" s="1"/>
      <c r="BF229" s="1" t="s">
        <v>1133</v>
      </c>
      <c r="BG229" s="2"/>
      <c r="BH229" s="2"/>
      <c r="BI229" s="1"/>
      <c r="BJ229" s="2"/>
      <c r="BK229" s="2"/>
      <c r="BL229" s="2"/>
      <c r="BM229" s="1"/>
      <c r="BN229" s="131"/>
    </row>
    <row r="230" spans="1:66" ht="31.2">
      <c r="A230" s="23">
        <v>226</v>
      </c>
      <c r="B230" s="33" t="s">
        <v>6158</v>
      </c>
      <c r="C230" s="33" t="s">
        <v>5981</v>
      </c>
      <c r="D230" s="33" t="s">
        <v>216</v>
      </c>
      <c r="E230" s="33">
        <v>87</v>
      </c>
      <c r="F230" s="33" t="s">
        <v>325</v>
      </c>
      <c r="G230" s="33" t="s">
        <v>325</v>
      </c>
      <c r="H230" s="23" t="str">
        <f t="shared" si="8"/>
        <v>蘇＊玉</v>
      </c>
      <c r="I230" s="23" t="str">
        <f t="shared" si="9"/>
        <v>0＊111945</v>
      </c>
      <c r="J230" s="33" t="s">
        <v>5982</v>
      </c>
      <c r="K230" s="33" t="s">
        <v>1127</v>
      </c>
      <c r="L230" s="33">
        <v>1125</v>
      </c>
      <c r="M230" s="33"/>
      <c r="N230" s="33"/>
      <c r="O230" s="33"/>
      <c r="P230" s="33"/>
      <c r="Q230" s="2"/>
      <c r="R230" s="2"/>
      <c r="S230" s="2"/>
      <c r="T230" s="2"/>
      <c r="U230" s="2"/>
      <c r="V230" s="18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2"/>
      <c r="AO230" s="1"/>
      <c r="AP230" s="2"/>
      <c r="AQ230" s="1"/>
      <c r="AR230" s="1"/>
      <c r="AS230" s="1"/>
      <c r="AT230" s="1"/>
      <c r="AU230" s="1"/>
      <c r="AV230" s="2"/>
      <c r="AW230" s="1"/>
      <c r="AX230" s="1"/>
      <c r="AY230" s="1"/>
      <c r="AZ230" s="1"/>
      <c r="BA230" s="1"/>
      <c r="BB230" s="1"/>
      <c r="BC230" s="1"/>
      <c r="BD230" s="1"/>
      <c r="BE230" s="1" t="s">
        <v>1133</v>
      </c>
      <c r="BF230" s="1"/>
      <c r="BG230" s="2"/>
      <c r="BH230" s="2"/>
      <c r="BI230" s="1"/>
      <c r="BJ230" s="2"/>
      <c r="BK230" s="2"/>
      <c r="BL230" s="2"/>
      <c r="BM230" s="1"/>
      <c r="BN230" s="131"/>
    </row>
    <row r="231" spans="1:66" ht="46.8">
      <c r="A231" s="23">
        <v>227</v>
      </c>
      <c r="B231" s="33" t="s">
        <v>6159</v>
      </c>
      <c r="C231" s="33" t="s">
        <v>3494</v>
      </c>
      <c r="D231" s="33" t="s">
        <v>216</v>
      </c>
      <c r="E231" s="33">
        <v>46</v>
      </c>
      <c r="F231" s="33" t="s">
        <v>325</v>
      </c>
      <c r="G231" s="33" t="s">
        <v>325</v>
      </c>
      <c r="H231" s="23" t="str">
        <f t="shared" si="8"/>
        <v>蔡＊雲</v>
      </c>
      <c r="I231" s="23" t="str">
        <f t="shared" si="9"/>
        <v>0＊532015</v>
      </c>
      <c r="J231" s="33" t="s">
        <v>5982</v>
      </c>
      <c r="K231" s="33" t="s">
        <v>1132</v>
      </c>
      <c r="L231" s="33">
        <v>1125</v>
      </c>
      <c r="M231" s="33"/>
      <c r="N231" s="33"/>
      <c r="O231" s="33"/>
      <c r="P231" s="33"/>
      <c r="Q231" s="2"/>
      <c r="R231" s="2"/>
      <c r="S231" s="2"/>
      <c r="T231" s="2"/>
      <c r="U231" s="2"/>
      <c r="V231" s="18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2"/>
      <c r="AO231" s="1"/>
      <c r="AP231" s="2"/>
      <c r="AQ231" s="1"/>
      <c r="AR231" s="1"/>
      <c r="AS231" s="1"/>
      <c r="AT231" s="1"/>
      <c r="AU231" s="1"/>
      <c r="AV231" s="2"/>
      <c r="AW231" s="1"/>
      <c r="AX231" s="1"/>
      <c r="AY231" s="1"/>
      <c r="AZ231" s="1"/>
      <c r="BA231" s="1"/>
      <c r="BB231" s="1"/>
      <c r="BC231" s="1"/>
      <c r="BD231" s="1" t="s">
        <v>9</v>
      </c>
      <c r="BE231" s="1" t="s">
        <v>9</v>
      </c>
      <c r="BF231" s="1"/>
      <c r="BG231" s="2"/>
      <c r="BH231" s="2"/>
      <c r="BI231" s="1"/>
      <c r="BJ231" s="2"/>
      <c r="BK231" s="2"/>
      <c r="BL231" s="2"/>
      <c r="BM231" s="1"/>
      <c r="BN231" s="131"/>
    </row>
    <row r="232" spans="1:66" ht="31.2">
      <c r="A232" s="23">
        <v>228</v>
      </c>
      <c r="B232" s="33" t="s">
        <v>6160</v>
      </c>
      <c r="C232" s="33" t="s">
        <v>5983</v>
      </c>
      <c r="D232" s="33" t="s">
        <v>218</v>
      </c>
      <c r="E232" s="33">
        <v>84</v>
      </c>
      <c r="F232" s="33" t="s">
        <v>325</v>
      </c>
      <c r="G232" s="33" t="s">
        <v>325</v>
      </c>
      <c r="H232" s="23" t="str">
        <f t="shared" si="8"/>
        <v>林＊貴</v>
      </c>
      <c r="I232" s="23" t="str">
        <f t="shared" si="9"/>
        <v>0＊973286</v>
      </c>
      <c r="J232" s="33" t="s">
        <v>5982</v>
      </c>
      <c r="K232" s="33" t="s">
        <v>1127</v>
      </c>
      <c r="L232" s="33">
        <v>1125</v>
      </c>
      <c r="M232" s="33"/>
      <c r="N232" s="33"/>
      <c r="O232" s="33"/>
      <c r="P232" s="33"/>
      <c r="Q232" s="2"/>
      <c r="R232" s="2"/>
      <c r="S232" s="2"/>
      <c r="T232" s="2"/>
      <c r="U232" s="2"/>
      <c r="V232" s="18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2"/>
      <c r="AO232" s="1"/>
      <c r="AP232" s="2"/>
      <c r="AQ232" s="1"/>
      <c r="AR232" s="1"/>
      <c r="AS232" s="1"/>
      <c r="AT232" s="1"/>
      <c r="AU232" s="1"/>
      <c r="AV232" s="2"/>
      <c r="AW232" s="1"/>
      <c r="AX232" s="1"/>
      <c r="AY232" s="1"/>
      <c r="AZ232" s="1"/>
      <c r="BA232" s="1"/>
      <c r="BB232" s="1"/>
      <c r="BC232" s="1"/>
      <c r="BD232" s="1"/>
      <c r="BE232" s="1" t="s">
        <v>9</v>
      </c>
      <c r="BF232" s="1"/>
      <c r="BG232" s="2"/>
      <c r="BH232" s="2"/>
      <c r="BI232" s="1"/>
      <c r="BJ232" s="2"/>
      <c r="BK232" s="2"/>
      <c r="BL232" s="2"/>
      <c r="BM232" s="1"/>
      <c r="BN232" s="131"/>
    </row>
    <row r="233" spans="1:66" ht="31.2">
      <c r="A233" s="23">
        <v>229</v>
      </c>
      <c r="B233" s="33" t="s">
        <v>6161</v>
      </c>
      <c r="C233" s="33" t="s">
        <v>5984</v>
      </c>
      <c r="D233" s="33" t="s">
        <v>216</v>
      </c>
      <c r="E233" s="33">
        <v>82</v>
      </c>
      <c r="F233" s="33" t="s">
        <v>325</v>
      </c>
      <c r="G233" s="33" t="s">
        <v>325</v>
      </c>
      <c r="H233" s="23" t="str">
        <f t="shared" si="8"/>
        <v>張＊馨</v>
      </c>
      <c r="I233" s="23" t="str">
        <f t="shared" si="9"/>
        <v>0＊358532</v>
      </c>
      <c r="J233" s="33" t="s">
        <v>5982</v>
      </c>
      <c r="K233" s="33" t="s">
        <v>1127</v>
      </c>
      <c r="L233" s="33">
        <v>1125</v>
      </c>
      <c r="M233" s="33"/>
      <c r="N233" s="33"/>
      <c r="O233" s="33"/>
      <c r="P233" s="33"/>
      <c r="Q233" s="2"/>
      <c r="R233" s="2"/>
      <c r="S233" s="2"/>
      <c r="T233" s="2"/>
      <c r="U233" s="2"/>
      <c r="V233" s="18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2"/>
      <c r="AO233" s="1"/>
      <c r="AP233" s="2"/>
      <c r="AQ233" s="1"/>
      <c r="AR233" s="1"/>
      <c r="AS233" s="1"/>
      <c r="AT233" s="1"/>
      <c r="AU233" s="1"/>
      <c r="AV233" s="2"/>
      <c r="AW233" s="1"/>
      <c r="AX233" s="1"/>
      <c r="AY233" s="1"/>
      <c r="AZ233" s="1"/>
      <c r="BA233" s="1"/>
      <c r="BB233" s="1"/>
      <c r="BC233" s="1"/>
      <c r="BD233" s="1"/>
      <c r="BE233" s="1" t="s">
        <v>9</v>
      </c>
      <c r="BF233" s="1"/>
      <c r="BG233" s="2"/>
      <c r="BH233" s="2"/>
      <c r="BI233" s="1"/>
      <c r="BJ233" s="2"/>
      <c r="BK233" s="2"/>
      <c r="BL233" s="2"/>
      <c r="BM233" s="1"/>
      <c r="BN233" s="131"/>
    </row>
    <row r="234" spans="1:66" ht="31.2">
      <c r="A234" s="23">
        <v>230</v>
      </c>
      <c r="B234" s="33" t="s">
        <v>6162</v>
      </c>
      <c r="C234" s="33" t="s">
        <v>2442</v>
      </c>
      <c r="D234" s="33" t="s">
        <v>216</v>
      </c>
      <c r="E234" s="33">
        <v>74</v>
      </c>
      <c r="F234" s="33" t="s">
        <v>325</v>
      </c>
      <c r="G234" s="33" t="s">
        <v>325</v>
      </c>
      <c r="H234" s="23" t="str">
        <f t="shared" si="8"/>
        <v>莊＊慧</v>
      </c>
      <c r="I234" s="23" t="str">
        <f t="shared" si="9"/>
        <v>0＊091041</v>
      </c>
      <c r="J234" s="33" t="s">
        <v>5982</v>
      </c>
      <c r="K234" s="33" t="s">
        <v>1127</v>
      </c>
      <c r="L234" s="33">
        <v>1125</v>
      </c>
      <c r="M234" s="33"/>
      <c r="N234" s="33"/>
      <c r="O234" s="33"/>
      <c r="P234" s="33"/>
      <c r="Q234" s="2"/>
      <c r="R234" s="2"/>
      <c r="S234" s="2"/>
      <c r="T234" s="2"/>
      <c r="U234" s="2"/>
      <c r="V234" s="18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2"/>
      <c r="AO234" s="1"/>
      <c r="AP234" s="2"/>
      <c r="AQ234" s="1"/>
      <c r="AR234" s="1"/>
      <c r="AS234" s="1"/>
      <c r="AT234" s="1"/>
      <c r="AU234" s="1"/>
      <c r="AV234" s="2"/>
      <c r="AW234" s="1"/>
      <c r="AX234" s="1"/>
      <c r="AY234" s="1"/>
      <c r="AZ234" s="1"/>
      <c r="BA234" s="1"/>
      <c r="BB234" s="1"/>
      <c r="BC234" s="1"/>
      <c r="BD234" s="1"/>
      <c r="BE234" s="1" t="s">
        <v>9</v>
      </c>
      <c r="BF234" s="1"/>
      <c r="BG234" s="2"/>
      <c r="BH234" s="2"/>
      <c r="BI234" s="1"/>
      <c r="BJ234" s="2"/>
      <c r="BK234" s="2"/>
      <c r="BL234" s="2"/>
      <c r="BM234" s="1"/>
      <c r="BN234" s="131"/>
    </row>
    <row r="235" spans="1:66" ht="31.2">
      <c r="A235" s="23">
        <v>231</v>
      </c>
      <c r="B235" s="184" t="s">
        <v>6038</v>
      </c>
      <c r="C235" s="184" t="s">
        <v>5839</v>
      </c>
      <c r="D235" s="184" t="s">
        <v>216</v>
      </c>
      <c r="E235" s="184">
        <v>69</v>
      </c>
      <c r="F235" s="184" t="s">
        <v>325</v>
      </c>
      <c r="G235" s="184" t="s">
        <v>325</v>
      </c>
      <c r="H235" s="23" t="str">
        <f t="shared" si="8"/>
        <v>魏＊麗秋</v>
      </c>
      <c r="I235" s="23" t="str">
        <f t="shared" si="9"/>
        <v>1＊171610</v>
      </c>
      <c r="J235" s="184" t="s">
        <v>5935</v>
      </c>
      <c r="K235" s="184" t="s">
        <v>6229</v>
      </c>
      <c r="L235" s="184">
        <v>1125</v>
      </c>
      <c r="M235" s="184"/>
      <c r="N235" s="184"/>
      <c r="O235" s="184"/>
      <c r="P235" s="184"/>
      <c r="Q235" s="186"/>
      <c r="R235" s="186"/>
      <c r="S235" s="186"/>
      <c r="T235" s="186"/>
      <c r="U235" s="186"/>
      <c r="V235" s="186"/>
      <c r="W235" s="186"/>
      <c r="X235" s="186"/>
      <c r="Y235" s="186"/>
      <c r="Z235" s="186"/>
      <c r="AA235" s="186"/>
      <c r="AB235" s="186"/>
      <c r="AC235" s="186"/>
      <c r="AD235" s="186"/>
      <c r="AE235" s="186"/>
      <c r="AF235" s="186"/>
      <c r="AG235" s="186"/>
      <c r="AH235" s="186"/>
      <c r="AI235" s="186"/>
      <c r="AJ235" s="186"/>
      <c r="AK235" s="186"/>
      <c r="AL235" s="186"/>
      <c r="AM235" s="186"/>
      <c r="AN235" s="186"/>
      <c r="AO235" s="189"/>
      <c r="AP235" s="186"/>
      <c r="AQ235" s="186"/>
      <c r="AR235" s="186"/>
      <c r="AS235" s="186"/>
      <c r="AT235" s="186"/>
      <c r="AU235" s="186"/>
      <c r="AV235" s="187"/>
      <c r="AW235" s="188"/>
      <c r="AX235" s="188"/>
      <c r="AY235" s="184" t="s">
        <v>9</v>
      </c>
      <c r="AZ235" s="184" t="s">
        <v>9</v>
      </c>
      <c r="BA235" s="188"/>
      <c r="BB235" s="188"/>
      <c r="BC235" s="188"/>
      <c r="BD235" s="188"/>
      <c r="BE235" s="188"/>
      <c r="BF235" s="188"/>
      <c r="BG235" s="188"/>
      <c r="BH235" s="188"/>
      <c r="BI235" s="188"/>
      <c r="BJ235" s="188"/>
      <c r="BK235" s="188"/>
      <c r="BL235" s="188"/>
      <c r="BM235" s="187"/>
      <c r="BN235" s="131"/>
    </row>
    <row r="236" spans="1:66" ht="46.8">
      <c r="A236" s="23">
        <v>232</v>
      </c>
      <c r="B236" s="33" t="s">
        <v>5623</v>
      </c>
      <c r="C236" s="33" t="s">
        <v>5379</v>
      </c>
      <c r="D236" s="33" t="s">
        <v>218</v>
      </c>
      <c r="E236" s="33">
        <v>53</v>
      </c>
      <c r="F236" s="33" t="s">
        <v>5928</v>
      </c>
      <c r="G236" s="33" t="s">
        <v>5937</v>
      </c>
      <c r="H236" s="23" t="str">
        <f t="shared" si="8"/>
        <v>林＊欽</v>
      </c>
      <c r="I236" s="23" t="str">
        <f t="shared" si="9"/>
        <v>2＊318099</v>
      </c>
      <c r="J236" s="33" t="s">
        <v>5933</v>
      </c>
      <c r="K236" s="33" t="s">
        <v>1140</v>
      </c>
      <c r="L236" s="33">
        <v>1125</v>
      </c>
      <c r="M236" s="33"/>
      <c r="N236" s="33"/>
      <c r="O236" s="33"/>
      <c r="P236" s="33"/>
      <c r="Q236" s="2"/>
      <c r="R236" s="2"/>
      <c r="S236" s="2"/>
      <c r="T236" s="2"/>
      <c r="U236" s="2"/>
      <c r="V236" s="18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2"/>
      <c r="AO236" s="1"/>
      <c r="AP236" s="2"/>
      <c r="AQ236" s="1"/>
      <c r="AR236" s="1"/>
      <c r="AS236" s="1"/>
      <c r="AT236" s="1"/>
      <c r="AU236" s="1"/>
      <c r="AV236" s="2"/>
      <c r="AW236" s="1"/>
      <c r="AX236" s="1"/>
      <c r="AY236" s="1"/>
      <c r="AZ236" s="1"/>
      <c r="BA236" s="1"/>
      <c r="BB236" s="1"/>
      <c r="BC236" s="1"/>
      <c r="BD236" s="1"/>
      <c r="BE236" s="1" t="s">
        <v>9</v>
      </c>
      <c r="BF236" s="1"/>
      <c r="BG236" s="2"/>
      <c r="BH236" s="2"/>
      <c r="BI236" s="1"/>
      <c r="BJ236" s="2" t="s">
        <v>1114</v>
      </c>
      <c r="BK236" s="2"/>
      <c r="BL236" s="2"/>
      <c r="BM236" s="1"/>
      <c r="BN236" s="131"/>
    </row>
    <row r="237" spans="1:66" ht="31.2">
      <c r="A237" s="23">
        <v>233</v>
      </c>
      <c r="B237" s="33" t="s">
        <v>6163</v>
      </c>
      <c r="C237" s="33" t="s">
        <v>5985</v>
      </c>
      <c r="D237" s="33" t="s">
        <v>216</v>
      </c>
      <c r="E237" s="33">
        <v>76</v>
      </c>
      <c r="F237" s="33" t="s">
        <v>325</v>
      </c>
      <c r="G237" s="33" t="s">
        <v>325</v>
      </c>
      <c r="H237" s="23" t="str">
        <f t="shared" si="8"/>
        <v>劉＊春花</v>
      </c>
      <c r="I237" s="23" t="str">
        <f t="shared" si="9"/>
        <v>0＊765511</v>
      </c>
      <c r="J237" s="33" t="s">
        <v>5941</v>
      </c>
      <c r="K237" s="33" t="s">
        <v>1127</v>
      </c>
      <c r="L237" s="33">
        <v>1125</v>
      </c>
      <c r="M237" s="33"/>
      <c r="N237" s="33"/>
      <c r="O237" s="33"/>
      <c r="P237" s="33"/>
      <c r="Q237" s="2"/>
      <c r="R237" s="2"/>
      <c r="S237" s="2"/>
      <c r="T237" s="2"/>
      <c r="U237" s="2"/>
      <c r="V237" s="18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2"/>
      <c r="AO237" s="1"/>
      <c r="AP237" s="2"/>
      <c r="AQ237" s="1"/>
      <c r="AR237" s="1"/>
      <c r="AS237" s="1"/>
      <c r="AT237" s="1"/>
      <c r="AU237" s="1"/>
      <c r="AV237" s="2"/>
      <c r="AW237" s="1"/>
      <c r="AX237" s="1"/>
      <c r="AY237" s="1"/>
      <c r="AZ237" s="1"/>
      <c r="BA237" s="1"/>
      <c r="BB237" s="1"/>
      <c r="BC237" s="1"/>
      <c r="BD237" s="1"/>
      <c r="BE237" s="1" t="s">
        <v>9</v>
      </c>
      <c r="BF237" s="1"/>
      <c r="BG237" s="2"/>
      <c r="BH237" s="2"/>
      <c r="BI237" s="1"/>
      <c r="BJ237" s="2"/>
      <c r="BK237" s="2"/>
      <c r="BL237" s="2"/>
      <c r="BM237" s="1"/>
      <c r="BN237" s="131"/>
    </row>
    <row r="238" spans="1:66" ht="31.2">
      <c r="A238" s="23">
        <v>234</v>
      </c>
      <c r="B238" s="33" t="s">
        <v>274</v>
      </c>
      <c r="C238" s="33" t="s">
        <v>89</v>
      </c>
      <c r="D238" s="33" t="s">
        <v>218</v>
      </c>
      <c r="E238" s="33">
        <v>74</v>
      </c>
      <c r="F238" s="33" t="s">
        <v>325</v>
      </c>
      <c r="G238" s="33" t="s">
        <v>325</v>
      </c>
      <c r="H238" s="23" t="str">
        <f t="shared" ref="H238:H301" si="10">REPLACE(B238,2,1,"＊")</f>
        <v>張＊雄</v>
      </c>
      <c r="I238" s="23" t="str">
        <f t="shared" ref="I238:I301" si="11">REPLACE(C238,2,1,"＊")</f>
        <v>2＊031542</v>
      </c>
      <c r="J238" s="33" t="s">
        <v>5941</v>
      </c>
      <c r="K238" s="33" t="s">
        <v>1149</v>
      </c>
      <c r="L238" s="33">
        <v>1125</v>
      </c>
      <c r="M238" s="33"/>
      <c r="N238" s="33"/>
      <c r="O238" s="33"/>
      <c r="P238" s="33"/>
      <c r="Q238" s="2"/>
      <c r="R238" s="2"/>
      <c r="S238" s="2"/>
      <c r="T238" s="2"/>
      <c r="U238" s="2"/>
      <c r="V238" s="18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2"/>
      <c r="AO238" s="1"/>
      <c r="AP238" s="2"/>
      <c r="AQ238" s="1"/>
      <c r="AR238" s="1"/>
      <c r="AS238" s="1"/>
      <c r="AT238" s="1"/>
      <c r="AU238" s="1"/>
      <c r="AV238" s="2"/>
      <c r="AW238" s="1"/>
      <c r="AX238" s="1"/>
      <c r="AY238" s="1"/>
      <c r="AZ238" s="1"/>
      <c r="BA238" s="1"/>
      <c r="BB238" s="1"/>
      <c r="BC238" s="1"/>
      <c r="BD238" s="1"/>
      <c r="BE238" s="1"/>
      <c r="BF238" s="1" t="s">
        <v>1102</v>
      </c>
      <c r="BG238" s="2"/>
      <c r="BH238" s="2"/>
      <c r="BI238" s="1" t="s">
        <v>1114</v>
      </c>
      <c r="BJ238" s="2"/>
      <c r="BK238" s="2"/>
      <c r="BL238" s="2"/>
      <c r="BM238" s="1"/>
      <c r="BN238" s="131"/>
    </row>
    <row r="239" spans="1:66" ht="93.6">
      <c r="A239" s="23">
        <v>235</v>
      </c>
      <c r="B239" s="33" t="s">
        <v>6153</v>
      </c>
      <c r="C239" s="33" t="s">
        <v>4393</v>
      </c>
      <c r="D239" s="33" t="s">
        <v>218</v>
      </c>
      <c r="E239" s="33">
        <v>81</v>
      </c>
      <c r="F239" s="33" t="s">
        <v>325</v>
      </c>
      <c r="G239" s="33" t="s">
        <v>325</v>
      </c>
      <c r="H239" s="23" t="str">
        <f t="shared" si="10"/>
        <v>鄭＊造</v>
      </c>
      <c r="I239" s="23" t="str">
        <f t="shared" si="11"/>
        <v>0＊656326</v>
      </c>
      <c r="J239" s="33" t="s">
        <v>5972</v>
      </c>
      <c r="K239" s="33" t="s">
        <v>6230</v>
      </c>
      <c r="L239" s="33">
        <v>1125</v>
      </c>
      <c r="M239" s="33"/>
      <c r="N239" s="33"/>
      <c r="O239" s="33"/>
      <c r="P239" s="33"/>
      <c r="Q239" s="2"/>
      <c r="R239" s="2"/>
      <c r="S239" s="2"/>
      <c r="T239" s="2"/>
      <c r="U239" s="2"/>
      <c r="V239" s="18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2"/>
      <c r="AO239" s="1"/>
      <c r="AP239" s="2"/>
      <c r="AQ239" s="1"/>
      <c r="AR239" s="1"/>
      <c r="AS239" s="1"/>
      <c r="AT239" s="1"/>
      <c r="AU239" s="1"/>
      <c r="AV239" s="2"/>
      <c r="AW239" s="1"/>
      <c r="AX239" s="1"/>
      <c r="AY239" s="1" t="s">
        <v>9</v>
      </c>
      <c r="AZ239" s="1" t="s">
        <v>9</v>
      </c>
      <c r="BA239" s="1"/>
      <c r="BB239" s="1"/>
      <c r="BC239" s="1"/>
      <c r="BD239" s="1" t="s">
        <v>9</v>
      </c>
      <c r="BE239" s="1" t="s">
        <v>9</v>
      </c>
      <c r="BF239" s="1"/>
      <c r="BG239" s="2"/>
      <c r="BH239" s="2"/>
      <c r="BI239" s="1"/>
      <c r="BJ239" s="2"/>
      <c r="BK239" s="2"/>
      <c r="BL239" s="2"/>
      <c r="BM239" s="1" t="s">
        <v>1111</v>
      </c>
      <c r="BN239" s="131"/>
    </row>
    <row r="240" spans="1:66" ht="31.2">
      <c r="A240" s="23">
        <v>236</v>
      </c>
      <c r="B240" s="33" t="s">
        <v>6164</v>
      </c>
      <c r="C240" s="33" t="s">
        <v>4148</v>
      </c>
      <c r="D240" s="33" t="s">
        <v>216</v>
      </c>
      <c r="E240" s="33">
        <v>71</v>
      </c>
      <c r="F240" s="33" t="s">
        <v>325</v>
      </c>
      <c r="G240" s="33" t="s">
        <v>325</v>
      </c>
      <c r="H240" s="23" t="str">
        <f t="shared" si="10"/>
        <v>張＊蘭</v>
      </c>
      <c r="I240" s="23" t="str">
        <f t="shared" si="11"/>
        <v>0＊717811</v>
      </c>
      <c r="J240" s="33" t="s">
        <v>5972</v>
      </c>
      <c r="K240" s="33" t="s">
        <v>1127</v>
      </c>
      <c r="L240" s="33">
        <v>1125</v>
      </c>
      <c r="M240" s="33"/>
      <c r="N240" s="33"/>
      <c r="O240" s="33"/>
      <c r="P240" s="33"/>
      <c r="Q240" s="2"/>
      <c r="R240" s="2"/>
      <c r="S240" s="2"/>
      <c r="T240" s="2"/>
      <c r="U240" s="2"/>
      <c r="V240" s="18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2"/>
      <c r="AO240" s="1"/>
      <c r="AP240" s="2"/>
      <c r="AQ240" s="1"/>
      <c r="AR240" s="1"/>
      <c r="AS240" s="1"/>
      <c r="AT240" s="1"/>
      <c r="AU240" s="1"/>
      <c r="AV240" s="2"/>
      <c r="AW240" s="1"/>
      <c r="AX240" s="1"/>
      <c r="AY240" s="1"/>
      <c r="AZ240" s="1"/>
      <c r="BA240" s="1"/>
      <c r="BB240" s="1"/>
      <c r="BC240" s="1"/>
      <c r="BD240" s="1"/>
      <c r="BE240" s="1" t="s">
        <v>9</v>
      </c>
      <c r="BF240" s="1"/>
      <c r="BG240" s="2"/>
      <c r="BH240" s="2"/>
      <c r="BI240" s="1"/>
      <c r="BJ240" s="2"/>
      <c r="BK240" s="2"/>
      <c r="BL240" s="2"/>
      <c r="BM240" s="1"/>
      <c r="BN240" s="131"/>
    </row>
    <row r="241" spans="1:66" ht="31.2">
      <c r="A241" s="23">
        <v>237</v>
      </c>
      <c r="B241" s="33" t="s">
        <v>6165</v>
      </c>
      <c r="C241" s="33" t="s">
        <v>2124</v>
      </c>
      <c r="D241" s="33" t="s">
        <v>216</v>
      </c>
      <c r="E241" s="33">
        <v>48</v>
      </c>
      <c r="F241" s="33" t="s">
        <v>325</v>
      </c>
      <c r="G241" s="33" t="s">
        <v>325</v>
      </c>
      <c r="H241" s="23" t="str">
        <f t="shared" si="10"/>
        <v>虎＊娟</v>
      </c>
      <c r="I241" s="23" t="str">
        <f t="shared" si="11"/>
        <v>1＊864294</v>
      </c>
      <c r="J241" s="33" t="s">
        <v>5972</v>
      </c>
      <c r="K241" s="33" t="s">
        <v>1127</v>
      </c>
      <c r="L241" s="33">
        <v>1125</v>
      </c>
      <c r="M241" s="33"/>
      <c r="N241" s="33"/>
      <c r="O241" s="33"/>
      <c r="P241" s="33"/>
      <c r="Q241" s="2"/>
      <c r="R241" s="2"/>
      <c r="S241" s="2"/>
      <c r="T241" s="2"/>
      <c r="U241" s="2"/>
      <c r="V241" s="18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2"/>
      <c r="AO241" s="1"/>
      <c r="AP241" s="2"/>
      <c r="AQ241" s="1"/>
      <c r="AR241" s="1"/>
      <c r="AS241" s="1"/>
      <c r="AT241" s="1"/>
      <c r="AU241" s="1"/>
      <c r="AV241" s="2"/>
      <c r="AW241" s="1"/>
      <c r="AX241" s="1"/>
      <c r="AY241" s="1"/>
      <c r="AZ241" s="1"/>
      <c r="BA241" s="1"/>
      <c r="BB241" s="1"/>
      <c r="BC241" s="1"/>
      <c r="BD241" s="1"/>
      <c r="BE241" s="1" t="s">
        <v>9</v>
      </c>
      <c r="BF241" s="1"/>
      <c r="BG241" s="2"/>
      <c r="BH241" s="2"/>
      <c r="BI241" s="1"/>
      <c r="BJ241" s="2"/>
      <c r="BK241" s="2"/>
      <c r="BL241" s="2"/>
      <c r="BM241" s="1"/>
      <c r="BN241" s="131"/>
    </row>
    <row r="242" spans="1:66" ht="31.2">
      <c r="A242" s="23">
        <v>238</v>
      </c>
      <c r="B242" s="33" t="s">
        <v>6166</v>
      </c>
      <c r="C242" s="33" t="s">
        <v>3467</v>
      </c>
      <c r="D242" s="33" t="s">
        <v>216</v>
      </c>
      <c r="E242" s="33">
        <v>63</v>
      </c>
      <c r="F242" s="33" t="s">
        <v>325</v>
      </c>
      <c r="G242" s="33" t="s">
        <v>325</v>
      </c>
      <c r="H242" s="23" t="str">
        <f t="shared" si="10"/>
        <v>朱＊諒</v>
      </c>
      <c r="I242" s="23" t="str">
        <f t="shared" si="11"/>
        <v>1＊691451</v>
      </c>
      <c r="J242" s="33" t="s">
        <v>5972</v>
      </c>
      <c r="K242" s="33" t="s">
        <v>1127</v>
      </c>
      <c r="L242" s="33">
        <v>1125</v>
      </c>
      <c r="M242" s="33"/>
      <c r="N242" s="33"/>
      <c r="O242" s="33"/>
      <c r="P242" s="33"/>
      <c r="Q242" s="2"/>
      <c r="R242" s="2"/>
      <c r="S242" s="2"/>
      <c r="T242" s="2"/>
      <c r="U242" s="2"/>
      <c r="V242" s="18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2"/>
      <c r="AO242" s="1"/>
      <c r="AP242" s="2"/>
      <c r="AQ242" s="1"/>
      <c r="AR242" s="1"/>
      <c r="AS242" s="1"/>
      <c r="AT242" s="1"/>
      <c r="AU242" s="1"/>
      <c r="AV242" s="2"/>
      <c r="AW242" s="1"/>
      <c r="AX242" s="1"/>
      <c r="AY242" s="1"/>
      <c r="AZ242" s="1"/>
      <c r="BA242" s="1"/>
      <c r="BB242" s="1"/>
      <c r="BC242" s="1"/>
      <c r="BD242" s="1"/>
      <c r="BE242" s="1" t="s">
        <v>9</v>
      </c>
      <c r="BF242" s="1"/>
      <c r="BG242" s="2"/>
      <c r="BH242" s="2"/>
      <c r="BI242" s="1"/>
      <c r="BJ242" s="2"/>
      <c r="BK242" s="2"/>
      <c r="BL242" s="2"/>
      <c r="BM242" s="1"/>
      <c r="BN242" s="131"/>
    </row>
    <row r="243" spans="1:66" ht="46.8">
      <c r="A243" s="23">
        <v>239</v>
      </c>
      <c r="B243" s="33" t="s">
        <v>5228</v>
      </c>
      <c r="C243" s="33" t="s">
        <v>5094</v>
      </c>
      <c r="D243" s="33" t="s">
        <v>216</v>
      </c>
      <c r="E243" s="33">
        <v>42</v>
      </c>
      <c r="F243" s="33" t="s">
        <v>325</v>
      </c>
      <c r="G243" s="33" t="s">
        <v>325</v>
      </c>
      <c r="H243" s="23" t="str">
        <f t="shared" si="10"/>
        <v>陳＊怡</v>
      </c>
      <c r="I243" s="23" t="str">
        <f t="shared" si="11"/>
        <v>1＊119401</v>
      </c>
      <c r="J243" s="33" t="s">
        <v>5972</v>
      </c>
      <c r="K243" s="33" t="s">
        <v>1125</v>
      </c>
      <c r="L243" s="33">
        <v>1125</v>
      </c>
      <c r="M243" s="33"/>
      <c r="N243" s="33"/>
      <c r="O243" s="33"/>
      <c r="P243" s="33"/>
      <c r="Q243" s="2"/>
      <c r="R243" s="2"/>
      <c r="S243" s="2"/>
      <c r="T243" s="2"/>
      <c r="U243" s="2"/>
      <c r="V243" s="18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2"/>
      <c r="AO243" s="1"/>
      <c r="AP243" s="2"/>
      <c r="AQ243" s="1"/>
      <c r="AR243" s="1"/>
      <c r="AS243" s="1"/>
      <c r="AT243" s="1"/>
      <c r="AU243" s="1"/>
      <c r="AV243" s="2"/>
      <c r="AW243" s="1"/>
      <c r="AX243" s="1"/>
      <c r="AY243" s="1"/>
      <c r="AZ243" s="1"/>
      <c r="BA243" s="1"/>
      <c r="BB243" s="1"/>
      <c r="BC243" s="1"/>
      <c r="BD243" s="1" t="s">
        <v>9</v>
      </c>
      <c r="BE243" s="1"/>
      <c r="BF243" s="1" t="s">
        <v>9</v>
      </c>
      <c r="BG243" s="2"/>
      <c r="BH243" s="2"/>
      <c r="BI243" s="1"/>
      <c r="BJ243" s="2"/>
      <c r="BK243" s="2"/>
      <c r="BL243" s="2"/>
      <c r="BM243" s="1"/>
      <c r="BN243" s="131"/>
    </row>
    <row r="244" spans="1:66" ht="46.8">
      <c r="A244" s="23">
        <v>240</v>
      </c>
      <c r="B244" s="33" t="s">
        <v>951</v>
      </c>
      <c r="C244" s="33" t="s">
        <v>795</v>
      </c>
      <c r="D244" s="33" t="s">
        <v>216</v>
      </c>
      <c r="E244" s="33">
        <v>81</v>
      </c>
      <c r="F244" s="33" t="s">
        <v>325</v>
      </c>
      <c r="G244" s="33" t="s">
        <v>325</v>
      </c>
      <c r="H244" s="23" t="str">
        <f t="shared" si="10"/>
        <v>周＊玉雲</v>
      </c>
      <c r="I244" s="23" t="str">
        <f t="shared" si="11"/>
        <v>2＊495074</v>
      </c>
      <c r="J244" s="33" t="s">
        <v>5972</v>
      </c>
      <c r="K244" s="33" t="s">
        <v>1812</v>
      </c>
      <c r="L244" s="33">
        <v>1125</v>
      </c>
      <c r="M244" s="33"/>
      <c r="N244" s="33"/>
      <c r="O244" s="33"/>
      <c r="P244" s="33"/>
      <c r="Q244" s="2"/>
      <c r="R244" s="2"/>
      <c r="S244" s="2"/>
      <c r="T244" s="2"/>
      <c r="U244" s="2"/>
      <c r="V244" s="18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2"/>
      <c r="AO244" s="1"/>
      <c r="AP244" s="2"/>
      <c r="AQ244" s="1"/>
      <c r="AR244" s="1"/>
      <c r="AS244" s="1"/>
      <c r="AT244" s="1"/>
      <c r="AU244" s="1"/>
      <c r="AV244" s="2"/>
      <c r="AW244" s="1"/>
      <c r="AX244" s="1"/>
      <c r="AY244" s="1" t="s">
        <v>9</v>
      </c>
      <c r="AZ244" s="1"/>
      <c r="BA244" s="1"/>
      <c r="BB244" s="1"/>
      <c r="BC244" s="1"/>
      <c r="BD244" s="1"/>
      <c r="BE244" s="1"/>
      <c r="BF244" s="1"/>
      <c r="BG244" s="2" t="s">
        <v>9</v>
      </c>
      <c r="BH244" s="2"/>
      <c r="BI244" s="1"/>
      <c r="BJ244" s="2"/>
      <c r="BK244" s="2"/>
      <c r="BL244" s="2"/>
      <c r="BM244" s="1"/>
      <c r="BN244" s="131"/>
    </row>
    <row r="245" spans="1:66" ht="31.2">
      <c r="A245" s="23">
        <v>241</v>
      </c>
      <c r="B245" s="33" t="s">
        <v>6167</v>
      </c>
      <c r="C245" s="33" t="s">
        <v>2241</v>
      </c>
      <c r="D245" s="33" t="s">
        <v>218</v>
      </c>
      <c r="E245" s="33">
        <v>61</v>
      </c>
      <c r="F245" s="33" t="s">
        <v>325</v>
      </c>
      <c r="G245" s="33" t="s">
        <v>325</v>
      </c>
      <c r="H245" s="23" t="str">
        <f t="shared" si="10"/>
        <v>黃＊貴</v>
      </c>
      <c r="I245" s="23" t="str">
        <f t="shared" si="11"/>
        <v>2＊502258</v>
      </c>
      <c r="J245" s="33" t="s">
        <v>5972</v>
      </c>
      <c r="K245" s="33" t="s">
        <v>1130</v>
      </c>
      <c r="L245" s="33">
        <v>1125</v>
      </c>
      <c r="M245" s="33"/>
      <c r="N245" s="33"/>
      <c r="O245" s="33"/>
      <c r="P245" s="33"/>
      <c r="Q245" s="2"/>
      <c r="R245" s="2"/>
      <c r="S245" s="2"/>
      <c r="T245" s="2"/>
      <c r="U245" s="2"/>
      <c r="V245" s="18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2"/>
      <c r="AO245" s="1"/>
      <c r="AP245" s="2"/>
      <c r="AQ245" s="1"/>
      <c r="AR245" s="1"/>
      <c r="AS245" s="1"/>
      <c r="AT245" s="1"/>
      <c r="AU245" s="1"/>
      <c r="AV245" s="2"/>
      <c r="AW245" s="1"/>
      <c r="AX245" s="1"/>
      <c r="AY245" s="1"/>
      <c r="AZ245" s="1"/>
      <c r="BA245" s="1"/>
      <c r="BB245" s="1"/>
      <c r="BC245" s="1"/>
      <c r="BD245" s="1"/>
      <c r="BE245" s="1"/>
      <c r="BF245" s="1" t="s">
        <v>1133</v>
      </c>
      <c r="BG245" s="2"/>
      <c r="BH245" s="2"/>
      <c r="BI245" s="1"/>
      <c r="BJ245" s="2"/>
      <c r="BK245" s="2"/>
      <c r="BL245" s="2"/>
      <c r="BM245" s="1"/>
      <c r="BN245" s="131"/>
    </row>
    <row r="246" spans="1:66" ht="31.2">
      <c r="A246" s="23">
        <v>242</v>
      </c>
      <c r="B246" s="33" t="s">
        <v>1291</v>
      </c>
      <c r="C246" s="33" t="s">
        <v>464</v>
      </c>
      <c r="D246" s="33" t="s">
        <v>216</v>
      </c>
      <c r="E246" s="33">
        <v>82</v>
      </c>
      <c r="F246" s="33" t="s">
        <v>325</v>
      </c>
      <c r="G246" s="33" t="s">
        <v>325</v>
      </c>
      <c r="H246" s="23" t="str">
        <f t="shared" si="10"/>
        <v>鄭＊秀美</v>
      </c>
      <c r="I246" s="23" t="str">
        <f t="shared" si="11"/>
        <v>2＊775778</v>
      </c>
      <c r="J246" s="33" t="s">
        <v>5972</v>
      </c>
      <c r="K246" s="33" t="s">
        <v>1131</v>
      </c>
      <c r="L246" s="33">
        <v>1125</v>
      </c>
      <c r="M246" s="33"/>
      <c r="N246" s="33"/>
      <c r="O246" s="33"/>
      <c r="P246" s="33"/>
      <c r="Q246" s="2"/>
      <c r="R246" s="2"/>
      <c r="S246" s="2"/>
      <c r="T246" s="2"/>
      <c r="U246" s="2"/>
      <c r="V246" s="18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2"/>
      <c r="AO246" s="1"/>
      <c r="AP246" s="2"/>
      <c r="AQ246" s="1"/>
      <c r="AR246" s="1"/>
      <c r="AS246" s="1"/>
      <c r="AT246" s="1"/>
      <c r="AU246" s="1"/>
      <c r="AV246" s="2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2" t="s">
        <v>9</v>
      </c>
      <c r="BH246" s="2"/>
      <c r="BI246" s="1"/>
      <c r="BJ246" s="2"/>
      <c r="BK246" s="2"/>
      <c r="BL246" s="2"/>
      <c r="BM246" s="1"/>
      <c r="BN246" s="131"/>
    </row>
    <row r="247" spans="1:66" ht="31.2">
      <c r="A247" s="23">
        <v>243</v>
      </c>
      <c r="B247" s="33" t="s">
        <v>1318</v>
      </c>
      <c r="C247" s="33" t="s">
        <v>502</v>
      </c>
      <c r="D247" s="33" t="s">
        <v>216</v>
      </c>
      <c r="E247" s="33">
        <v>65</v>
      </c>
      <c r="F247" s="33" t="s">
        <v>325</v>
      </c>
      <c r="G247" s="33" t="s">
        <v>325</v>
      </c>
      <c r="H247" s="23" t="str">
        <f t="shared" si="10"/>
        <v>陳＊在錦</v>
      </c>
      <c r="I247" s="23" t="str">
        <f t="shared" si="11"/>
        <v>2＊615357</v>
      </c>
      <c r="J247" s="33" t="s">
        <v>5972</v>
      </c>
      <c r="K247" s="33" t="s">
        <v>1127</v>
      </c>
      <c r="L247" s="33">
        <v>1125</v>
      </c>
      <c r="M247" s="33"/>
      <c r="N247" s="33"/>
      <c r="O247" s="33"/>
      <c r="P247" s="33"/>
      <c r="Q247" s="2"/>
      <c r="R247" s="2"/>
      <c r="S247" s="2"/>
      <c r="T247" s="2"/>
      <c r="U247" s="2"/>
      <c r="V247" s="18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2"/>
      <c r="AO247" s="1"/>
      <c r="AP247" s="2"/>
      <c r="AQ247" s="1"/>
      <c r="AR247" s="1"/>
      <c r="AS247" s="1"/>
      <c r="AT247" s="1"/>
      <c r="AU247" s="1"/>
      <c r="AV247" s="2"/>
      <c r="AW247" s="1"/>
      <c r="AX247" s="1"/>
      <c r="AY247" s="1"/>
      <c r="AZ247" s="1"/>
      <c r="BA247" s="1"/>
      <c r="BB247" s="1"/>
      <c r="BC247" s="1"/>
      <c r="BD247" s="1"/>
      <c r="BE247" s="1" t="s">
        <v>9</v>
      </c>
      <c r="BF247" s="1"/>
      <c r="BG247" s="2"/>
      <c r="BH247" s="2"/>
      <c r="BI247" s="1" t="s">
        <v>1114</v>
      </c>
      <c r="BJ247" s="2"/>
      <c r="BK247" s="2"/>
      <c r="BL247" s="2"/>
      <c r="BM247" s="1"/>
      <c r="BN247" s="131"/>
    </row>
    <row r="248" spans="1:66" ht="31.2">
      <c r="A248" s="23">
        <v>244</v>
      </c>
      <c r="B248" s="33" t="s">
        <v>947</v>
      </c>
      <c r="C248" s="33" t="s">
        <v>791</v>
      </c>
      <c r="D248" s="33" t="s">
        <v>216</v>
      </c>
      <c r="E248" s="33">
        <v>59</v>
      </c>
      <c r="F248" s="33" t="s">
        <v>325</v>
      </c>
      <c r="G248" s="33" t="s">
        <v>325</v>
      </c>
      <c r="H248" s="23" t="str">
        <f t="shared" si="10"/>
        <v>謝＊蓉</v>
      </c>
      <c r="I248" s="23" t="str">
        <f t="shared" si="11"/>
        <v>0＊047574</v>
      </c>
      <c r="J248" s="33" t="s">
        <v>5967</v>
      </c>
      <c r="K248" s="33" t="s">
        <v>1127</v>
      </c>
      <c r="L248" s="33">
        <v>1125</v>
      </c>
      <c r="M248" s="33"/>
      <c r="N248" s="33"/>
      <c r="O248" s="33"/>
      <c r="P248" s="33"/>
      <c r="Q248" s="2"/>
      <c r="R248" s="2"/>
      <c r="S248" s="2"/>
      <c r="T248" s="2"/>
      <c r="U248" s="2"/>
      <c r="V248" s="18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2"/>
      <c r="AO248" s="1"/>
      <c r="AP248" s="2"/>
      <c r="AQ248" s="1"/>
      <c r="AR248" s="1"/>
      <c r="AS248" s="1"/>
      <c r="AT248" s="1"/>
      <c r="AU248" s="1"/>
      <c r="AV248" s="2"/>
      <c r="AW248" s="1"/>
      <c r="AX248" s="1"/>
      <c r="AY248" s="1"/>
      <c r="AZ248" s="1"/>
      <c r="BA248" s="1"/>
      <c r="BB248" s="1"/>
      <c r="BC248" s="1"/>
      <c r="BD248" s="1"/>
      <c r="BE248" s="1" t="s">
        <v>9</v>
      </c>
      <c r="BF248" s="1"/>
      <c r="BG248" s="2"/>
      <c r="BH248" s="2"/>
      <c r="BI248" s="1"/>
      <c r="BJ248" s="2"/>
      <c r="BK248" s="2"/>
      <c r="BL248" s="2"/>
      <c r="BM248" s="1"/>
      <c r="BN248" s="131"/>
    </row>
    <row r="249" spans="1:66" ht="31.2">
      <c r="A249" s="23">
        <v>245</v>
      </c>
      <c r="B249" s="33" t="s">
        <v>1092</v>
      </c>
      <c r="C249" s="33" t="s">
        <v>552</v>
      </c>
      <c r="D249" s="33" t="s">
        <v>218</v>
      </c>
      <c r="E249" s="33">
        <v>86</v>
      </c>
      <c r="F249" s="33" t="s">
        <v>325</v>
      </c>
      <c r="G249" s="33" t="s">
        <v>325</v>
      </c>
      <c r="H249" s="23" t="str">
        <f t="shared" si="10"/>
        <v>簡＊豐</v>
      </c>
      <c r="I249" s="23" t="str">
        <f t="shared" si="11"/>
        <v>0＊311909</v>
      </c>
      <c r="J249" s="33" t="s">
        <v>5967</v>
      </c>
      <c r="K249" s="33" t="s">
        <v>1127</v>
      </c>
      <c r="L249" s="33">
        <v>1125</v>
      </c>
      <c r="M249" s="33"/>
      <c r="N249" s="33"/>
      <c r="O249" s="33"/>
      <c r="P249" s="33"/>
      <c r="Q249" s="2"/>
      <c r="R249" s="2"/>
      <c r="S249" s="2"/>
      <c r="T249" s="2"/>
      <c r="U249" s="2"/>
      <c r="V249" s="18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2"/>
      <c r="AO249" s="1"/>
      <c r="AP249" s="2"/>
      <c r="AQ249" s="1"/>
      <c r="AR249" s="1"/>
      <c r="AS249" s="1"/>
      <c r="AT249" s="1"/>
      <c r="AU249" s="1"/>
      <c r="AV249" s="2"/>
      <c r="AW249" s="1"/>
      <c r="AX249" s="1"/>
      <c r="AY249" s="1"/>
      <c r="AZ249" s="1"/>
      <c r="BA249" s="1"/>
      <c r="BB249" s="1"/>
      <c r="BC249" s="1"/>
      <c r="BD249" s="1"/>
      <c r="BE249" s="1" t="s">
        <v>9</v>
      </c>
      <c r="BF249" s="1"/>
      <c r="BG249" s="2"/>
      <c r="BH249" s="2"/>
      <c r="BI249" s="1"/>
      <c r="BJ249" s="2"/>
      <c r="BK249" s="2"/>
      <c r="BL249" s="2"/>
      <c r="BM249" s="1"/>
      <c r="BN249" s="131"/>
    </row>
    <row r="250" spans="1:66" ht="31.2">
      <c r="A250" s="23">
        <v>246</v>
      </c>
      <c r="B250" s="33" t="s">
        <v>6168</v>
      </c>
      <c r="C250" s="33" t="s">
        <v>5986</v>
      </c>
      <c r="D250" s="33" t="s">
        <v>216</v>
      </c>
      <c r="E250" s="33">
        <v>76</v>
      </c>
      <c r="F250" s="33" t="s">
        <v>325</v>
      </c>
      <c r="G250" s="33" t="s">
        <v>325</v>
      </c>
      <c r="H250" s="23" t="str">
        <f t="shared" si="10"/>
        <v>陳＊珠</v>
      </c>
      <c r="I250" s="23" t="str">
        <f t="shared" si="11"/>
        <v>1＊600500</v>
      </c>
      <c r="J250" s="33" t="s">
        <v>5967</v>
      </c>
      <c r="K250" s="33" t="s">
        <v>1127</v>
      </c>
      <c r="L250" s="33">
        <v>1125</v>
      </c>
      <c r="M250" s="33"/>
      <c r="N250" s="33"/>
      <c r="O250" s="33"/>
      <c r="P250" s="33"/>
      <c r="Q250" s="2"/>
      <c r="R250" s="2"/>
      <c r="S250" s="2"/>
      <c r="T250" s="2"/>
      <c r="U250" s="2"/>
      <c r="V250" s="18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2"/>
      <c r="AO250" s="1"/>
      <c r="AP250" s="2"/>
      <c r="AQ250" s="1"/>
      <c r="AR250" s="1"/>
      <c r="AS250" s="1"/>
      <c r="AT250" s="1"/>
      <c r="AU250" s="1"/>
      <c r="AV250" s="2"/>
      <c r="AW250" s="1"/>
      <c r="AX250" s="1"/>
      <c r="AY250" s="1"/>
      <c r="AZ250" s="1"/>
      <c r="BA250" s="1"/>
      <c r="BB250" s="1"/>
      <c r="BC250" s="1"/>
      <c r="BD250" s="1"/>
      <c r="BE250" s="1" t="s">
        <v>9</v>
      </c>
      <c r="BF250" s="1"/>
      <c r="BG250" s="2"/>
      <c r="BH250" s="2"/>
      <c r="BI250" s="1"/>
      <c r="BJ250" s="2"/>
      <c r="BK250" s="2"/>
      <c r="BL250" s="2"/>
      <c r="BM250" s="1"/>
      <c r="BN250" s="131"/>
    </row>
    <row r="251" spans="1:66" ht="31.2">
      <c r="A251" s="23">
        <v>247</v>
      </c>
      <c r="B251" s="33" t="s">
        <v>6169</v>
      </c>
      <c r="C251" s="33" t="s">
        <v>3474</v>
      </c>
      <c r="D251" s="33" t="s">
        <v>218</v>
      </c>
      <c r="E251" s="33">
        <v>47</v>
      </c>
      <c r="F251" s="33" t="s">
        <v>325</v>
      </c>
      <c r="G251" s="33" t="s">
        <v>325</v>
      </c>
      <c r="H251" s="23" t="str">
        <f t="shared" si="10"/>
        <v>黃＊瑞</v>
      </c>
      <c r="I251" s="23" t="str">
        <f t="shared" si="11"/>
        <v>2＊130882</v>
      </c>
      <c r="J251" s="33" t="s">
        <v>5967</v>
      </c>
      <c r="K251" s="33" t="s">
        <v>1127</v>
      </c>
      <c r="L251" s="33">
        <v>1125</v>
      </c>
      <c r="M251" s="33"/>
      <c r="N251" s="33"/>
      <c r="O251" s="33"/>
      <c r="P251" s="33"/>
      <c r="Q251" s="2"/>
      <c r="R251" s="2"/>
      <c r="S251" s="2"/>
      <c r="T251" s="2"/>
      <c r="U251" s="2"/>
      <c r="V251" s="18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2"/>
      <c r="AO251" s="1"/>
      <c r="AP251" s="2"/>
      <c r="AQ251" s="1"/>
      <c r="AR251" s="1"/>
      <c r="AS251" s="1"/>
      <c r="AT251" s="1"/>
      <c r="AU251" s="1"/>
      <c r="AV251" s="2"/>
      <c r="AW251" s="1"/>
      <c r="AX251" s="1"/>
      <c r="AY251" s="1"/>
      <c r="AZ251" s="1"/>
      <c r="BA251" s="1"/>
      <c r="BB251" s="1"/>
      <c r="BC251" s="1"/>
      <c r="BD251" s="1"/>
      <c r="BE251" s="1" t="s">
        <v>9</v>
      </c>
      <c r="BF251" s="1"/>
      <c r="BG251" s="2"/>
      <c r="BH251" s="2"/>
      <c r="BI251" s="1"/>
      <c r="BJ251" s="2"/>
      <c r="BK251" s="2"/>
      <c r="BL251" s="2"/>
      <c r="BM251" s="1"/>
      <c r="BN251" s="131"/>
    </row>
    <row r="252" spans="1:66" ht="46.8">
      <c r="A252" s="23">
        <v>248</v>
      </c>
      <c r="B252" s="33" t="s">
        <v>1965</v>
      </c>
      <c r="C252" s="33" t="s">
        <v>1751</v>
      </c>
      <c r="D252" s="33" t="s">
        <v>218</v>
      </c>
      <c r="E252" s="33">
        <v>75</v>
      </c>
      <c r="F252" s="33" t="s">
        <v>325</v>
      </c>
      <c r="G252" s="33" t="s">
        <v>325</v>
      </c>
      <c r="H252" s="23" t="str">
        <f t="shared" si="10"/>
        <v>張＊霖</v>
      </c>
      <c r="I252" s="23" t="str">
        <f t="shared" si="11"/>
        <v>2＊809101</v>
      </c>
      <c r="J252" s="33" t="s">
        <v>5967</v>
      </c>
      <c r="K252" s="33" t="s">
        <v>1125</v>
      </c>
      <c r="L252" s="33">
        <v>1125</v>
      </c>
      <c r="M252" s="33"/>
      <c r="N252" s="33"/>
      <c r="O252" s="33"/>
      <c r="P252" s="33"/>
      <c r="Q252" s="2"/>
      <c r="R252" s="2"/>
      <c r="S252" s="2"/>
      <c r="T252" s="2"/>
      <c r="U252" s="2"/>
      <c r="V252" s="18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2"/>
      <c r="AO252" s="1"/>
      <c r="AP252" s="2"/>
      <c r="AQ252" s="1"/>
      <c r="AR252" s="1"/>
      <c r="AS252" s="1"/>
      <c r="AT252" s="1"/>
      <c r="AU252" s="1"/>
      <c r="AV252" s="2"/>
      <c r="AW252" s="1"/>
      <c r="AX252" s="1"/>
      <c r="AY252" s="1"/>
      <c r="AZ252" s="1"/>
      <c r="BA252" s="1"/>
      <c r="BB252" s="1"/>
      <c r="BC252" s="1"/>
      <c r="BD252" s="1" t="s">
        <v>9</v>
      </c>
      <c r="BE252" s="1"/>
      <c r="BF252" s="1" t="s">
        <v>1102</v>
      </c>
      <c r="BG252" s="2"/>
      <c r="BH252" s="2"/>
      <c r="BI252" s="1"/>
      <c r="BJ252" s="2"/>
      <c r="BK252" s="2"/>
      <c r="BL252" s="2"/>
      <c r="BM252" s="1"/>
      <c r="BN252" s="131"/>
    </row>
    <row r="253" spans="1:66" ht="31.2">
      <c r="A253" s="23">
        <v>249</v>
      </c>
      <c r="B253" s="33" t="s">
        <v>6170</v>
      </c>
      <c r="C253" s="33" t="s">
        <v>5987</v>
      </c>
      <c r="D253" s="33" t="s">
        <v>218</v>
      </c>
      <c r="E253" s="33">
        <v>63</v>
      </c>
      <c r="F253" s="33" t="s">
        <v>325</v>
      </c>
      <c r="G253" s="33" t="s">
        <v>325</v>
      </c>
      <c r="H253" s="23" t="str">
        <f t="shared" si="10"/>
        <v>錢＊雄</v>
      </c>
      <c r="I253" s="23" t="str">
        <f t="shared" si="11"/>
        <v>0＊039973</v>
      </c>
      <c r="J253" s="33" t="s">
        <v>5936</v>
      </c>
      <c r="K253" s="33" t="s">
        <v>1127</v>
      </c>
      <c r="L253" s="33">
        <v>1125</v>
      </c>
      <c r="M253" s="33"/>
      <c r="N253" s="33"/>
      <c r="O253" s="33"/>
      <c r="P253" s="33"/>
      <c r="Q253" s="2"/>
      <c r="R253" s="2"/>
      <c r="S253" s="2"/>
      <c r="T253" s="2"/>
      <c r="U253" s="2"/>
      <c r="V253" s="18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2"/>
      <c r="AO253" s="1"/>
      <c r="AP253" s="2"/>
      <c r="AQ253" s="1"/>
      <c r="AR253" s="1"/>
      <c r="AS253" s="1"/>
      <c r="AT253" s="1"/>
      <c r="AU253" s="1"/>
      <c r="AV253" s="2"/>
      <c r="AW253" s="1"/>
      <c r="AX253" s="1"/>
      <c r="AY253" s="1"/>
      <c r="AZ253" s="1"/>
      <c r="BA253" s="1"/>
      <c r="BB253" s="1"/>
      <c r="BC253" s="1"/>
      <c r="BD253" s="1"/>
      <c r="BE253" s="1" t="s">
        <v>9</v>
      </c>
      <c r="BF253" s="1"/>
      <c r="BG253" s="2"/>
      <c r="BH253" s="2"/>
      <c r="BI253" s="1"/>
      <c r="BJ253" s="2"/>
      <c r="BK253" s="2"/>
      <c r="BL253" s="2"/>
      <c r="BM253" s="1"/>
      <c r="BN253" s="131"/>
    </row>
    <row r="254" spans="1:66" ht="31.2">
      <c r="A254" s="23">
        <v>250</v>
      </c>
      <c r="B254" s="33" t="s">
        <v>5214</v>
      </c>
      <c r="C254" s="33" t="s">
        <v>5086</v>
      </c>
      <c r="D254" s="33" t="s">
        <v>216</v>
      </c>
      <c r="E254" s="33">
        <v>69</v>
      </c>
      <c r="F254" s="33" t="s">
        <v>325</v>
      </c>
      <c r="G254" s="33" t="s">
        <v>325</v>
      </c>
      <c r="H254" s="23" t="str">
        <f t="shared" si="10"/>
        <v>陳＊娥</v>
      </c>
      <c r="I254" s="23" t="str">
        <f t="shared" si="11"/>
        <v>0＊412173</v>
      </c>
      <c r="J254" s="33" t="s">
        <v>5936</v>
      </c>
      <c r="K254" s="33" t="s">
        <v>1127</v>
      </c>
      <c r="L254" s="33">
        <v>1125</v>
      </c>
      <c r="M254" s="33"/>
      <c r="N254" s="33"/>
      <c r="O254" s="33"/>
      <c r="P254" s="33"/>
      <c r="Q254" s="2"/>
      <c r="R254" s="2"/>
      <c r="S254" s="2"/>
      <c r="T254" s="2"/>
      <c r="U254" s="2"/>
      <c r="V254" s="18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2"/>
      <c r="AO254" s="1"/>
      <c r="AP254" s="2"/>
      <c r="AQ254" s="1"/>
      <c r="AR254" s="1"/>
      <c r="AS254" s="1"/>
      <c r="AT254" s="1"/>
      <c r="AU254" s="1"/>
      <c r="AV254" s="2"/>
      <c r="AW254" s="1"/>
      <c r="AX254" s="1"/>
      <c r="AY254" s="1"/>
      <c r="AZ254" s="1"/>
      <c r="BA254" s="1"/>
      <c r="BB254" s="1"/>
      <c r="BC254" s="1"/>
      <c r="BD254" s="1"/>
      <c r="BE254" s="1" t="s">
        <v>9</v>
      </c>
      <c r="BF254" s="1"/>
      <c r="BG254" s="2"/>
      <c r="BH254" s="2"/>
      <c r="BI254" s="1"/>
      <c r="BJ254" s="2"/>
      <c r="BK254" s="2"/>
      <c r="BL254" s="2"/>
      <c r="BM254" s="1"/>
      <c r="BN254" s="131"/>
    </row>
    <row r="255" spans="1:66" ht="31.2">
      <c r="A255" s="23">
        <v>251</v>
      </c>
      <c r="B255" s="33" t="s">
        <v>6171</v>
      </c>
      <c r="C255" s="33" t="s">
        <v>5988</v>
      </c>
      <c r="D255" s="33" t="s">
        <v>216</v>
      </c>
      <c r="E255" s="33">
        <v>75</v>
      </c>
      <c r="F255" s="33" t="s">
        <v>325</v>
      </c>
      <c r="G255" s="33" t="s">
        <v>325</v>
      </c>
      <c r="H255" s="23" t="str">
        <f t="shared" si="10"/>
        <v>吳＊雪卿</v>
      </c>
      <c r="I255" s="23" t="str">
        <f t="shared" si="11"/>
        <v>0＊953501</v>
      </c>
      <c r="J255" s="33" t="s">
        <v>5936</v>
      </c>
      <c r="K255" s="33" t="s">
        <v>1130</v>
      </c>
      <c r="L255" s="33">
        <v>1125</v>
      </c>
      <c r="M255" s="33"/>
      <c r="N255" s="33"/>
      <c r="O255" s="33"/>
      <c r="P255" s="33"/>
      <c r="Q255" s="2"/>
      <c r="R255" s="2"/>
      <c r="S255" s="2"/>
      <c r="T255" s="2"/>
      <c r="U255" s="2"/>
      <c r="V255" s="18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2"/>
      <c r="AO255" s="1"/>
      <c r="AP255" s="2"/>
      <c r="AQ255" s="1"/>
      <c r="AR255" s="1"/>
      <c r="AS255" s="1"/>
      <c r="AT255" s="1"/>
      <c r="AU255" s="1"/>
      <c r="AV255" s="2"/>
      <c r="AW255" s="1"/>
      <c r="AX255" s="1"/>
      <c r="AY255" s="1"/>
      <c r="AZ255" s="1"/>
      <c r="BA255" s="1"/>
      <c r="BB255" s="1"/>
      <c r="BC255" s="1"/>
      <c r="BD255" s="1"/>
      <c r="BE255" s="1"/>
      <c r="BF255" s="1" t="s">
        <v>1102</v>
      </c>
      <c r="BG255" s="2"/>
      <c r="BH255" s="2"/>
      <c r="BI255" s="1"/>
      <c r="BJ255" s="2"/>
      <c r="BK255" s="2"/>
      <c r="BL255" s="2"/>
      <c r="BM255" s="1"/>
      <c r="BN255" s="131"/>
    </row>
    <row r="256" spans="1:66" ht="31.2">
      <c r="A256" s="23">
        <v>252</v>
      </c>
      <c r="B256" s="33" t="s">
        <v>6172</v>
      </c>
      <c r="C256" s="33" t="s">
        <v>2447</v>
      </c>
      <c r="D256" s="33" t="s">
        <v>216</v>
      </c>
      <c r="E256" s="33">
        <v>60</v>
      </c>
      <c r="F256" s="33" t="s">
        <v>325</v>
      </c>
      <c r="G256" s="33" t="s">
        <v>325</v>
      </c>
      <c r="H256" s="23" t="str">
        <f t="shared" si="10"/>
        <v>吳＊庭</v>
      </c>
      <c r="I256" s="23" t="str">
        <f t="shared" si="11"/>
        <v>2＊880695</v>
      </c>
      <c r="J256" s="33" t="s">
        <v>5936</v>
      </c>
      <c r="K256" s="33" t="s">
        <v>1127</v>
      </c>
      <c r="L256" s="33">
        <v>1125</v>
      </c>
      <c r="M256" s="33"/>
      <c r="N256" s="33"/>
      <c r="O256" s="33"/>
      <c r="P256" s="33"/>
      <c r="Q256" s="2"/>
      <c r="R256" s="2"/>
      <c r="S256" s="2"/>
      <c r="T256" s="2"/>
      <c r="U256" s="2"/>
      <c r="V256" s="18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2"/>
      <c r="AO256" s="1"/>
      <c r="AP256" s="2"/>
      <c r="AQ256" s="1"/>
      <c r="AR256" s="1"/>
      <c r="AS256" s="1"/>
      <c r="AT256" s="1"/>
      <c r="AU256" s="1"/>
      <c r="AV256" s="2"/>
      <c r="AW256" s="1"/>
      <c r="AX256" s="1"/>
      <c r="AY256" s="1"/>
      <c r="AZ256" s="1"/>
      <c r="BA256" s="1"/>
      <c r="BB256" s="1"/>
      <c r="BC256" s="1"/>
      <c r="BD256" s="1"/>
      <c r="BE256" s="1" t="s">
        <v>9</v>
      </c>
      <c r="BF256" s="1"/>
      <c r="BG256" s="2"/>
      <c r="BH256" s="2"/>
      <c r="BI256" s="1"/>
      <c r="BJ256" s="2"/>
      <c r="BK256" s="2"/>
      <c r="BL256" s="2"/>
      <c r="BM256" s="1"/>
      <c r="BN256" s="131"/>
    </row>
    <row r="257" spans="1:66" ht="46.8">
      <c r="A257" s="23">
        <v>253</v>
      </c>
      <c r="B257" s="33" t="s">
        <v>6173</v>
      </c>
      <c r="C257" s="33" t="s">
        <v>5989</v>
      </c>
      <c r="D257" s="33" t="s">
        <v>218</v>
      </c>
      <c r="E257" s="33">
        <v>48</v>
      </c>
      <c r="F257" s="33" t="s">
        <v>325</v>
      </c>
      <c r="G257" s="33" t="s">
        <v>325</v>
      </c>
      <c r="H257" s="23" t="str">
        <f t="shared" si="10"/>
        <v>葉＊錦</v>
      </c>
      <c r="I257" s="23" t="str">
        <f t="shared" si="11"/>
        <v>2＊672267</v>
      </c>
      <c r="J257" s="33" t="s">
        <v>5956</v>
      </c>
      <c r="K257" s="33" t="s">
        <v>1132</v>
      </c>
      <c r="L257" s="33">
        <v>1125</v>
      </c>
      <c r="M257" s="33"/>
      <c r="N257" s="33"/>
      <c r="O257" s="33"/>
      <c r="P257" s="33"/>
      <c r="Q257" s="2"/>
      <c r="R257" s="2"/>
      <c r="S257" s="2"/>
      <c r="T257" s="2"/>
      <c r="U257" s="2"/>
      <c r="V257" s="18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2"/>
      <c r="AO257" s="1"/>
      <c r="AP257" s="2"/>
      <c r="AQ257" s="1"/>
      <c r="AR257" s="1"/>
      <c r="AS257" s="1"/>
      <c r="AT257" s="1"/>
      <c r="AU257" s="1"/>
      <c r="AV257" s="2"/>
      <c r="AW257" s="1"/>
      <c r="AX257" s="1"/>
      <c r="AY257" s="1"/>
      <c r="AZ257" s="1"/>
      <c r="BA257" s="1"/>
      <c r="BB257" s="1"/>
      <c r="BC257" s="1"/>
      <c r="BD257" s="1" t="s">
        <v>9</v>
      </c>
      <c r="BE257" s="1" t="s">
        <v>9</v>
      </c>
      <c r="BF257" s="1"/>
      <c r="BG257" s="2"/>
      <c r="BH257" s="2"/>
      <c r="BI257" s="1"/>
      <c r="BJ257" s="2"/>
      <c r="BK257" s="2"/>
      <c r="BL257" s="2"/>
      <c r="BM257" s="1"/>
      <c r="BN257" s="131"/>
    </row>
    <row r="258" spans="1:66" ht="46.8">
      <c r="A258" s="23">
        <v>254</v>
      </c>
      <c r="B258" s="33" t="s">
        <v>5243</v>
      </c>
      <c r="C258" s="33" t="s">
        <v>4165</v>
      </c>
      <c r="D258" s="33" t="s">
        <v>218</v>
      </c>
      <c r="E258" s="33">
        <v>80</v>
      </c>
      <c r="F258" s="33" t="s">
        <v>325</v>
      </c>
      <c r="G258" s="33" t="s">
        <v>325</v>
      </c>
      <c r="H258" s="23" t="str">
        <f t="shared" si="10"/>
        <v>史＊雄</v>
      </c>
      <c r="I258" s="23" t="str">
        <f t="shared" si="11"/>
        <v>0＊956842</v>
      </c>
      <c r="J258" s="33" t="s">
        <v>5959</v>
      </c>
      <c r="K258" s="33" t="s">
        <v>1132</v>
      </c>
      <c r="L258" s="33">
        <v>1125</v>
      </c>
      <c r="M258" s="33"/>
      <c r="N258" s="33"/>
      <c r="O258" s="33"/>
      <c r="P258" s="33"/>
      <c r="Q258" s="2"/>
      <c r="R258" s="2"/>
      <c r="S258" s="2"/>
      <c r="T258" s="2"/>
      <c r="U258" s="2"/>
      <c r="V258" s="18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2"/>
      <c r="AO258" s="1"/>
      <c r="AP258" s="2"/>
      <c r="AQ258" s="1"/>
      <c r="AR258" s="1"/>
      <c r="AS258" s="1"/>
      <c r="AT258" s="1"/>
      <c r="AU258" s="1"/>
      <c r="AV258" s="2"/>
      <c r="AW258" s="1"/>
      <c r="AX258" s="1"/>
      <c r="AY258" s="1"/>
      <c r="AZ258" s="1"/>
      <c r="BA258" s="1"/>
      <c r="BB258" s="1"/>
      <c r="BC258" s="1"/>
      <c r="BD258" s="1" t="s">
        <v>9</v>
      </c>
      <c r="BE258" s="1" t="s">
        <v>9</v>
      </c>
      <c r="BF258" s="1"/>
      <c r="BG258" s="2"/>
      <c r="BH258" s="2"/>
      <c r="BI258" s="1"/>
      <c r="BJ258" s="2"/>
      <c r="BK258" s="2"/>
      <c r="BL258" s="2"/>
      <c r="BM258" s="1"/>
      <c r="BN258" s="131"/>
    </row>
    <row r="259" spans="1:66" ht="31.2">
      <c r="A259" s="23">
        <v>255</v>
      </c>
      <c r="B259" s="33" t="s">
        <v>6174</v>
      </c>
      <c r="C259" s="33" t="s">
        <v>2595</v>
      </c>
      <c r="D259" s="33" t="s">
        <v>216</v>
      </c>
      <c r="E259" s="33">
        <v>65</v>
      </c>
      <c r="F259" s="33" t="s">
        <v>325</v>
      </c>
      <c r="G259" s="33" t="s">
        <v>325</v>
      </c>
      <c r="H259" s="23" t="str">
        <f t="shared" si="10"/>
        <v>謝＊珍</v>
      </c>
      <c r="I259" s="23" t="str">
        <f t="shared" si="11"/>
        <v>2＊587108</v>
      </c>
      <c r="J259" s="33" t="s">
        <v>5962</v>
      </c>
      <c r="K259" s="33" t="s">
        <v>1127</v>
      </c>
      <c r="L259" s="33">
        <v>1125</v>
      </c>
      <c r="M259" s="33"/>
      <c r="N259" s="33"/>
      <c r="O259" s="33"/>
      <c r="P259" s="33"/>
      <c r="Q259" s="2"/>
      <c r="R259" s="2"/>
      <c r="S259" s="2"/>
      <c r="T259" s="2"/>
      <c r="U259" s="2"/>
      <c r="V259" s="18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2"/>
      <c r="AO259" s="1"/>
      <c r="AP259" s="2"/>
      <c r="AQ259" s="1"/>
      <c r="AR259" s="1"/>
      <c r="AS259" s="1"/>
      <c r="AT259" s="1"/>
      <c r="AU259" s="1"/>
      <c r="AV259" s="2"/>
      <c r="AW259" s="1"/>
      <c r="AX259" s="1"/>
      <c r="AY259" s="1"/>
      <c r="AZ259" s="1"/>
      <c r="BA259" s="1"/>
      <c r="BB259" s="1"/>
      <c r="BC259" s="1"/>
      <c r="BD259" s="1"/>
      <c r="BE259" s="1" t="s">
        <v>9</v>
      </c>
      <c r="BF259" s="1"/>
      <c r="BG259" s="2"/>
      <c r="BH259" s="2"/>
      <c r="BI259" s="1"/>
      <c r="BJ259" s="2"/>
      <c r="BK259" s="2"/>
      <c r="BL259" s="2"/>
      <c r="BM259" s="1"/>
      <c r="BN259" s="131"/>
    </row>
    <row r="260" spans="1:66" ht="31.2">
      <c r="A260" s="23">
        <v>256</v>
      </c>
      <c r="B260" s="33" t="s">
        <v>6175</v>
      </c>
      <c r="C260" s="33" t="s">
        <v>5990</v>
      </c>
      <c r="D260" s="33" t="s">
        <v>216</v>
      </c>
      <c r="E260" s="33">
        <v>78</v>
      </c>
      <c r="F260" s="33" t="s">
        <v>325</v>
      </c>
      <c r="G260" s="33" t="s">
        <v>325</v>
      </c>
      <c r="H260" s="23" t="str">
        <f t="shared" si="10"/>
        <v>李＊玉珠</v>
      </c>
      <c r="I260" s="23" t="str">
        <f t="shared" si="11"/>
        <v>2＊209316</v>
      </c>
      <c r="J260" s="33" t="s">
        <v>5966</v>
      </c>
      <c r="K260" s="33" t="s">
        <v>1127</v>
      </c>
      <c r="L260" s="33">
        <v>1125</v>
      </c>
      <c r="M260" s="33"/>
      <c r="N260" s="33"/>
      <c r="O260" s="33"/>
      <c r="P260" s="33"/>
      <c r="Q260" s="2"/>
      <c r="R260" s="2"/>
      <c r="S260" s="2"/>
      <c r="T260" s="2"/>
      <c r="U260" s="2"/>
      <c r="V260" s="18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2"/>
      <c r="AO260" s="1"/>
      <c r="AP260" s="2"/>
      <c r="AQ260" s="1"/>
      <c r="AR260" s="1"/>
      <c r="AS260" s="1"/>
      <c r="AT260" s="1"/>
      <c r="AU260" s="1"/>
      <c r="AV260" s="2"/>
      <c r="AW260" s="1"/>
      <c r="AX260" s="1"/>
      <c r="AY260" s="1"/>
      <c r="AZ260" s="1"/>
      <c r="BA260" s="1"/>
      <c r="BB260" s="1"/>
      <c r="BC260" s="1"/>
      <c r="BD260" s="1"/>
      <c r="BE260" s="1" t="s">
        <v>9</v>
      </c>
      <c r="BF260" s="1"/>
      <c r="BG260" s="2"/>
      <c r="BH260" s="2"/>
      <c r="BI260" s="1"/>
      <c r="BJ260" s="2"/>
      <c r="BK260" s="2"/>
      <c r="BL260" s="2"/>
      <c r="BM260" s="1"/>
      <c r="BN260" s="131"/>
    </row>
    <row r="261" spans="1:66" ht="31.2">
      <c r="A261" s="23">
        <v>257</v>
      </c>
      <c r="B261" s="33" t="s">
        <v>1284</v>
      </c>
      <c r="C261" s="33" t="s">
        <v>456</v>
      </c>
      <c r="D261" s="33" t="s">
        <v>218</v>
      </c>
      <c r="E261" s="33">
        <v>36</v>
      </c>
      <c r="F261" s="33" t="s">
        <v>325</v>
      </c>
      <c r="G261" s="33" t="s">
        <v>325</v>
      </c>
      <c r="H261" s="23" t="str">
        <f t="shared" si="10"/>
        <v>黃＊瑋</v>
      </c>
      <c r="I261" s="23" t="str">
        <f t="shared" si="11"/>
        <v>2＊257014</v>
      </c>
      <c r="J261" s="33" t="s">
        <v>5966</v>
      </c>
      <c r="K261" s="33" t="s">
        <v>1127</v>
      </c>
      <c r="L261" s="33">
        <v>1125</v>
      </c>
      <c r="M261" s="33"/>
      <c r="N261" s="33"/>
      <c r="O261" s="33"/>
      <c r="P261" s="33"/>
      <c r="Q261" s="2"/>
      <c r="R261" s="2"/>
      <c r="S261" s="2"/>
      <c r="T261" s="2"/>
      <c r="U261" s="2"/>
      <c r="V261" s="18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2"/>
      <c r="AO261" s="1"/>
      <c r="AP261" s="2"/>
      <c r="AQ261" s="1"/>
      <c r="AR261" s="1"/>
      <c r="AS261" s="1"/>
      <c r="AT261" s="1"/>
      <c r="AU261" s="1"/>
      <c r="AV261" s="2"/>
      <c r="AW261" s="1"/>
      <c r="AX261" s="1"/>
      <c r="AY261" s="1"/>
      <c r="AZ261" s="1"/>
      <c r="BA261" s="1"/>
      <c r="BB261" s="1"/>
      <c r="BC261" s="1"/>
      <c r="BD261" s="1"/>
      <c r="BE261" s="1" t="s">
        <v>9</v>
      </c>
      <c r="BF261" s="1"/>
      <c r="BG261" s="2"/>
      <c r="BH261" s="2"/>
      <c r="BI261" s="1"/>
      <c r="BJ261" s="2"/>
      <c r="BK261" s="2"/>
      <c r="BL261" s="2"/>
      <c r="BM261" s="1"/>
      <c r="BN261" s="131"/>
    </row>
    <row r="262" spans="1:66" ht="46.8">
      <c r="A262" s="23">
        <v>258</v>
      </c>
      <c r="B262" s="33" t="s">
        <v>4641</v>
      </c>
      <c r="C262" s="33" t="s">
        <v>4445</v>
      </c>
      <c r="D262" s="33" t="s">
        <v>218</v>
      </c>
      <c r="E262" s="33">
        <v>71</v>
      </c>
      <c r="F262" s="33" t="s">
        <v>325</v>
      </c>
      <c r="G262" s="33" t="s">
        <v>325</v>
      </c>
      <c r="H262" s="23" t="str">
        <f t="shared" si="10"/>
        <v>吳＊忠</v>
      </c>
      <c r="I262" s="23" t="str">
        <f t="shared" si="11"/>
        <v>0＊158866</v>
      </c>
      <c r="J262" s="33" t="s">
        <v>5977</v>
      </c>
      <c r="K262" s="33" t="s">
        <v>1134</v>
      </c>
      <c r="L262" s="33">
        <v>1173</v>
      </c>
      <c r="M262" s="33"/>
      <c r="N262" s="33"/>
      <c r="O262" s="33"/>
      <c r="P262" s="33"/>
      <c r="Q262" s="2"/>
      <c r="R262" s="2"/>
      <c r="S262" s="2"/>
      <c r="T262" s="2"/>
      <c r="U262" s="2"/>
      <c r="V262" s="18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2"/>
      <c r="AO262" s="1"/>
      <c r="AP262" s="2"/>
      <c r="AQ262" s="1"/>
      <c r="AR262" s="1"/>
      <c r="AS262" s="1"/>
      <c r="AT262" s="1"/>
      <c r="AU262" s="1"/>
      <c r="AV262" s="2"/>
      <c r="AW262" s="1"/>
      <c r="AX262" s="1"/>
      <c r="AY262" s="1"/>
      <c r="AZ262" s="1"/>
      <c r="BA262" s="1"/>
      <c r="BB262" s="1"/>
      <c r="BC262" s="1"/>
      <c r="BD262" s="1"/>
      <c r="BE262" s="1" t="s">
        <v>9</v>
      </c>
      <c r="BF262" s="1"/>
      <c r="BG262" s="2"/>
      <c r="BH262" s="2"/>
      <c r="BI262" s="1"/>
      <c r="BJ262" s="2"/>
      <c r="BK262" s="2"/>
      <c r="BL262" s="2"/>
      <c r="BM262" s="1" t="s">
        <v>1098</v>
      </c>
      <c r="BN262" s="131"/>
    </row>
    <row r="263" spans="1:66" ht="31.2">
      <c r="A263" s="23">
        <v>259</v>
      </c>
      <c r="B263" s="33" t="s">
        <v>6179</v>
      </c>
      <c r="C263" s="33" t="s">
        <v>3900</v>
      </c>
      <c r="D263" s="33" t="s">
        <v>218</v>
      </c>
      <c r="E263" s="33">
        <v>79</v>
      </c>
      <c r="F263" s="33" t="s">
        <v>325</v>
      </c>
      <c r="G263" s="33" t="s">
        <v>325</v>
      </c>
      <c r="H263" s="23" t="str">
        <f t="shared" si="10"/>
        <v>陳＊彥</v>
      </c>
      <c r="I263" s="23" t="str">
        <f t="shared" si="11"/>
        <v>0＊401631</v>
      </c>
      <c r="J263" s="33" t="s">
        <v>5977</v>
      </c>
      <c r="K263" s="33" t="s">
        <v>1127</v>
      </c>
      <c r="L263" s="33">
        <v>1173</v>
      </c>
      <c r="M263" s="33"/>
      <c r="N263" s="33"/>
      <c r="O263" s="33"/>
      <c r="P263" s="33"/>
      <c r="Q263" s="2"/>
      <c r="R263" s="2"/>
      <c r="S263" s="2"/>
      <c r="T263" s="2"/>
      <c r="U263" s="2"/>
      <c r="V263" s="18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2"/>
      <c r="AO263" s="1"/>
      <c r="AP263" s="2"/>
      <c r="AQ263" s="1"/>
      <c r="AR263" s="1"/>
      <c r="AS263" s="1"/>
      <c r="AT263" s="1"/>
      <c r="AU263" s="1"/>
      <c r="AV263" s="2"/>
      <c r="AW263" s="1"/>
      <c r="AX263" s="1"/>
      <c r="AY263" s="1"/>
      <c r="AZ263" s="1"/>
      <c r="BA263" s="1"/>
      <c r="BB263" s="1"/>
      <c r="BC263" s="1"/>
      <c r="BD263" s="1"/>
      <c r="BE263" s="1" t="s">
        <v>9</v>
      </c>
      <c r="BF263" s="1"/>
      <c r="BG263" s="2"/>
      <c r="BH263" s="2"/>
      <c r="BI263" s="1"/>
      <c r="BJ263" s="2"/>
      <c r="BK263" s="2"/>
      <c r="BL263" s="2"/>
      <c r="BM263" s="1"/>
      <c r="BN263" s="131"/>
    </row>
    <row r="264" spans="1:66" ht="31.2">
      <c r="A264" s="23">
        <v>260</v>
      </c>
      <c r="B264" s="33" t="s">
        <v>5267</v>
      </c>
      <c r="C264" s="33" t="s">
        <v>3894</v>
      </c>
      <c r="D264" s="33" t="s">
        <v>216</v>
      </c>
      <c r="E264" s="33">
        <v>57</v>
      </c>
      <c r="F264" s="33" t="s">
        <v>325</v>
      </c>
      <c r="G264" s="33" t="s">
        <v>325</v>
      </c>
      <c r="H264" s="23" t="str">
        <f t="shared" si="10"/>
        <v>趙＊好</v>
      </c>
      <c r="I264" s="23" t="str">
        <f t="shared" si="11"/>
        <v>1＊803214</v>
      </c>
      <c r="J264" s="33" t="s">
        <v>5977</v>
      </c>
      <c r="K264" s="33" t="s">
        <v>1142</v>
      </c>
      <c r="L264" s="33">
        <v>1173</v>
      </c>
      <c r="M264" s="33"/>
      <c r="N264" s="33"/>
      <c r="O264" s="33"/>
      <c r="P264" s="33"/>
      <c r="Q264" s="2"/>
      <c r="R264" s="2"/>
      <c r="S264" s="2"/>
      <c r="T264" s="2"/>
      <c r="U264" s="2"/>
      <c r="V264" s="18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2"/>
      <c r="AO264" s="1"/>
      <c r="AP264" s="2"/>
      <c r="AQ264" s="1"/>
      <c r="AR264" s="1"/>
      <c r="AS264" s="1"/>
      <c r="AT264" s="1"/>
      <c r="AU264" s="1"/>
      <c r="AV264" s="2"/>
      <c r="AW264" s="1"/>
      <c r="AX264" s="1"/>
      <c r="AY264" s="1"/>
      <c r="AZ264" s="1" t="s">
        <v>9</v>
      </c>
      <c r="BA264" s="1"/>
      <c r="BB264" s="1"/>
      <c r="BC264" s="1"/>
      <c r="BD264" s="1"/>
      <c r="BE264" s="1"/>
      <c r="BF264" s="1"/>
      <c r="BG264" s="2"/>
      <c r="BH264" s="2"/>
      <c r="BI264" s="1"/>
      <c r="BJ264" s="2"/>
      <c r="BK264" s="2"/>
      <c r="BL264" s="2"/>
      <c r="BM264" s="1" t="s">
        <v>1111</v>
      </c>
      <c r="BN264" s="131"/>
    </row>
    <row r="265" spans="1:66" ht="31.2">
      <c r="A265" s="23">
        <v>261</v>
      </c>
      <c r="B265" s="33" t="s">
        <v>1968</v>
      </c>
      <c r="C265" s="33" t="s">
        <v>1754</v>
      </c>
      <c r="D265" s="33" t="s">
        <v>218</v>
      </c>
      <c r="E265" s="33">
        <v>80</v>
      </c>
      <c r="F265" s="33" t="s">
        <v>325</v>
      </c>
      <c r="G265" s="33" t="s">
        <v>325</v>
      </c>
      <c r="H265" s="23" t="str">
        <f t="shared" si="10"/>
        <v>張＊興</v>
      </c>
      <c r="I265" s="23" t="str">
        <f t="shared" si="11"/>
        <v>2＊228738</v>
      </c>
      <c r="J265" s="33" t="s">
        <v>5977</v>
      </c>
      <c r="K265" s="33" t="s">
        <v>1127</v>
      </c>
      <c r="L265" s="33">
        <v>1173</v>
      </c>
      <c r="M265" s="33"/>
      <c r="N265" s="33"/>
      <c r="O265" s="33"/>
      <c r="P265" s="33"/>
      <c r="Q265" s="2"/>
      <c r="R265" s="2"/>
      <c r="S265" s="2"/>
      <c r="T265" s="2"/>
      <c r="U265" s="2"/>
      <c r="V265" s="18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2"/>
      <c r="AO265" s="1"/>
      <c r="AP265" s="2"/>
      <c r="AQ265" s="1"/>
      <c r="AR265" s="1"/>
      <c r="AS265" s="1"/>
      <c r="AT265" s="1"/>
      <c r="AU265" s="1"/>
      <c r="AV265" s="2"/>
      <c r="AW265" s="1"/>
      <c r="AX265" s="1"/>
      <c r="AY265" s="1"/>
      <c r="AZ265" s="1"/>
      <c r="BA265" s="1"/>
      <c r="BB265" s="1"/>
      <c r="BC265" s="1"/>
      <c r="BD265" s="1"/>
      <c r="BE265" s="1" t="s">
        <v>9</v>
      </c>
      <c r="BF265" s="1"/>
      <c r="BG265" s="2"/>
      <c r="BH265" s="2"/>
      <c r="BI265" s="1"/>
      <c r="BJ265" s="2"/>
      <c r="BK265" s="2"/>
      <c r="BL265" s="2"/>
      <c r="BM265" s="1"/>
      <c r="BN265" s="131"/>
    </row>
    <row r="266" spans="1:66" ht="31.2">
      <c r="A266" s="23">
        <v>262</v>
      </c>
      <c r="B266" s="33" t="s">
        <v>669</v>
      </c>
      <c r="C266" s="33" t="s">
        <v>535</v>
      </c>
      <c r="D266" s="33" t="s">
        <v>218</v>
      </c>
      <c r="E266" s="33">
        <v>63</v>
      </c>
      <c r="F266" s="33" t="s">
        <v>325</v>
      </c>
      <c r="G266" s="33" t="s">
        <v>325</v>
      </c>
      <c r="H266" s="23" t="str">
        <f t="shared" si="10"/>
        <v>鐘＊明</v>
      </c>
      <c r="I266" s="23" t="str">
        <f t="shared" si="11"/>
        <v>1＊896293</v>
      </c>
      <c r="J266" s="33" t="s">
        <v>5928</v>
      </c>
      <c r="K266" s="33" t="s">
        <v>1127</v>
      </c>
      <c r="L266" s="33">
        <v>1173</v>
      </c>
      <c r="M266" s="33"/>
      <c r="N266" s="33"/>
      <c r="O266" s="33"/>
      <c r="P266" s="33"/>
      <c r="Q266" s="2"/>
      <c r="R266" s="2"/>
      <c r="S266" s="2"/>
      <c r="T266" s="2"/>
      <c r="U266" s="2"/>
      <c r="V266" s="18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2"/>
      <c r="AO266" s="1"/>
      <c r="AP266" s="2"/>
      <c r="AQ266" s="1"/>
      <c r="AR266" s="1"/>
      <c r="AS266" s="1"/>
      <c r="AT266" s="1"/>
      <c r="AU266" s="1"/>
      <c r="AV266" s="2"/>
      <c r="AW266" s="1"/>
      <c r="AX266" s="1"/>
      <c r="AY266" s="1"/>
      <c r="AZ266" s="1"/>
      <c r="BA266" s="1"/>
      <c r="BB266" s="1"/>
      <c r="BC266" s="1"/>
      <c r="BD266" s="1"/>
      <c r="BE266" s="1" t="s">
        <v>9</v>
      </c>
      <c r="BF266" s="1"/>
      <c r="BG266" s="2"/>
      <c r="BH266" s="2"/>
      <c r="BI266" s="1"/>
      <c r="BJ266" s="2"/>
      <c r="BK266" s="2"/>
      <c r="BL266" s="2"/>
      <c r="BM266" s="1"/>
      <c r="BN266" s="131"/>
    </row>
    <row r="267" spans="1:66" ht="31.2">
      <c r="A267" s="23">
        <v>263</v>
      </c>
      <c r="B267" s="33" t="s">
        <v>1052</v>
      </c>
      <c r="C267" s="33" t="s">
        <v>887</v>
      </c>
      <c r="D267" s="33" t="s">
        <v>216</v>
      </c>
      <c r="E267" s="33">
        <v>62</v>
      </c>
      <c r="F267" s="33" t="s">
        <v>325</v>
      </c>
      <c r="G267" s="33" t="s">
        <v>325</v>
      </c>
      <c r="H267" s="23" t="str">
        <f t="shared" si="10"/>
        <v>賴＊</v>
      </c>
      <c r="I267" s="23" t="str">
        <f t="shared" si="11"/>
        <v>1＊082500</v>
      </c>
      <c r="J267" s="33" t="s">
        <v>5982</v>
      </c>
      <c r="K267" s="33" t="s">
        <v>1127</v>
      </c>
      <c r="L267" s="33">
        <v>1173</v>
      </c>
      <c r="M267" s="33"/>
      <c r="N267" s="33"/>
      <c r="O267" s="33"/>
      <c r="P267" s="33"/>
      <c r="Q267" s="2"/>
      <c r="R267" s="2"/>
      <c r="S267" s="2"/>
      <c r="T267" s="2"/>
      <c r="U267" s="2"/>
      <c r="V267" s="18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2"/>
      <c r="AO267" s="1"/>
      <c r="AP267" s="2"/>
      <c r="AQ267" s="1"/>
      <c r="AR267" s="1"/>
      <c r="AS267" s="1"/>
      <c r="AT267" s="1"/>
      <c r="AU267" s="1"/>
      <c r="AV267" s="2"/>
      <c r="AW267" s="1"/>
      <c r="AX267" s="1"/>
      <c r="AY267" s="1"/>
      <c r="AZ267" s="1"/>
      <c r="BA267" s="1"/>
      <c r="BB267" s="1"/>
      <c r="BC267" s="1"/>
      <c r="BD267" s="1"/>
      <c r="BE267" s="1" t="s">
        <v>9</v>
      </c>
      <c r="BF267" s="1"/>
      <c r="BG267" s="2"/>
      <c r="BH267" s="2"/>
      <c r="BI267" s="1"/>
      <c r="BJ267" s="2"/>
      <c r="BK267" s="2"/>
      <c r="BL267" s="2"/>
      <c r="BM267" s="1"/>
      <c r="BN267" s="131"/>
    </row>
    <row r="268" spans="1:66" ht="46.8">
      <c r="A268" s="23">
        <v>264</v>
      </c>
      <c r="B268" s="33" t="s">
        <v>6180</v>
      </c>
      <c r="C268" s="33" t="s">
        <v>5996</v>
      </c>
      <c r="D268" s="33" t="s">
        <v>218</v>
      </c>
      <c r="E268" s="33">
        <v>70</v>
      </c>
      <c r="F268" s="33" t="s">
        <v>325</v>
      </c>
      <c r="G268" s="33" t="s">
        <v>325</v>
      </c>
      <c r="H268" s="23" t="str">
        <f t="shared" si="10"/>
        <v>張＊湖</v>
      </c>
      <c r="I268" s="23" t="str">
        <f t="shared" si="11"/>
        <v>1＊402683</v>
      </c>
      <c r="J268" s="33" t="s">
        <v>5982</v>
      </c>
      <c r="K268" s="33" t="s">
        <v>1125</v>
      </c>
      <c r="L268" s="33">
        <v>1173</v>
      </c>
      <c r="M268" s="33"/>
      <c r="N268" s="33"/>
      <c r="O268" s="33"/>
      <c r="P268" s="33"/>
      <c r="Q268" s="2"/>
      <c r="R268" s="2"/>
      <c r="S268" s="2"/>
      <c r="T268" s="2"/>
      <c r="U268" s="2"/>
      <c r="V268" s="18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2"/>
      <c r="AO268" s="1"/>
      <c r="AP268" s="2"/>
      <c r="AQ268" s="1"/>
      <c r="AR268" s="1"/>
      <c r="AS268" s="1"/>
      <c r="AT268" s="1"/>
      <c r="AU268" s="1"/>
      <c r="AV268" s="2"/>
      <c r="AW268" s="1"/>
      <c r="AX268" s="1"/>
      <c r="AY268" s="1"/>
      <c r="AZ268" s="1"/>
      <c r="BA268" s="1"/>
      <c r="BB268" s="1"/>
      <c r="BC268" s="1"/>
      <c r="BD268" s="1" t="s">
        <v>9</v>
      </c>
      <c r="BE268" s="1"/>
      <c r="BF268" s="1" t="s">
        <v>1133</v>
      </c>
      <c r="BG268" s="2"/>
      <c r="BH268" s="2"/>
      <c r="BI268" s="1"/>
      <c r="BJ268" s="2"/>
      <c r="BK268" s="2"/>
      <c r="BL268" s="2"/>
      <c r="BM268" s="1"/>
      <c r="BN268" s="131"/>
    </row>
    <row r="269" spans="1:66" ht="31.2">
      <c r="A269" s="23">
        <v>265</v>
      </c>
      <c r="B269" s="33" t="s">
        <v>1964</v>
      </c>
      <c r="C269" s="33" t="s">
        <v>1750</v>
      </c>
      <c r="D269" s="33" t="s">
        <v>216</v>
      </c>
      <c r="E269" s="33">
        <v>74</v>
      </c>
      <c r="F269" s="33" t="s">
        <v>325</v>
      </c>
      <c r="G269" s="33" t="s">
        <v>325</v>
      </c>
      <c r="H269" s="23" t="str">
        <f t="shared" si="10"/>
        <v>陳＊秀蘭</v>
      </c>
      <c r="I269" s="23" t="str">
        <f t="shared" si="11"/>
        <v>2＊377279</v>
      </c>
      <c r="J269" s="33" t="s">
        <v>5941</v>
      </c>
      <c r="K269" s="33" t="s">
        <v>1127</v>
      </c>
      <c r="L269" s="33">
        <v>1173</v>
      </c>
      <c r="M269" s="33"/>
      <c r="N269" s="33"/>
      <c r="O269" s="33"/>
      <c r="P269" s="33"/>
      <c r="Q269" s="2"/>
      <c r="R269" s="2"/>
      <c r="S269" s="2"/>
      <c r="T269" s="2"/>
      <c r="U269" s="2"/>
      <c r="V269" s="18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2"/>
      <c r="AO269" s="1"/>
      <c r="AP269" s="2"/>
      <c r="AQ269" s="1"/>
      <c r="AR269" s="1"/>
      <c r="AS269" s="1"/>
      <c r="AT269" s="1"/>
      <c r="AU269" s="1"/>
      <c r="AV269" s="2"/>
      <c r="AW269" s="1"/>
      <c r="AX269" s="1"/>
      <c r="AY269" s="1"/>
      <c r="AZ269" s="1"/>
      <c r="BA269" s="1"/>
      <c r="BB269" s="1"/>
      <c r="BC269" s="1"/>
      <c r="BD269" s="1"/>
      <c r="BE269" s="1" t="s">
        <v>9</v>
      </c>
      <c r="BF269" s="1"/>
      <c r="BG269" s="2"/>
      <c r="BH269" s="2"/>
      <c r="BI269" s="1"/>
      <c r="BJ269" s="2"/>
      <c r="BK269" s="2"/>
      <c r="BL269" s="2"/>
      <c r="BM269" s="1"/>
      <c r="BN269" s="131"/>
    </row>
    <row r="270" spans="1:66" ht="31.2">
      <c r="A270" s="23">
        <v>266</v>
      </c>
      <c r="B270" s="33" t="s">
        <v>6181</v>
      </c>
      <c r="C270" s="33" t="s">
        <v>5997</v>
      </c>
      <c r="D270" s="33" t="s">
        <v>216</v>
      </c>
      <c r="E270" s="33">
        <v>73</v>
      </c>
      <c r="F270" s="33" t="s">
        <v>325</v>
      </c>
      <c r="G270" s="33" t="s">
        <v>325</v>
      </c>
      <c r="H270" s="23" t="str">
        <f t="shared" si="10"/>
        <v>彭＊妹</v>
      </c>
      <c r="I270" s="23" t="str">
        <f t="shared" si="11"/>
        <v>0＊956219</v>
      </c>
      <c r="J270" s="33" t="s">
        <v>5942</v>
      </c>
      <c r="K270" s="33" t="s">
        <v>1127</v>
      </c>
      <c r="L270" s="33">
        <v>1173</v>
      </c>
      <c r="M270" s="33"/>
      <c r="N270" s="33"/>
      <c r="O270" s="33"/>
      <c r="P270" s="33"/>
      <c r="Q270" s="2"/>
      <c r="R270" s="2"/>
      <c r="S270" s="2"/>
      <c r="T270" s="2"/>
      <c r="U270" s="2"/>
      <c r="V270" s="18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2"/>
      <c r="AO270" s="1"/>
      <c r="AP270" s="2"/>
      <c r="AQ270" s="1"/>
      <c r="AR270" s="1"/>
      <c r="AS270" s="1"/>
      <c r="AT270" s="1"/>
      <c r="AU270" s="1"/>
      <c r="AV270" s="2"/>
      <c r="AW270" s="1"/>
      <c r="AX270" s="1"/>
      <c r="AY270" s="1"/>
      <c r="AZ270" s="1"/>
      <c r="BA270" s="1"/>
      <c r="BB270" s="1"/>
      <c r="BC270" s="1"/>
      <c r="BD270" s="1"/>
      <c r="BE270" s="1" t="s">
        <v>1133</v>
      </c>
      <c r="BF270" s="1"/>
      <c r="BG270" s="2"/>
      <c r="BH270" s="2"/>
      <c r="BI270" s="1"/>
      <c r="BJ270" s="2"/>
      <c r="BK270" s="2"/>
      <c r="BL270" s="2"/>
      <c r="BM270" s="1"/>
      <c r="BN270" s="131"/>
    </row>
    <row r="271" spans="1:66" ht="31.2">
      <c r="A271" s="23">
        <v>267</v>
      </c>
      <c r="B271" s="184" t="s">
        <v>6178</v>
      </c>
      <c r="C271" s="184" t="s">
        <v>5994</v>
      </c>
      <c r="D271" s="184" t="s">
        <v>216</v>
      </c>
      <c r="E271" s="184">
        <v>80</v>
      </c>
      <c r="F271" s="184" t="s">
        <v>5982</v>
      </c>
      <c r="G271" s="184" t="s">
        <v>5995</v>
      </c>
      <c r="H271" s="23" t="str">
        <f t="shared" si="10"/>
        <v>李＊梨</v>
      </c>
      <c r="I271" s="23" t="str">
        <f t="shared" si="11"/>
        <v>0＊661297</v>
      </c>
      <c r="J271" s="184" t="s">
        <v>5942</v>
      </c>
      <c r="K271" s="184" t="s">
        <v>1152</v>
      </c>
      <c r="L271" s="184">
        <v>1173</v>
      </c>
      <c r="M271" s="184"/>
      <c r="N271" s="184"/>
      <c r="O271" s="184"/>
      <c r="P271" s="184"/>
      <c r="Q271" s="186"/>
      <c r="R271" s="186"/>
      <c r="S271" s="186"/>
      <c r="T271" s="186"/>
      <c r="U271" s="186"/>
      <c r="V271" s="186"/>
      <c r="W271" s="186"/>
      <c r="X271" s="186"/>
      <c r="Y271" s="186"/>
      <c r="Z271" s="186"/>
      <c r="AA271" s="186"/>
      <c r="AB271" s="186"/>
      <c r="AC271" s="186"/>
      <c r="AD271" s="186"/>
      <c r="AE271" s="186"/>
      <c r="AF271" s="186"/>
      <c r="AG271" s="186"/>
      <c r="AH271" s="186"/>
      <c r="AI271" s="186"/>
      <c r="AJ271" s="186"/>
      <c r="AK271" s="186"/>
      <c r="AL271" s="186"/>
      <c r="AM271" s="186"/>
      <c r="AN271" s="186"/>
      <c r="AO271" s="189"/>
      <c r="AP271" s="186"/>
      <c r="AQ271" s="186"/>
      <c r="AR271" s="186"/>
      <c r="AS271" s="186"/>
      <c r="AT271" s="186"/>
      <c r="AU271" s="186"/>
      <c r="AV271" s="187" t="s">
        <v>9</v>
      </c>
      <c r="AW271" s="188"/>
      <c r="AX271" s="188"/>
      <c r="AY271" s="188"/>
      <c r="AZ271" s="188"/>
      <c r="BA271" s="188"/>
      <c r="BB271" s="188"/>
      <c r="BC271" s="188"/>
      <c r="BD271" s="188"/>
      <c r="BE271" s="188"/>
      <c r="BF271" s="188"/>
      <c r="BG271" s="188"/>
      <c r="BH271" s="188"/>
      <c r="BI271" s="188"/>
      <c r="BJ271" s="188"/>
      <c r="BK271" s="188"/>
      <c r="BL271" s="188"/>
      <c r="BM271" s="1" t="s">
        <v>1111</v>
      </c>
      <c r="BN271" s="131"/>
    </row>
    <row r="272" spans="1:66" ht="46.8">
      <c r="A272" s="23">
        <v>268</v>
      </c>
      <c r="B272" s="33" t="s">
        <v>6182</v>
      </c>
      <c r="C272" s="33" t="s">
        <v>5998</v>
      </c>
      <c r="D272" s="33" t="s">
        <v>216</v>
      </c>
      <c r="E272" s="33">
        <v>87</v>
      </c>
      <c r="F272" s="33" t="s">
        <v>325</v>
      </c>
      <c r="G272" s="33" t="s">
        <v>325</v>
      </c>
      <c r="H272" s="23" t="str">
        <f t="shared" si="10"/>
        <v>王＊秀雲</v>
      </c>
      <c r="I272" s="23" t="str">
        <f t="shared" si="11"/>
        <v>0＊998468</v>
      </c>
      <c r="J272" s="33" t="s">
        <v>5999</v>
      </c>
      <c r="K272" s="33" t="s">
        <v>1125</v>
      </c>
      <c r="L272" s="33">
        <v>1173</v>
      </c>
      <c r="M272" s="33"/>
      <c r="N272" s="33"/>
      <c r="O272" s="33"/>
      <c r="P272" s="33"/>
      <c r="Q272" s="2"/>
      <c r="R272" s="2"/>
      <c r="S272" s="2"/>
      <c r="T272" s="2"/>
      <c r="U272" s="2"/>
      <c r="V272" s="18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2"/>
      <c r="AO272" s="1"/>
      <c r="AP272" s="2"/>
      <c r="AQ272" s="1"/>
      <c r="AR272" s="1"/>
      <c r="AS272" s="1"/>
      <c r="AT272" s="1"/>
      <c r="AU272" s="1"/>
      <c r="AV272" s="2"/>
      <c r="AW272" s="1"/>
      <c r="AX272" s="1"/>
      <c r="AY272" s="1"/>
      <c r="AZ272" s="1"/>
      <c r="BA272" s="1"/>
      <c r="BB272" s="1"/>
      <c r="BC272" s="1"/>
      <c r="BD272" s="1" t="s">
        <v>9</v>
      </c>
      <c r="BE272" s="1" t="s">
        <v>9</v>
      </c>
      <c r="BF272" s="1"/>
      <c r="BG272" s="2"/>
      <c r="BH272" s="2"/>
      <c r="BI272" s="1" t="s">
        <v>1114</v>
      </c>
      <c r="BJ272" s="2"/>
      <c r="BK272" s="2"/>
      <c r="BL272" s="2"/>
      <c r="BM272" s="1"/>
      <c r="BN272" s="131"/>
    </row>
    <row r="273" spans="1:66" ht="46.8">
      <c r="A273" s="23">
        <v>269</v>
      </c>
      <c r="B273" s="33" t="s">
        <v>6183</v>
      </c>
      <c r="C273" s="33" t="s">
        <v>6000</v>
      </c>
      <c r="D273" s="33" t="s">
        <v>218</v>
      </c>
      <c r="E273" s="33">
        <v>71</v>
      </c>
      <c r="F273" s="33" t="s">
        <v>325</v>
      </c>
      <c r="G273" s="33" t="s">
        <v>325</v>
      </c>
      <c r="H273" s="23" t="str">
        <f t="shared" si="10"/>
        <v>胡＊清</v>
      </c>
      <c r="I273" s="23" t="str">
        <f t="shared" si="11"/>
        <v>2＊417593</v>
      </c>
      <c r="J273" s="33" t="s">
        <v>5999</v>
      </c>
      <c r="K273" s="33" t="s">
        <v>1132</v>
      </c>
      <c r="L273" s="33">
        <v>1173</v>
      </c>
      <c r="M273" s="33"/>
      <c r="N273" s="33"/>
      <c r="O273" s="33"/>
      <c r="P273" s="33"/>
      <c r="Q273" s="2"/>
      <c r="R273" s="2"/>
      <c r="S273" s="2"/>
      <c r="T273" s="2"/>
      <c r="U273" s="2"/>
      <c r="V273" s="18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2"/>
      <c r="AO273" s="1"/>
      <c r="AP273" s="2"/>
      <c r="AQ273" s="1"/>
      <c r="AR273" s="1"/>
      <c r="AS273" s="1"/>
      <c r="AT273" s="1"/>
      <c r="AU273" s="1"/>
      <c r="AV273" s="2"/>
      <c r="AW273" s="1"/>
      <c r="AX273" s="1"/>
      <c r="AY273" s="1"/>
      <c r="AZ273" s="1"/>
      <c r="BA273" s="1"/>
      <c r="BB273" s="1"/>
      <c r="BC273" s="1"/>
      <c r="BD273" s="1" t="s">
        <v>9</v>
      </c>
      <c r="BE273" s="1" t="s">
        <v>9</v>
      </c>
      <c r="BF273" s="1"/>
      <c r="BG273" s="2"/>
      <c r="BH273" s="2"/>
      <c r="BI273" s="1"/>
      <c r="BJ273" s="2"/>
      <c r="BK273" s="2"/>
      <c r="BL273" s="2"/>
      <c r="BM273" s="1"/>
      <c r="BN273" s="131"/>
    </row>
    <row r="274" spans="1:66" ht="31.2">
      <c r="A274" s="23">
        <v>270</v>
      </c>
      <c r="B274" s="33" t="s">
        <v>5264</v>
      </c>
      <c r="C274" s="33" t="s">
        <v>5121</v>
      </c>
      <c r="D274" s="33" t="s">
        <v>216</v>
      </c>
      <c r="E274" s="33">
        <v>63</v>
      </c>
      <c r="F274" s="33" t="s">
        <v>325</v>
      </c>
      <c r="G274" s="33" t="s">
        <v>325</v>
      </c>
      <c r="H274" s="23" t="str">
        <f t="shared" si="10"/>
        <v>李＊珠</v>
      </c>
      <c r="I274" s="23" t="str">
        <f t="shared" si="11"/>
        <v>1＊109404</v>
      </c>
      <c r="J274" s="33" t="s">
        <v>5967</v>
      </c>
      <c r="K274" s="33" t="s">
        <v>1127</v>
      </c>
      <c r="L274" s="33">
        <v>1173</v>
      </c>
      <c r="M274" s="33"/>
      <c r="N274" s="33"/>
      <c r="O274" s="33"/>
      <c r="P274" s="33"/>
      <c r="Q274" s="2"/>
      <c r="R274" s="2"/>
      <c r="S274" s="2"/>
      <c r="T274" s="2"/>
      <c r="U274" s="2"/>
      <c r="V274" s="18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2"/>
      <c r="AO274" s="1"/>
      <c r="AP274" s="2"/>
      <c r="AQ274" s="1"/>
      <c r="AR274" s="1"/>
      <c r="AS274" s="1"/>
      <c r="AT274" s="1"/>
      <c r="AU274" s="1"/>
      <c r="AV274" s="2"/>
      <c r="AW274" s="1"/>
      <c r="AX274" s="1"/>
      <c r="AY274" s="1"/>
      <c r="AZ274" s="1"/>
      <c r="BA274" s="1"/>
      <c r="BB274" s="1"/>
      <c r="BC274" s="1"/>
      <c r="BD274" s="1"/>
      <c r="BE274" s="1" t="s">
        <v>9</v>
      </c>
      <c r="BF274" s="1"/>
      <c r="BG274" s="2"/>
      <c r="BH274" s="2"/>
      <c r="BI274" s="1" t="s">
        <v>1114</v>
      </c>
      <c r="BJ274" s="2"/>
      <c r="BK274" s="2"/>
      <c r="BL274" s="2"/>
      <c r="BM274" s="1"/>
      <c r="BN274" s="131"/>
    </row>
    <row r="275" spans="1:66" ht="46.8">
      <c r="A275" s="23">
        <v>271</v>
      </c>
      <c r="B275" s="33" t="s">
        <v>6184</v>
      </c>
      <c r="C275" s="33" t="s">
        <v>6001</v>
      </c>
      <c r="D275" s="33" t="s">
        <v>216</v>
      </c>
      <c r="E275" s="33">
        <v>75</v>
      </c>
      <c r="F275" s="33" t="s">
        <v>325</v>
      </c>
      <c r="G275" s="33" t="s">
        <v>325</v>
      </c>
      <c r="H275" s="23" t="str">
        <f t="shared" si="10"/>
        <v>黃＊美珠</v>
      </c>
      <c r="I275" s="23" t="str">
        <f t="shared" si="11"/>
        <v>1＊063375</v>
      </c>
      <c r="J275" s="33" t="s">
        <v>5936</v>
      </c>
      <c r="K275" s="33" t="s">
        <v>1125</v>
      </c>
      <c r="L275" s="33">
        <v>1173</v>
      </c>
      <c r="M275" s="33"/>
      <c r="N275" s="33"/>
      <c r="O275" s="33"/>
      <c r="P275" s="33"/>
      <c r="Q275" s="2"/>
      <c r="R275" s="2"/>
      <c r="S275" s="2"/>
      <c r="T275" s="2"/>
      <c r="U275" s="2"/>
      <c r="V275" s="18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2"/>
      <c r="AO275" s="1"/>
      <c r="AP275" s="2"/>
      <c r="AQ275" s="1"/>
      <c r="AR275" s="1"/>
      <c r="AS275" s="1"/>
      <c r="AT275" s="1"/>
      <c r="AU275" s="1"/>
      <c r="AV275" s="2"/>
      <c r="AW275" s="1"/>
      <c r="AX275" s="1"/>
      <c r="AY275" s="1"/>
      <c r="AZ275" s="1"/>
      <c r="BA275" s="1"/>
      <c r="BB275" s="1"/>
      <c r="BC275" s="1"/>
      <c r="BD275" s="1" t="s">
        <v>9</v>
      </c>
      <c r="BE275" s="1"/>
      <c r="BF275" s="1" t="s">
        <v>1133</v>
      </c>
      <c r="BG275" s="2"/>
      <c r="BH275" s="2"/>
      <c r="BI275" s="1"/>
      <c r="BJ275" s="2"/>
      <c r="BK275" s="2"/>
      <c r="BL275" s="2"/>
      <c r="BM275" s="1"/>
      <c r="BN275" s="131"/>
    </row>
    <row r="276" spans="1:66" ht="31.2">
      <c r="A276" s="23">
        <v>272</v>
      </c>
      <c r="B276" s="33" t="s">
        <v>1069</v>
      </c>
      <c r="C276" s="33" t="s">
        <v>902</v>
      </c>
      <c r="D276" s="33" t="s">
        <v>218</v>
      </c>
      <c r="E276" s="33">
        <v>63</v>
      </c>
      <c r="F276" s="33" t="s">
        <v>325</v>
      </c>
      <c r="G276" s="33" t="s">
        <v>325</v>
      </c>
      <c r="H276" s="23" t="str">
        <f t="shared" si="10"/>
        <v>呂＊正</v>
      </c>
      <c r="I276" s="23" t="str">
        <f t="shared" si="11"/>
        <v>1＊519371</v>
      </c>
      <c r="J276" s="33" t="s">
        <v>5953</v>
      </c>
      <c r="K276" s="33" t="s">
        <v>1127</v>
      </c>
      <c r="L276" s="33">
        <v>1173</v>
      </c>
      <c r="M276" s="33"/>
      <c r="N276" s="33"/>
      <c r="O276" s="33"/>
      <c r="P276" s="33"/>
      <c r="Q276" s="2"/>
      <c r="R276" s="2"/>
      <c r="S276" s="2"/>
      <c r="T276" s="2"/>
      <c r="U276" s="2"/>
      <c r="V276" s="18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2"/>
      <c r="AO276" s="1"/>
      <c r="AP276" s="2"/>
      <c r="AQ276" s="1"/>
      <c r="AR276" s="1"/>
      <c r="AS276" s="1"/>
      <c r="AT276" s="1"/>
      <c r="AU276" s="1"/>
      <c r="AV276" s="2"/>
      <c r="AW276" s="1"/>
      <c r="AX276" s="1"/>
      <c r="AY276" s="1"/>
      <c r="AZ276" s="1"/>
      <c r="BA276" s="1"/>
      <c r="BB276" s="1"/>
      <c r="BC276" s="1"/>
      <c r="BD276" s="1"/>
      <c r="BE276" s="1" t="s">
        <v>9</v>
      </c>
      <c r="BF276" s="1"/>
      <c r="BG276" s="2"/>
      <c r="BH276" s="2"/>
      <c r="BI276" s="1"/>
      <c r="BJ276" s="2"/>
      <c r="BK276" s="2"/>
      <c r="BL276" s="2"/>
      <c r="BM276" s="1"/>
      <c r="BN276" s="131"/>
    </row>
    <row r="277" spans="1:66" ht="31.2">
      <c r="A277" s="23">
        <v>273</v>
      </c>
      <c r="B277" s="184" t="s">
        <v>6177</v>
      </c>
      <c r="C277" s="184" t="s">
        <v>5993</v>
      </c>
      <c r="D277" s="184" t="s">
        <v>216</v>
      </c>
      <c r="E277" s="184">
        <v>71</v>
      </c>
      <c r="F277" s="184" t="s">
        <v>5927</v>
      </c>
      <c r="G277" s="184" t="s">
        <v>5960</v>
      </c>
      <c r="H277" s="23" t="str">
        <f t="shared" si="10"/>
        <v>李＊琴</v>
      </c>
      <c r="I277" s="23" t="str">
        <f t="shared" si="11"/>
        <v>0＊271827</v>
      </c>
      <c r="J277" s="184" t="s">
        <v>5953</v>
      </c>
      <c r="K277" s="184" t="s">
        <v>1142</v>
      </c>
      <c r="L277" s="184">
        <v>1173</v>
      </c>
      <c r="M277" s="184"/>
      <c r="N277" s="184"/>
      <c r="O277" s="184"/>
      <c r="P277" s="184"/>
      <c r="Q277" s="186"/>
      <c r="R277" s="186"/>
      <c r="S277" s="186"/>
      <c r="T277" s="186"/>
      <c r="U277" s="186"/>
      <c r="V277" s="186"/>
      <c r="W277" s="186"/>
      <c r="X277" s="186"/>
      <c r="Y277" s="186"/>
      <c r="Z277" s="186"/>
      <c r="AA277" s="186"/>
      <c r="AB277" s="186"/>
      <c r="AC277" s="186"/>
      <c r="AD277" s="186"/>
      <c r="AE277" s="186"/>
      <c r="AF277" s="186"/>
      <c r="AG277" s="186"/>
      <c r="AH277" s="186"/>
      <c r="AI277" s="186"/>
      <c r="AJ277" s="186"/>
      <c r="AK277" s="186"/>
      <c r="AL277" s="186"/>
      <c r="AM277" s="186"/>
      <c r="AN277" s="186"/>
      <c r="AO277" s="189"/>
      <c r="AP277" s="186"/>
      <c r="AQ277" s="186"/>
      <c r="AR277" s="186"/>
      <c r="AS277" s="186"/>
      <c r="AT277" s="186"/>
      <c r="AU277" s="186"/>
      <c r="AV277" s="187"/>
      <c r="AW277" s="188"/>
      <c r="AX277" s="188"/>
      <c r="AY277" s="188"/>
      <c r="AZ277" s="188" t="s">
        <v>9</v>
      </c>
      <c r="BA277" s="188"/>
      <c r="BB277" s="188"/>
      <c r="BC277" s="188"/>
      <c r="BD277" s="188"/>
      <c r="BE277" s="188"/>
      <c r="BF277" s="188"/>
      <c r="BG277" s="188"/>
      <c r="BH277" s="188"/>
      <c r="BI277" s="188"/>
      <c r="BJ277" s="188"/>
      <c r="BK277" s="188"/>
      <c r="BL277" s="188"/>
      <c r="BM277" s="1" t="s">
        <v>1111</v>
      </c>
      <c r="BN277" s="131"/>
    </row>
    <row r="278" spans="1:66" ht="46.8">
      <c r="A278" s="23">
        <v>274</v>
      </c>
      <c r="B278" s="33" t="s">
        <v>6185</v>
      </c>
      <c r="C278" s="33" t="s">
        <v>6002</v>
      </c>
      <c r="D278" s="33" t="s">
        <v>216</v>
      </c>
      <c r="E278" s="33">
        <v>75</v>
      </c>
      <c r="F278" s="33" t="s">
        <v>325</v>
      </c>
      <c r="G278" s="33" t="s">
        <v>325</v>
      </c>
      <c r="H278" s="23" t="str">
        <f t="shared" si="10"/>
        <v>鄭＊妍</v>
      </c>
      <c r="I278" s="23" t="str">
        <f t="shared" si="11"/>
        <v>0＊012339</v>
      </c>
      <c r="J278" s="33" t="s">
        <v>5968</v>
      </c>
      <c r="K278" s="33" t="s">
        <v>1125</v>
      </c>
      <c r="L278" s="33">
        <v>1173</v>
      </c>
      <c r="M278" s="33"/>
      <c r="N278" s="33"/>
      <c r="O278" s="33"/>
      <c r="P278" s="33"/>
      <c r="Q278" s="2"/>
      <c r="R278" s="2"/>
      <c r="S278" s="2"/>
      <c r="T278" s="2"/>
      <c r="U278" s="2"/>
      <c r="V278" s="18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2"/>
      <c r="AO278" s="1"/>
      <c r="AP278" s="2"/>
      <c r="AQ278" s="1"/>
      <c r="AR278" s="1"/>
      <c r="AS278" s="1"/>
      <c r="AT278" s="1"/>
      <c r="AU278" s="1"/>
      <c r="AV278" s="2"/>
      <c r="AW278" s="1"/>
      <c r="AX278" s="1"/>
      <c r="AY278" s="1"/>
      <c r="AZ278" s="1"/>
      <c r="BA278" s="1"/>
      <c r="BB278" s="1"/>
      <c r="BC278" s="1"/>
      <c r="BD278" s="1" t="s">
        <v>9</v>
      </c>
      <c r="BE278" s="1"/>
      <c r="BF278" s="1" t="s">
        <v>1102</v>
      </c>
      <c r="BG278" s="2"/>
      <c r="BH278" s="2"/>
      <c r="BI278" s="1"/>
      <c r="BJ278" s="2"/>
      <c r="BK278" s="2"/>
      <c r="BL278" s="2"/>
      <c r="BM278" s="1"/>
      <c r="BN278" s="131"/>
    </row>
    <row r="279" spans="1:66" ht="46.8">
      <c r="A279" s="23">
        <v>275</v>
      </c>
      <c r="B279" s="184" t="s">
        <v>6190</v>
      </c>
      <c r="C279" s="184" t="s">
        <v>6007</v>
      </c>
      <c r="D279" s="184" t="s">
        <v>216</v>
      </c>
      <c r="E279" s="184">
        <v>51</v>
      </c>
      <c r="F279" s="184" t="s">
        <v>5956</v>
      </c>
      <c r="G279" s="184" t="s">
        <v>5995</v>
      </c>
      <c r="H279" s="23" t="str">
        <f t="shared" si="10"/>
        <v>李＊梅</v>
      </c>
      <c r="I279" s="23" t="str">
        <f t="shared" si="11"/>
        <v>1＊897536</v>
      </c>
      <c r="J279" s="184" t="s">
        <v>5956</v>
      </c>
      <c r="K279" s="184" t="s">
        <v>6231</v>
      </c>
      <c r="L279" s="184">
        <v>1173</v>
      </c>
      <c r="M279" s="184"/>
      <c r="N279" s="184"/>
      <c r="O279" s="184"/>
      <c r="P279" s="184"/>
      <c r="Q279" s="186"/>
      <c r="R279" s="186"/>
      <c r="S279" s="186"/>
      <c r="T279" s="186"/>
      <c r="U279" s="186"/>
      <c r="V279" s="186"/>
      <c r="W279" s="186"/>
      <c r="X279" s="186"/>
      <c r="Y279" s="186"/>
      <c r="Z279" s="186"/>
      <c r="AA279" s="186"/>
      <c r="AB279" s="186"/>
      <c r="AC279" s="186"/>
      <c r="AD279" s="186"/>
      <c r="AE279" s="186"/>
      <c r="AF279" s="186"/>
      <c r="AG279" s="186"/>
      <c r="AH279" s="186"/>
      <c r="AI279" s="186"/>
      <c r="AJ279" s="186"/>
      <c r="AK279" s="186"/>
      <c r="AL279" s="186"/>
      <c r="AM279" s="186"/>
      <c r="AN279" s="186"/>
      <c r="AO279" s="189"/>
      <c r="AP279" s="186"/>
      <c r="AQ279" s="186"/>
      <c r="AR279" s="186"/>
      <c r="AS279" s="186"/>
      <c r="AT279" s="186"/>
      <c r="AU279" s="186"/>
      <c r="AV279" s="187"/>
      <c r="AW279" s="188"/>
      <c r="AX279" s="188"/>
      <c r="AY279" s="188"/>
      <c r="AZ279" s="188"/>
      <c r="BA279" s="188"/>
      <c r="BB279" s="188"/>
      <c r="BC279" s="188"/>
      <c r="BD279" s="188"/>
      <c r="BE279" s="188"/>
      <c r="BF279" s="188"/>
      <c r="BG279" s="188"/>
      <c r="BH279" s="188"/>
      <c r="BI279" s="188"/>
      <c r="BJ279" s="188"/>
      <c r="BK279" s="188"/>
      <c r="BL279" s="188"/>
      <c r="BM279" s="184" t="s">
        <v>6232</v>
      </c>
      <c r="BN279" s="131"/>
    </row>
    <row r="280" spans="1:66" ht="46.8">
      <c r="A280" s="23">
        <v>276</v>
      </c>
      <c r="B280" s="190" t="s">
        <v>6088</v>
      </c>
      <c r="C280" s="190" t="s">
        <v>5894</v>
      </c>
      <c r="D280" s="190" t="s">
        <v>216</v>
      </c>
      <c r="E280" s="190">
        <v>64</v>
      </c>
      <c r="F280" s="190" t="s">
        <v>5953</v>
      </c>
      <c r="G280" s="190" t="s">
        <v>5966</v>
      </c>
      <c r="H280" s="23" t="str">
        <f t="shared" si="10"/>
        <v>施＊金月</v>
      </c>
      <c r="I280" s="23" t="str">
        <f t="shared" si="11"/>
        <v>0＊569865</v>
      </c>
      <c r="J280" s="190" t="s">
        <v>5960</v>
      </c>
      <c r="K280" s="190" t="s">
        <v>1167</v>
      </c>
      <c r="L280" s="190">
        <v>1173</v>
      </c>
      <c r="M280" s="190"/>
      <c r="N280" s="190"/>
      <c r="O280" s="190"/>
      <c r="P280" s="190"/>
      <c r="Q280" s="191"/>
      <c r="R280" s="191"/>
      <c r="S280" s="191"/>
      <c r="T280" s="191"/>
      <c r="U280" s="191"/>
      <c r="V280" s="191"/>
      <c r="W280" s="191"/>
      <c r="X280" s="191"/>
      <c r="Y280" s="191"/>
      <c r="Z280" s="191"/>
      <c r="AA280" s="191"/>
      <c r="AB280" s="191"/>
      <c r="AC280" s="191"/>
      <c r="AD280" s="191"/>
      <c r="AE280" s="191"/>
      <c r="AF280" s="191"/>
      <c r="AG280" s="191"/>
      <c r="AH280" s="191"/>
      <c r="AI280" s="191"/>
      <c r="AJ280" s="191"/>
      <c r="AK280" s="191"/>
      <c r="AL280" s="191"/>
      <c r="AM280" s="191"/>
      <c r="AN280" s="191"/>
      <c r="AO280" s="192"/>
      <c r="AP280" s="191"/>
      <c r="AQ280" s="191"/>
      <c r="AR280" s="191"/>
      <c r="AS280" s="191"/>
      <c r="AT280" s="191"/>
      <c r="AU280" s="191"/>
      <c r="AV280" s="193"/>
      <c r="AW280" s="194"/>
      <c r="AX280" s="194"/>
      <c r="AY280" s="190" t="s">
        <v>9</v>
      </c>
      <c r="AZ280" s="190" t="s">
        <v>9</v>
      </c>
      <c r="BA280" s="194"/>
      <c r="BB280" s="194"/>
      <c r="BC280" s="194"/>
      <c r="BD280" s="194"/>
      <c r="BE280" s="194"/>
      <c r="BF280" s="194"/>
      <c r="BG280" s="194"/>
      <c r="BH280" s="194"/>
      <c r="BI280" s="194"/>
      <c r="BJ280" s="194"/>
      <c r="BK280" s="194"/>
      <c r="BL280" s="194"/>
      <c r="BM280" s="190" t="s">
        <v>1111</v>
      </c>
      <c r="BN280" s="131"/>
    </row>
    <row r="281" spans="1:66" ht="31.2">
      <c r="A281" s="23">
        <v>277</v>
      </c>
      <c r="B281" s="33" t="s">
        <v>6186</v>
      </c>
      <c r="C281" s="33" t="s">
        <v>6003</v>
      </c>
      <c r="D281" s="33" t="s">
        <v>216</v>
      </c>
      <c r="E281" s="33">
        <v>50</v>
      </c>
      <c r="F281" s="33" t="s">
        <v>325</v>
      </c>
      <c r="G281" s="33" t="s">
        <v>325</v>
      </c>
      <c r="H281" s="23" t="str">
        <f t="shared" si="10"/>
        <v>江＊聖</v>
      </c>
      <c r="I281" s="23" t="str">
        <f t="shared" si="11"/>
        <v>0＊590912</v>
      </c>
      <c r="J281" s="33" t="s">
        <v>5959</v>
      </c>
      <c r="K281" s="33" t="s">
        <v>1127</v>
      </c>
      <c r="L281" s="33">
        <v>1173</v>
      </c>
      <c r="M281" s="33"/>
      <c r="N281" s="33"/>
      <c r="O281" s="33"/>
      <c r="P281" s="33"/>
      <c r="Q281" s="2"/>
      <c r="R281" s="2"/>
      <c r="S281" s="2"/>
      <c r="T281" s="2"/>
      <c r="U281" s="2"/>
      <c r="V281" s="18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2"/>
      <c r="AO281" s="1"/>
      <c r="AP281" s="2"/>
      <c r="AQ281" s="1"/>
      <c r="AR281" s="1"/>
      <c r="AS281" s="1"/>
      <c r="AT281" s="1"/>
      <c r="AU281" s="1"/>
      <c r="AV281" s="2"/>
      <c r="AW281" s="1"/>
      <c r="AX281" s="1"/>
      <c r="AY281" s="1"/>
      <c r="AZ281" s="1"/>
      <c r="BA281" s="1"/>
      <c r="BB281" s="1"/>
      <c r="BC281" s="1"/>
      <c r="BD281" s="1"/>
      <c r="BE281" s="1" t="s">
        <v>1126</v>
      </c>
      <c r="BF281" s="1"/>
      <c r="BG281" s="2"/>
      <c r="BH281" s="2"/>
      <c r="BI281" s="1"/>
      <c r="BJ281" s="2"/>
      <c r="BK281" s="2"/>
      <c r="BL281" s="2"/>
      <c r="BM281" s="1"/>
      <c r="BN281" s="131"/>
    </row>
    <row r="282" spans="1:66" ht="46.8">
      <c r="A282" s="23">
        <v>278</v>
      </c>
      <c r="B282" s="33" t="s">
        <v>6187</v>
      </c>
      <c r="C282" s="33" t="s">
        <v>6004</v>
      </c>
      <c r="D282" s="33" t="s">
        <v>216</v>
      </c>
      <c r="E282" s="33">
        <v>51</v>
      </c>
      <c r="F282" s="33" t="s">
        <v>325</v>
      </c>
      <c r="G282" s="33" t="s">
        <v>325</v>
      </c>
      <c r="H282" s="23" t="str">
        <f t="shared" si="10"/>
        <v>林＊珍</v>
      </c>
      <c r="I282" s="23" t="str">
        <f t="shared" si="11"/>
        <v>1＊984000</v>
      </c>
      <c r="J282" s="33" t="s">
        <v>5966</v>
      </c>
      <c r="K282" s="33" t="s">
        <v>1132</v>
      </c>
      <c r="L282" s="33">
        <v>1173</v>
      </c>
      <c r="M282" s="33"/>
      <c r="N282" s="33"/>
      <c r="O282" s="33"/>
      <c r="P282" s="33"/>
      <c r="Q282" s="2"/>
      <c r="R282" s="2"/>
      <c r="S282" s="2"/>
      <c r="T282" s="2"/>
      <c r="U282" s="2"/>
      <c r="V282" s="18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2"/>
      <c r="AO282" s="1"/>
      <c r="AP282" s="2"/>
      <c r="AQ282" s="1"/>
      <c r="AR282" s="1"/>
      <c r="AS282" s="1"/>
      <c r="AT282" s="1"/>
      <c r="AU282" s="1"/>
      <c r="AV282" s="2"/>
      <c r="AW282" s="1"/>
      <c r="AX282" s="1"/>
      <c r="AY282" s="1"/>
      <c r="AZ282" s="1"/>
      <c r="BA282" s="1"/>
      <c r="BB282" s="1"/>
      <c r="BC282" s="1"/>
      <c r="BD282" s="1" t="s">
        <v>9</v>
      </c>
      <c r="BE282" s="1" t="s">
        <v>9</v>
      </c>
      <c r="BF282" s="1"/>
      <c r="BG282" s="2"/>
      <c r="BH282" s="2"/>
      <c r="BI282" s="1"/>
      <c r="BJ282" s="2"/>
      <c r="BK282" s="2"/>
      <c r="BL282" s="2"/>
      <c r="BM282" s="1"/>
      <c r="BN282" s="131"/>
    </row>
    <row r="283" spans="1:66" ht="46.8">
      <c r="A283" s="23">
        <v>279</v>
      </c>
      <c r="B283" s="33" t="s">
        <v>6188</v>
      </c>
      <c r="C283" s="33" t="s">
        <v>6005</v>
      </c>
      <c r="D283" s="33" t="s">
        <v>216</v>
      </c>
      <c r="E283" s="33">
        <v>45</v>
      </c>
      <c r="F283" s="33" t="s">
        <v>325</v>
      </c>
      <c r="G283" s="33" t="s">
        <v>325</v>
      </c>
      <c r="H283" s="23" t="str">
        <f t="shared" si="10"/>
        <v>王＊溱</v>
      </c>
      <c r="I283" s="23" t="str">
        <f t="shared" si="11"/>
        <v>2＊676300</v>
      </c>
      <c r="J283" s="33" t="s">
        <v>5966</v>
      </c>
      <c r="K283" s="33" t="s">
        <v>1132</v>
      </c>
      <c r="L283" s="33">
        <v>1173</v>
      </c>
      <c r="M283" s="33"/>
      <c r="N283" s="33"/>
      <c r="O283" s="33"/>
      <c r="P283" s="33"/>
      <c r="Q283" s="2"/>
      <c r="R283" s="2"/>
      <c r="S283" s="2"/>
      <c r="T283" s="2"/>
      <c r="U283" s="2"/>
      <c r="V283" s="18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2"/>
      <c r="AO283" s="1"/>
      <c r="AP283" s="2"/>
      <c r="AQ283" s="1"/>
      <c r="AR283" s="1"/>
      <c r="AS283" s="1"/>
      <c r="AT283" s="1"/>
      <c r="AU283" s="1"/>
      <c r="AV283" s="2"/>
      <c r="AW283" s="1"/>
      <c r="AX283" s="1"/>
      <c r="AY283" s="1"/>
      <c r="AZ283" s="1"/>
      <c r="BA283" s="1"/>
      <c r="BB283" s="1"/>
      <c r="BC283" s="1" t="s">
        <v>9</v>
      </c>
      <c r="BD283" s="1"/>
      <c r="BE283" s="1" t="s">
        <v>9</v>
      </c>
      <c r="BF283" s="1"/>
      <c r="BG283" s="2"/>
      <c r="BH283" s="2"/>
      <c r="BI283" s="1"/>
      <c r="BJ283" s="2"/>
      <c r="BK283" s="2"/>
      <c r="BL283" s="2"/>
      <c r="BM283" s="1"/>
      <c r="BN283" s="131"/>
    </row>
    <row r="284" spans="1:66" ht="46.8">
      <c r="A284" s="23">
        <v>280</v>
      </c>
      <c r="B284" s="33" t="s">
        <v>6189</v>
      </c>
      <c r="C284" s="33" t="s">
        <v>6006</v>
      </c>
      <c r="D284" s="33" t="s">
        <v>218</v>
      </c>
      <c r="E284" s="33">
        <v>82</v>
      </c>
      <c r="F284" s="33" t="s">
        <v>325</v>
      </c>
      <c r="G284" s="33" t="s">
        <v>325</v>
      </c>
      <c r="H284" s="23" t="str">
        <f t="shared" si="10"/>
        <v>劉＊山</v>
      </c>
      <c r="I284" s="23" t="str">
        <f t="shared" si="11"/>
        <v>2＊434210</v>
      </c>
      <c r="J284" s="33" t="s">
        <v>5966</v>
      </c>
      <c r="K284" s="33" t="s">
        <v>1125</v>
      </c>
      <c r="L284" s="33">
        <v>1173</v>
      </c>
      <c r="M284" s="33"/>
      <c r="N284" s="33"/>
      <c r="O284" s="33"/>
      <c r="P284" s="33"/>
      <c r="Q284" s="2"/>
      <c r="R284" s="2"/>
      <c r="S284" s="2"/>
      <c r="T284" s="2"/>
      <c r="U284" s="2"/>
      <c r="V284" s="18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2"/>
      <c r="AO284" s="1"/>
      <c r="AP284" s="2"/>
      <c r="AQ284" s="1"/>
      <c r="AR284" s="1"/>
      <c r="AS284" s="1"/>
      <c r="AT284" s="1"/>
      <c r="AU284" s="1"/>
      <c r="AV284" s="2"/>
      <c r="AW284" s="1"/>
      <c r="AX284" s="1"/>
      <c r="AY284" s="1"/>
      <c r="AZ284" s="1"/>
      <c r="BA284" s="1"/>
      <c r="BB284" s="1"/>
      <c r="BC284" s="1"/>
      <c r="BD284" s="1" t="s">
        <v>9</v>
      </c>
      <c r="BE284" s="1"/>
      <c r="BF284" s="1" t="s">
        <v>1133</v>
      </c>
      <c r="BG284" s="2"/>
      <c r="BH284" s="2"/>
      <c r="BI284" s="1"/>
      <c r="BJ284" s="2"/>
      <c r="BK284" s="2"/>
      <c r="BL284" s="2"/>
      <c r="BM284" s="1"/>
      <c r="BN284" s="131"/>
    </row>
    <row r="285" spans="1:66" ht="31.2">
      <c r="A285" s="23">
        <v>281</v>
      </c>
      <c r="B285" s="184" t="s">
        <v>6176</v>
      </c>
      <c r="C285" s="184" t="s">
        <v>5991</v>
      </c>
      <c r="D285" s="184" t="s">
        <v>216</v>
      </c>
      <c r="E285" s="184">
        <v>58</v>
      </c>
      <c r="F285" s="184" t="s">
        <v>5972</v>
      </c>
      <c r="G285" s="184" t="s">
        <v>5992</v>
      </c>
      <c r="H285" s="23" t="str">
        <f t="shared" si="10"/>
        <v>吳＊蓉</v>
      </c>
      <c r="I285" s="23" t="str">
        <f t="shared" si="11"/>
        <v>0＊096056</v>
      </c>
      <c r="J285" s="184" t="s">
        <v>5966</v>
      </c>
      <c r="K285" s="184" t="s">
        <v>1152</v>
      </c>
      <c r="L285" s="184">
        <v>1173</v>
      </c>
      <c r="M285" s="184"/>
      <c r="N285" s="184"/>
      <c r="O285" s="184"/>
      <c r="P285" s="184"/>
      <c r="Q285" s="186"/>
      <c r="R285" s="186"/>
      <c r="S285" s="186"/>
      <c r="T285" s="186"/>
      <c r="U285" s="186"/>
      <c r="V285" s="186"/>
      <c r="W285" s="186"/>
      <c r="X285" s="186"/>
      <c r="Y285" s="186"/>
      <c r="Z285" s="186"/>
      <c r="AA285" s="186"/>
      <c r="AB285" s="186"/>
      <c r="AC285" s="186"/>
      <c r="AD285" s="186"/>
      <c r="AE285" s="186"/>
      <c r="AF285" s="186"/>
      <c r="AG285" s="186"/>
      <c r="AH285" s="186"/>
      <c r="AI285" s="186"/>
      <c r="AJ285" s="186"/>
      <c r="AK285" s="186"/>
      <c r="AL285" s="186"/>
      <c r="AM285" s="186"/>
      <c r="AN285" s="186"/>
      <c r="AO285" s="189"/>
      <c r="AP285" s="186"/>
      <c r="AQ285" s="186"/>
      <c r="AR285" s="186"/>
      <c r="AS285" s="186"/>
      <c r="AT285" s="186"/>
      <c r="AU285" s="186"/>
      <c r="AV285" s="187" t="s">
        <v>9</v>
      </c>
      <c r="AW285" s="188"/>
      <c r="AX285" s="188"/>
      <c r="AY285" s="188"/>
      <c r="AZ285" s="188"/>
      <c r="BA285" s="188"/>
      <c r="BB285" s="188"/>
      <c r="BC285" s="188"/>
      <c r="BD285" s="188"/>
      <c r="BE285" s="188"/>
      <c r="BF285" s="188"/>
      <c r="BG285" s="188"/>
      <c r="BH285" s="188"/>
      <c r="BI285" s="188"/>
      <c r="BJ285" s="188"/>
      <c r="BK285" s="188"/>
      <c r="BL285" s="188"/>
      <c r="BM285" s="190" t="s">
        <v>1111</v>
      </c>
      <c r="BN285" s="131"/>
    </row>
    <row r="286" spans="1:66" ht="31.2">
      <c r="A286" s="23">
        <v>282</v>
      </c>
      <c r="B286" s="33" t="s">
        <v>1258</v>
      </c>
      <c r="C286" s="33" t="s">
        <v>2121</v>
      </c>
      <c r="D286" s="33" t="s">
        <v>218</v>
      </c>
      <c r="E286" s="33">
        <v>80</v>
      </c>
      <c r="F286" s="33" t="s">
        <v>5488</v>
      </c>
      <c r="G286" s="33" t="s">
        <v>5936</v>
      </c>
      <c r="H286" s="23" t="str">
        <f t="shared" si="10"/>
        <v>黃＊雄</v>
      </c>
      <c r="I286" s="23" t="str">
        <f t="shared" si="11"/>
        <v>0＊948092</v>
      </c>
      <c r="J286" s="33" t="s">
        <v>5494</v>
      </c>
      <c r="K286" s="33" t="s">
        <v>1127</v>
      </c>
      <c r="L286" s="33">
        <v>1410</v>
      </c>
      <c r="M286" s="33"/>
      <c r="N286" s="33"/>
      <c r="O286" s="33"/>
      <c r="P286" s="33"/>
      <c r="Q286" s="2"/>
      <c r="R286" s="2"/>
      <c r="S286" s="2"/>
      <c r="T286" s="2"/>
      <c r="U286" s="2"/>
      <c r="V286" s="18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2"/>
      <c r="AO286" s="1"/>
      <c r="AP286" s="2"/>
      <c r="AQ286" s="1"/>
      <c r="AR286" s="1"/>
      <c r="AS286" s="1"/>
      <c r="AT286" s="1"/>
      <c r="AU286" s="1"/>
      <c r="AV286" s="2"/>
      <c r="AW286" s="1"/>
      <c r="AX286" s="1"/>
      <c r="AY286" s="1"/>
      <c r="AZ286" s="1"/>
      <c r="BA286" s="1"/>
      <c r="BB286" s="1"/>
      <c r="BC286" s="1"/>
      <c r="BD286" s="1"/>
      <c r="BE286" s="1" t="s">
        <v>9</v>
      </c>
      <c r="BF286" s="1"/>
      <c r="BG286" s="2"/>
      <c r="BH286" s="2"/>
      <c r="BI286" s="1"/>
      <c r="BJ286" s="2"/>
      <c r="BK286" s="2"/>
      <c r="BL286" s="2"/>
      <c r="BM286" s="1"/>
      <c r="BN286" s="131"/>
    </row>
    <row r="287" spans="1:66" ht="46.8">
      <c r="A287" s="23">
        <v>283</v>
      </c>
      <c r="B287" s="33" t="s">
        <v>4776</v>
      </c>
      <c r="C287" s="33" t="s">
        <v>4568</v>
      </c>
      <c r="D287" s="33" t="s">
        <v>216</v>
      </c>
      <c r="E287" s="33">
        <v>77</v>
      </c>
      <c r="F287" s="33" t="s">
        <v>325</v>
      </c>
      <c r="G287" s="33" t="s">
        <v>325</v>
      </c>
      <c r="H287" s="23" t="str">
        <f t="shared" si="10"/>
        <v>何＊碧玉</v>
      </c>
      <c r="I287" s="23" t="str">
        <f t="shared" si="11"/>
        <v>0＊534631</v>
      </c>
      <c r="J287" s="33" t="s">
        <v>5494</v>
      </c>
      <c r="K287" s="33" t="s">
        <v>1140</v>
      </c>
      <c r="L287" s="33">
        <v>1410</v>
      </c>
      <c r="M287" s="33"/>
      <c r="N287" s="33"/>
      <c r="O287" s="33"/>
      <c r="P287" s="33"/>
      <c r="Q287" s="2"/>
      <c r="R287" s="2"/>
      <c r="S287" s="2"/>
      <c r="T287" s="2"/>
      <c r="U287" s="2"/>
      <c r="V287" s="18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2"/>
      <c r="AO287" s="1"/>
      <c r="AP287" s="2"/>
      <c r="AQ287" s="1"/>
      <c r="AR287" s="1"/>
      <c r="AS287" s="1"/>
      <c r="AT287" s="1"/>
      <c r="AU287" s="1"/>
      <c r="AV287" s="2"/>
      <c r="AW287" s="1"/>
      <c r="AX287" s="1"/>
      <c r="AY287" s="1"/>
      <c r="AZ287" s="1"/>
      <c r="BA287" s="1"/>
      <c r="BB287" s="1"/>
      <c r="BC287" s="1"/>
      <c r="BD287" s="1"/>
      <c r="BE287" s="1" t="s">
        <v>9</v>
      </c>
      <c r="BF287" s="1"/>
      <c r="BG287" s="2"/>
      <c r="BH287" s="2"/>
      <c r="BI287" s="1"/>
      <c r="BJ287" s="2" t="s">
        <v>1141</v>
      </c>
      <c r="BK287" s="2"/>
      <c r="BL287" s="2"/>
      <c r="BM287" s="1"/>
      <c r="BN287" s="131"/>
    </row>
    <row r="288" spans="1:66" ht="31.2">
      <c r="A288" s="23">
        <v>284</v>
      </c>
      <c r="B288" s="33" t="s">
        <v>1569</v>
      </c>
      <c r="C288" s="33" t="s">
        <v>1485</v>
      </c>
      <c r="D288" s="33" t="s">
        <v>218</v>
      </c>
      <c r="E288" s="33">
        <v>77</v>
      </c>
      <c r="F288" s="33" t="s">
        <v>325</v>
      </c>
      <c r="G288" s="33" t="s">
        <v>325</v>
      </c>
      <c r="H288" s="23" t="str">
        <f t="shared" si="10"/>
        <v>黃＊建</v>
      </c>
      <c r="I288" s="23" t="str">
        <f t="shared" si="11"/>
        <v>0＊756367</v>
      </c>
      <c r="J288" s="33" t="s">
        <v>5494</v>
      </c>
      <c r="K288" s="33" t="s">
        <v>1127</v>
      </c>
      <c r="L288" s="33">
        <v>1410</v>
      </c>
      <c r="M288" s="33"/>
      <c r="N288" s="33"/>
      <c r="O288" s="33"/>
      <c r="P288" s="33"/>
      <c r="Q288" s="2"/>
      <c r="R288" s="2"/>
      <c r="S288" s="2"/>
      <c r="T288" s="2"/>
      <c r="U288" s="2"/>
      <c r="V288" s="18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2"/>
      <c r="AO288" s="1"/>
      <c r="AP288" s="2"/>
      <c r="AQ288" s="1"/>
      <c r="AR288" s="1"/>
      <c r="AS288" s="1"/>
      <c r="AT288" s="1"/>
      <c r="AU288" s="1"/>
      <c r="AV288" s="2"/>
      <c r="AW288" s="1"/>
      <c r="AX288" s="1"/>
      <c r="AY288" s="1"/>
      <c r="AZ288" s="1"/>
      <c r="BA288" s="1"/>
      <c r="BB288" s="1"/>
      <c r="BC288" s="1"/>
      <c r="BD288" s="1"/>
      <c r="BE288" s="1" t="s">
        <v>9</v>
      </c>
      <c r="BF288" s="1"/>
      <c r="BG288" s="2"/>
      <c r="BH288" s="2"/>
      <c r="BI288" s="1"/>
      <c r="BJ288" s="2"/>
      <c r="BK288" s="2"/>
      <c r="BL288" s="2"/>
      <c r="BM288" s="1"/>
      <c r="BN288" s="131"/>
    </row>
    <row r="289" spans="1:66" ht="62.4">
      <c r="A289" s="23">
        <v>285</v>
      </c>
      <c r="B289" s="33" t="s">
        <v>281</v>
      </c>
      <c r="C289" s="33" t="s">
        <v>102</v>
      </c>
      <c r="D289" s="33" t="s">
        <v>218</v>
      </c>
      <c r="E289" s="33">
        <v>58</v>
      </c>
      <c r="F289" s="33" t="s">
        <v>325</v>
      </c>
      <c r="G289" s="33" t="s">
        <v>325</v>
      </c>
      <c r="H289" s="23" t="str">
        <f t="shared" si="10"/>
        <v>許＊敏</v>
      </c>
      <c r="I289" s="23" t="str">
        <f t="shared" si="11"/>
        <v>2＊753554</v>
      </c>
      <c r="J289" s="33" t="s">
        <v>5494</v>
      </c>
      <c r="K289" s="33" t="s">
        <v>1814</v>
      </c>
      <c r="L289" s="33">
        <v>1410</v>
      </c>
      <c r="M289" s="33"/>
      <c r="N289" s="33"/>
      <c r="O289" s="33"/>
      <c r="P289" s="33"/>
      <c r="Q289" s="2"/>
      <c r="R289" s="2"/>
      <c r="S289" s="2"/>
      <c r="T289" s="2"/>
      <c r="U289" s="2"/>
      <c r="V289" s="18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2"/>
      <c r="AO289" s="1"/>
      <c r="AP289" s="2"/>
      <c r="AQ289" s="1"/>
      <c r="AR289" s="1"/>
      <c r="AS289" s="1"/>
      <c r="AT289" s="1"/>
      <c r="AU289" s="1"/>
      <c r="AV289" s="2"/>
      <c r="AW289" s="1"/>
      <c r="AX289" s="1"/>
      <c r="AY289" s="1"/>
      <c r="AZ289" s="1" t="s">
        <v>9</v>
      </c>
      <c r="BA289" s="1"/>
      <c r="BB289" s="1"/>
      <c r="BC289" s="1"/>
      <c r="BD289" s="1"/>
      <c r="BE289" s="1"/>
      <c r="BF289" s="1"/>
      <c r="BG289" s="2" t="s">
        <v>9</v>
      </c>
      <c r="BH289" s="2"/>
      <c r="BI289" s="1"/>
      <c r="BJ289" s="2"/>
      <c r="BK289" s="2"/>
      <c r="BL289" s="2"/>
      <c r="BM289" s="190" t="s">
        <v>1111</v>
      </c>
      <c r="BN289" s="131"/>
    </row>
    <row r="290" spans="1:66" ht="46.8">
      <c r="A290" s="23">
        <v>286</v>
      </c>
      <c r="B290" s="33" t="s">
        <v>692</v>
      </c>
      <c r="C290" s="33" t="s">
        <v>693</v>
      </c>
      <c r="D290" s="33" t="s">
        <v>218</v>
      </c>
      <c r="E290" s="33">
        <v>63</v>
      </c>
      <c r="F290" s="33" t="s">
        <v>325</v>
      </c>
      <c r="G290" s="33" t="s">
        <v>325</v>
      </c>
      <c r="H290" s="23" t="str">
        <f t="shared" si="10"/>
        <v>姚＊河</v>
      </c>
      <c r="I290" s="23" t="str">
        <f t="shared" si="11"/>
        <v>1＊441315</v>
      </c>
      <c r="J290" s="33" t="s">
        <v>5923</v>
      </c>
      <c r="K290" s="33" t="s">
        <v>1132</v>
      </c>
      <c r="L290" s="33">
        <v>1410</v>
      </c>
      <c r="M290" s="33"/>
      <c r="N290" s="33"/>
      <c r="O290" s="33"/>
      <c r="P290" s="33"/>
      <c r="Q290" s="2"/>
      <c r="R290" s="2"/>
      <c r="S290" s="2"/>
      <c r="T290" s="2"/>
      <c r="U290" s="2"/>
      <c r="V290" s="18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2"/>
      <c r="AO290" s="1"/>
      <c r="AP290" s="2"/>
      <c r="AQ290" s="1"/>
      <c r="AR290" s="1"/>
      <c r="AS290" s="1"/>
      <c r="AT290" s="1"/>
      <c r="AU290" s="1"/>
      <c r="AV290" s="2"/>
      <c r="AW290" s="1"/>
      <c r="AX290" s="1"/>
      <c r="AY290" s="1"/>
      <c r="AZ290" s="1"/>
      <c r="BA290" s="1"/>
      <c r="BB290" s="1"/>
      <c r="BC290" s="1"/>
      <c r="BD290" s="1" t="s">
        <v>9</v>
      </c>
      <c r="BE290" s="1" t="s">
        <v>9</v>
      </c>
      <c r="BF290" s="1"/>
      <c r="BG290" s="2"/>
      <c r="BH290" s="2"/>
      <c r="BI290" s="1" t="s">
        <v>1114</v>
      </c>
      <c r="BJ290" s="2"/>
      <c r="BK290" s="2"/>
      <c r="BL290" s="2"/>
      <c r="BM290" s="1"/>
      <c r="BN290" s="131"/>
    </row>
    <row r="291" spans="1:66" ht="46.8">
      <c r="A291" s="23">
        <v>287</v>
      </c>
      <c r="B291" s="33" t="s">
        <v>5008</v>
      </c>
      <c r="C291" s="33" t="s">
        <v>5009</v>
      </c>
      <c r="D291" s="33" t="s">
        <v>216</v>
      </c>
      <c r="E291" s="33">
        <v>75</v>
      </c>
      <c r="F291" s="33" t="s">
        <v>5923</v>
      </c>
      <c r="G291" s="33" t="s">
        <v>5924</v>
      </c>
      <c r="H291" s="23" t="str">
        <f t="shared" si="10"/>
        <v>陳＊梅</v>
      </c>
      <c r="I291" s="23" t="str">
        <f t="shared" si="11"/>
        <v>2＊232456</v>
      </c>
      <c r="J291" s="33" t="s">
        <v>5924</v>
      </c>
      <c r="K291" s="33" t="s">
        <v>1148</v>
      </c>
      <c r="L291" s="33">
        <v>1410</v>
      </c>
      <c r="M291" s="33"/>
      <c r="N291" s="33"/>
      <c r="O291" s="33"/>
      <c r="P291" s="33"/>
      <c r="Q291" s="2"/>
      <c r="R291" s="2"/>
      <c r="S291" s="2"/>
      <c r="T291" s="2"/>
      <c r="U291" s="2"/>
      <c r="V291" s="18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2"/>
      <c r="AO291" s="1"/>
      <c r="AP291" s="2"/>
      <c r="AQ291" s="1"/>
      <c r="AR291" s="1"/>
      <c r="AS291" s="1"/>
      <c r="AT291" s="1"/>
      <c r="AU291" s="1"/>
      <c r="AV291" s="2"/>
      <c r="AW291" s="1"/>
      <c r="AX291" s="1"/>
      <c r="AY291" s="1"/>
      <c r="AZ291" s="1" t="s">
        <v>9</v>
      </c>
      <c r="BA291" s="1"/>
      <c r="BB291" s="1"/>
      <c r="BC291" s="1"/>
      <c r="BD291" s="1"/>
      <c r="BE291" s="1"/>
      <c r="BF291" s="1"/>
      <c r="BG291" s="2" t="s">
        <v>9</v>
      </c>
      <c r="BH291" s="2"/>
      <c r="BI291" s="1"/>
      <c r="BJ291" s="2"/>
      <c r="BK291" s="2"/>
      <c r="BL291" s="2"/>
      <c r="BM291" s="1"/>
      <c r="BN291" s="131"/>
    </row>
    <row r="292" spans="1:66" ht="31.2">
      <c r="A292" s="23">
        <v>288</v>
      </c>
      <c r="B292" s="33" t="s">
        <v>6196</v>
      </c>
      <c r="C292" s="33" t="s">
        <v>6014</v>
      </c>
      <c r="D292" s="33" t="s">
        <v>218</v>
      </c>
      <c r="E292" s="33">
        <v>83</v>
      </c>
      <c r="F292" s="33" t="s">
        <v>325</v>
      </c>
      <c r="G292" s="33" t="s">
        <v>325</v>
      </c>
      <c r="H292" s="23" t="str">
        <f t="shared" si="10"/>
        <v>呂＊信</v>
      </c>
      <c r="I292" s="23" t="str">
        <f t="shared" si="11"/>
        <v>0＊382298</v>
      </c>
      <c r="J292" s="33" t="s">
        <v>5924</v>
      </c>
      <c r="K292" s="33" t="s">
        <v>1142</v>
      </c>
      <c r="L292" s="33">
        <v>1410</v>
      </c>
      <c r="M292" s="33"/>
      <c r="N292" s="33"/>
      <c r="O292" s="33"/>
      <c r="P292" s="33"/>
      <c r="Q292" s="2"/>
      <c r="R292" s="2"/>
      <c r="S292" s="2"/>
      <c r="T292" s="2"/>
      <c r="U292" s="2"/>
      <c r="V292" s="18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2"/>
      <c r="AO292" s="1"/>
      <c r="AP292" s="2"/>
      <c r="AQ292" s="1"/>
      <c r="AR292" s="1"/>
      <c r="AS292" s="1"/>
      <c r="AT292" s="1"/>
      <c r="AU292" s="1"/>
      <c r="AV292" s="2"/>
      <c r="AW292" s="1"/>
      <c r="AX292" s="1"/>
      <c r="AY292" s="1"/>
      <c r="AZ292" s="1" t="s">
        <v>9</v>
      </c>
      <c r="BA292" s="1"/>
      <c r="BB292" s="1"/>
      <c r="BC292" s="1"/>
      <c r="BD292" s="1"/>
      <c r="BE292" s="1"/>
      <c r="BF292" s="1"/>
      <c r="BG292" s="2"/>
      <c r="BH292" s="2"/>
      <c r="BI292" s="1"/>
      <c r="BJ292" s="2"/>
      <c r="BK292" s="2"/>
      <c r="BL292" s="2"/>
      <c r="BM292" s="190" t="s">
        <v>1111</v>
      </c>
      <c r="BN292" s="131"/>
    </row>
    <row r="293" spans="1:66" ht="62.4">
      <c r="A293" s="23">
        <v>289</v>
      </c>
      <c r="B293" s="33" t="s">
        <v>5276</v>
      </c>
      <c r="C293" s="33" t="s">
        <v>3383</v>
      </c>
      <c r="D293" s="33" t="s">
        <v>216</v>
      </c>
      <c r="E293" s="33">
        <v>73</v>
      </c>
      <c r="F293" s="33" t="s">
        <v>5927</v>
      </c>
      <c r="G293" s="33" t="s">
        <v>5935</v>
      </c>
      <c r="H293" s="23" t="str">
        <f t="shared" si="10"/>
        <v>徐＊素</v>
      </c>
      <c r="I293" s="23" t="str">
        <f t="shared" si="11"/>
        <v>0＊658186</v>
      </c>
      <c r="J293" s="33" t="s">
        <v>5982</v>
      </c>
      <c r="K293" s="33" t="s">
        <v>6233</v>
      </c>
      <c r="L293" s="33">
        <v>1410</v>
      </c>
      <c r="M293" s="33"/>
      <c r="N293" s="33"/>
      <c r="O293" s="33"/>
      <c r="P293" s="33"/>
      <c r="Q293" s="2"/>
      <c r="R293" s="2"/>
      <c r="S293" s="2"/>
      <c r="T293" s="2"/>
      <c r="U293" s="2"/>
      <c r="V293" s="18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 t="s">
        <v>9</v>
      </c>
      <c r="AN293" s="2"/>
      <c r="AO293" s="1"/>
      <c r="AP293" s="2"/>
      <c r="AQ293" s="1"/>
      <c r="AR293" s="1"/>
      <c r="AS293" s="1"/>
      <c r="AT293" s="1"/>
      <c r="AU293" s="1"/>
      <c r="AV293" s="2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2"/>
      <c r="BH293" s="2"/>
      <c r="BI293" s="1"/>
      <c r="BJ293" s="2"/>
      <c r="BK293" s="2"/>
      <c r="BL293" s="2"/>
      <c r="BM293" s="190" t="s">
        <v>1111</v>
      </c>
      <c r="BN293" s="131"/>
    </row>
    <row r="294" spans="1:66" ht="46.8">
      <c r="A294" s="23">
        <v>290</v>
      </c>
      <c r="B294" s="33" t="s">
        <v>1978</v>
      </c>
      <c r="C294" s="33" t="s">
        <v>1764</v>
      </c>
      <c r="D294" s="33" t="s">
        <v>218</v>
      </c>
      <c r="E294" s="33">
        <v>51</v>
      </c>
      <c r="F294" s="33" t="s">
        <v>5927</v>
      </c>
      <c r="G294" s="33" t="s">
        <v>5935</v>
      </c>
      <c r="H294" s="23" t="str">
        <f t="shared" si="10"/>
        <v>張＊榮</v>
      </c>
      <c r="I294" s="23" t="str">
        <f t="shared" si="11"/>
        <v>0＊681534</v>
      </c>
      <c r="J294" s="33" t="s">
        <v>5982</v>
      </c>
      <c r="K294" s="33" t="s">
        <v>1139</v>
      </c>
      <c r="L294" s="33">
        <v>1410</v>
      </c>
      <c r="M294" s="33"/>
      <c r="N294" s="33"/>
      <c r="O294" s="33"/>
      <c r="P294" s="33"/>
      <c r="Q294" s="2"/>
      <c r="R294" s="2"/>
      <c r="S294" s="2"/>
      <c r="T294" s="2"/>
      <c r="U294" s="2"/>
      <c r="V294" s="18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 t="s">
        <v>9</v>
      </c>
      <c r="AN294" s="2"/>
      <c r="AO294" s="1"/>
      <c r="AP294" s="2"/>
      <c r="AQ294" s="1"/>
      <c r="AR294" s="1"/>
      <c r="AS294" s="1"/>
      <c r="AT294" s="1"/>
      <c r="AU294" s="1"/>
      <c r="AV294" s="2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2"/>
      <c r="BH294" s="2"/>
      <c r="BI294" s="1"/>
      <c r="BJ294" s="2"/>
      <c r="BK294" s="2"/>
      <c r="BL294" s="2"/>
      <c r="BM294" s="190" t="s">
        <v>1111</v>
      </c>
      <c r="BN294" s="131"/>
    </row>
    <row r="295" spans="1:66" ht="31.2">
      <c r="A295" s="23">
        <v>291</v>
      </c>
      <c r="B295" s="33" t="s">
        <v>6197</v>
      </c>
      <c r="C295" s="33" t="s">
        <v>2278</v>
      </c>
      <c r="D295" s="33" t="s">
        <v>216</v>
      </c>
      <c r="E295" s="33">
        <v>64</v>
      </c>
      <c r="F295" s="33" t="s">
        <v>325</v>
      </c>
      <c r="G295" s="33" t="s">
        <v>325</v>
      </c>
      <c r="H295" s="23" t="str">
        <f t="shared" si="10"/>
        <v>林＊</v>
      </c>
      <c r="I295" s="23" t="str">
        <f t="shared" si="11"/>
        <v>1＊140163</v>
      </c>
      <c r="J295" s="33" t="s">
        <v>5982</v>
      </c>
      <c r="K295" s="33" t="s">
        <v>1127</v>
      </c>
      <c r="L295" s="33">
        <v>1410</v>
      </c>
      <c r="M295" s="33"/>
      <c r="N295" s="33"/>
      <c r="O295" s="33"/>
      <c r="P295" s="33"/>
      <c r="Q295" s="2"/>
      <c r="R295" s="2"/>
      <c r="S295" s="2"/>
      <c r="T295" s="2"/>
      <c r="U295" s="2"/>
      <c r="V295" s="18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2"/>
      <c r="AO295" s="1"/>
      <c r="AP295" s="2"/>
      <c r="AQ295" s="1"/>
      <c r="AR295" s="1"/>
      <c r="AS295" s="1"/>
      <c r="AT295" s="1"/>
      <c r="AU295" s="1"/>
      <c r="AV295" s="2"/>
      <c r="AW295" s="1"/>
      <c r="AX295" s="1"/>
      <c r="AY295" s="1"/>
      <c r="AZ295" s="1"/>
      <c r="BA295" s="1"/>
      <c r="BB295" s="1"/>
      <c r="BC295" s="1"/>
      <c r="BD295" s="1"/>
      <c r="BE295" s="1" t="s">
        <v>9</v>
      </c>
      <c r="BF295" s="1"/>
      <c r="BG295" s="2"/>
      <c r="BH295" s="2"/>
      <c r="BI295" s="1"/>
      <c r="BJ295" s="2"/>
      <c r="BK295" s="2"/>
      <c r="BL295" s="2"/>
      <c r="BM295" s="1"/>
      <c r="BN295" s="131"/>
    </row>
    <row r="296" spans="1:66" ht="46.8">
      <c r="A296" s="23">
        <v>292</v>
      </c>
      <c r="B296" s="33" t="s">
        <v>4718</v>
      </c>
      <c r="C296" s="33" t="s">
        <v>4524</v>
      </c>
      <c r="D296" s="33" t="s">
        <v>218</v>
      </c>
      <c r="E296" s="33">
        <v>62</v>
      </c>
      <c r="F296" s="33" t="s">
        <v>325</v>
      </c>
      <c r="G296" s="33" t="s">
        <v>325</v>
      </c>
      <c r="H296" s="23" t="str">
        <f t="shared" si="10"/>
        <v>陳＊宗</v>
      </c>
      <c r="I296" s="23" t="str">
        <f t="shared" si="11"/>
        <v>1＊480429</v>
      </c>
      <c r="J296" s="33" t="s">
        <v>5982</v>
      </c>
      <c r="K296" s="33" t="s">
        <v>1140</v>
      </c>
      <c r="L296" s="33">
        <v>1410</v>
      </c>
      <c r="M296" s="33"/>
      <c r="N296" s="33"/>
      <c r="O296" s="33"/>
      <c r="P296" s="33"/>
      <c r="Q296" s="2"/>
      <c r="R296" s="2"/>
      <c r="S296" s="2"/>
      <c r="T296" s="2"/>
      <c r="U296" s="2"/>
      <c r="V296" s="18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2"/>
      <c r="AO296" s="1"/>
      <c r="AP296" s="2"/>
      <c r="AQ296" s="1"/>
      <c r="AR296" s="1"/>
      <c r="AS296" s="1"/>
      <c r="AT296" s="1"/>
      <c r="AU296" s="1"/>
      <c r="AV296" s="2"/>
      <c r="AW296" s="1"/>
      <c r="AX296" s="1"/>
      <c r="AY296" s="1"/>
      <c r="AZ296" s="1"/>
      <c r="BA296" s="1"/>
      <c r="BB296" s="1"/>
      <c r="BC296" s="1"/>
      <c r="BD296" s="1"/>
      <c r="BE296" s="1" t="s">
        <v>9</v>
      </c>
      <c r="BF296" s="1"/>
      <c r="BG296" s="2"/>
      <c r="BH296" s="2"/>
      <c r="BI296" s="1"/>
      <c r="BJ296" s="2" t="s">
        <v>1114</v>
      </c>
      <c r="BK296" s="2"/>
      <c r="BL296" s="2"/>
      <c r="BM296" s="1"/>
      <c r="BN296" s="131"/>
    </row>
    <row r="297" spans="1:66" ht="31.2">
      <c r="A297" s="23">
        <v>293</v>
      </c>
      <c r="B297" s="184" t="s">
        <v>6152</v>
      </c>
      <c r="C297" s="184" t="s">
        <v>2264</v>
      </c>
      <c r="D297" s="184" t="s">
        <v>216</v>
      </c>
      <c r="E297" s="184">
        <v>65</v>
      </c>
      <c r="F297" s="184" t="s">
        <v>325</v>
      </c>
      <c r="G297" s="184" t="s">
        <v>325</v>
      </c>
      <c r="H297" s="23" t="str">
        <f t="shared" si="10"/>
        <v>蔡＊秀援</v>
      </c>
      <c r="I297" s="23" t="str">
        <f t="shared" si="11"/>
        <v>2＊842217</v>
      </c>
      <c r="J297" s="184" t="s">
        <v>5935</v>
      </c>
      <c r="K297" s="184" t="s">
        <v>1127</v>
      </c>
      <c r="L297" s="184">
        <v>1410</v>
      </c>
      <c r="M297" s="184"/>
      <c r="N297" s="184"/>
      <c r="O297" s="184"/>
      <c r="P297" s="184"/>
      <c r="Q297" s="186"/>
      <c r="R297" s="186"/>
      <c r="S297" s="186"/>
      <c r="T297" s="186"/>
      <c r="U297" s="186"/>
      <c r="V297" s="186"/>
      <c r="W297" s="186"/>
      <c r="X297" s="186"/>
      <c r="Y297" s="186"/>
      <c r="Z297" s="186"/>
      <c r="AA297" s="186"/>
      <c r="AB297" s="186"/>
      <c r="AC297" s="186"/>
      <c r="AD297" s="186"/>
      <c r="AE297" s="186"/>
      <c r="AF297" s="186"/>
      <c r="AG297" s="186"/>
      <c r="AH297" s="186"/>
      <c r="AI297" s="186"/>
      <c r="AJ297" s="186"/>
      <c r="AK297" s="186"/>
      <c r="AL297" s="186"/>
      <c r="AM297" s="186"/>
      <c r="AN297" s="186"/>
      <c r="AO297" s="186"/>
      <c r="AP297" s="186"/>
      <c r="AQ297" s="186"/>
      <c r="AR297" s="186"/>
      <c r="AS297" s="186"/>
      <c r="AT297" s="186"/>
      <c r="AU297" s="186"/>
      <c r="AV297" s="187"/>
      <c r="AW297" s="188"/>
      <c r="AX297" s="188"/>
      <c r="AY297" s="188"/>
      <c r="AZ297" s="188"/>
      <c r="BA297" s="188"/>
      <c r="BB297" s="188"/>
      <c r="BC297" s="188"/>
      <c r="BD297" s="188"/>
      <c r="BE297" s="184" t="s">
        <v>9</v>
      </c>
      <c r="BF297" s="188"/>
      <c r="BG297" s="188"/>
      <c r="BH297" s="188"/>
      <c r="BI297" s="188"/>
      <c r="BJ297" s="188"/>
      <c r="BK297" s="188"/>
      <c r="BL297" s="188"/>
      <c r="BM297" s="187"/>
      <c r="BN297" s="131"/>
    </row>
    <row r="298" spans="1:66" ht="62.4">
      <c r="A298" s="23">
        <v>294</v>
      </c>
      <c r="B298" s="33" t="s">
        <v>6198</v>
      </c>
      <c r="C298" s="33" t="s">
        <v>6015</v>
      </c>
      <c r="D298" s="33" t="s">
        <v>216</v>
      </c>
      <c r="E298" s="33">
        <v>78</v>
      </c>
      <c r="F298" s="33" t="s">
        <v>325</v>
      </c>
      <c r="G298" s="33" t="s">
        <v>325</v>
      </c>
      <c r="H298" s="23" t="str">
        <f t="shared" si="10"/>
        <v>孫＊文江</v>
      </c>
      <c r="I298" s="23" t="str">
        <f t="shared" si="11"/>
        <v>0＊361898</v>
      </c>
      <c r="J298" s="33" t="s">
        <v>5933</v>
      </c>
      <c r="K298" s="33" t="s">
        <v>1145</v>
      </c>
      <c r="L298" s="33">
        <v>1410</v>
      </c>
      <c r="M298" s="33"/>
      <c r="N298" s="33"/>
      <c r="O298" s="33"/>
      <c r="P298" s="33"/>
      <c r="Q298" s="2"/>
      <c r="R298" s="2"/>
      <c r="S298" s="2"/>
      <c r="T298" s="2"/>
      <c r="U298" s="2"/>
      <c r="V298" s="18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2"/>
      <c r="AO298" s="1"/>
      <c r="AP298" s="2"/>
      <c r="AQ298" s="1"/>
      <c r="AR298" s="1"/>
      <c r="AS298" s="1"/>
      <c r="AT298" s="1"/>
      <c r="AU298" s="1"/>
      <c r="AV298" s="2"/>
      <c r="AW298" s="1"/>
      <c r="AX298" s="1"/>
      <c r="AY298" s="1"/>
      <c r="AZ298" s="1" t="s">
        <v>9</v>
      </c>
      <c r="BA298" s="1"/>
      <c r="BB298" s="1"/>
      <c r="BC298" s="1"/>
      <c r="BD298" s="1"/>
      <c r="BE298" s="1" t="s">
        <v>9</v>
      </c>
      <c r="BF298" s="1"/>
      <c r="BG298" s="2"/>
      <c r="BH298" s="2"/>
      <c r="BI298" s="1"/>
      <c r="BJ298" s="2"/>
      <c r="BK298" s="2"/>
      <c r="BL298" s="2"/>
      <c r="BM298" s="190" t="s">
        <v>1111</v>
      </c>
      <c r="BN298" s="131"/>
    </row>
    <row r="299" spans="1:66" ht="46.8">
      <c r="A299" s="23">
        <v>295</v>
      </c>
      <c r="B299" s="33" t="s">
        <v>5767</v>
      </c>
      <c r="C299" s="33" t="s">
        <v>2448</v>
      </c>
      <c r="D299" s="33" t="s">
        <v>218</v>
      </c>
      <c r="E299" s="33">
        <v>79</v>
      </c>
      <c r="F299" s="33" t="s">
        <v>325</v>
      </c>
      <c r="G299" s="33" t="s">
        <v>325</v>
      </c>
      <c r="H299" s="23" t="str">
        <f t="shared" si="10"/>
        <v>潘＊輔</v>
      </c>
      <c r="I299" s="23" t="str">
        <f t="shared" si="11"/>
        <v>1＊642388</v>
      </c>
      <c r="J299" s="33" t="s">
        <v>5933</v>
      </c>
      <c r="K299" s="33" t="s">
        <v>1125</v>
      </c>
      <c r="L299" s="33">
        <v>1410</v>
      </c>
      <c r="M299" s="33"/>
      <c r="N299" s="33"/>
      <c r="O299" s="33"/>
      <c r="P299" s="33"/>
      <c r="Q299" s="2"/>
      <c r="R299" s="2"/>
      <c r="S299" s="2"/>
      <c r="T299" s="2"/>
      <c r="U299" s="2"/>
      <c r="V299" s="18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2"/>
      <c r="AO299" s="1"/>
      <c r="AP299" s="2"/>
      <c r="AQ299" s="1"/>
      <c r="AR299" s="1"/>
      <c r="AS299" s="1"/>
      <c r="AT299" s="1"/>
      <c r="AU299" s="1"/>
      <c r="AV299" s="2"/>
      <c r="AW299" s="1"/>
      <c r="AX299" s="1"/>
      <c r="AY299" s="1"/>
      <c r="AZ299" s="1"/>
      <c r="BA299" s="1"/>
      <c r="BB299" s="1"/>
      <c r="BC299" s="1"/>
      <c r="BD299" s="1" t="s">
        <v>9</v>
      </c>
      <c r="BE299" s="1" t="s">
        <v>1133</v>
      </c>
      <c r="BF299" s="1"/>
      <c r="BG299" s="2"/>
      <c r="BH299" s="2"/>
      <c r="BI299" s="1"/>
      <c r="BJ299" s="2"/>
      <c r="BK299" s="2"/>
      <c r="BL299" s="2"/>
      <c r="BM299" s="1"/>
      <c r="BN299" s="131"/>
    </row>
    <row r="300" spans="1:66" ht="46.8">
      <c r="A300" s="23">
        <v>296</v>
      </c>
      <c r="B300" s="33" t="s">
        <v>5277</v>
      </c>
      <c r="C300" s="33" t="s">
        <v>5130</v>
      </c>
      <c r="D300" s="33" t="s">
        <v>216</v>
      </c>
      <c r="E300" s="33">
        <v>86</v>
      </c>
      <c r="F300" s="33" t="s">
        <v>325</v>
      </c>
      <c r="G300" s="33" t="s">
        <v>325</v>
      </c>
      <c r="H300" s="23" t="str">
        <f t="shared" si="10"/>
        <v>余＊麥</v>
      </c>
      <c r="I300" s="23" t="str">
        <f t="shared" si="11"/>
        <v>2＊282341</v>
      </c>
      <c r="J300" s="33" t="s">
        <v>5933</v>
      </c>
      <c r="K300" s="33" t="s">
        <v>1148</v>
      </c>
      <c r="L300" s="33">
        <v>1410</v>
      </c>
      <c r="M300" s="33"/>
      <c r="N300" s="33"/>
      <c r="O300" s="33"/>
      <c r="P300" s="33"/>
      <c r="Q300" s="2"/>
      <c r="R300" s="2"/>
      <c r="S300" s="2"/>
      <c r="T300" s="2"/>
      <c r="U300" s="2"/>
      <c r="V300" s="18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2"/>
      <c r="AO300" s="1"/>
      <c r="AP300" s="2"/>
      <c r="AQ300" s="1"/>
      <c r="AR300" s="1"/>
      <c r="AS300" s="1"/>
      <c r="AT300" s="1"/>
      <c r="AU300" s="1"/>
      <c r="AV300" s="2"/>
      <c r="AW300" s="1"/>
      <c r="AX300" s="1"/>
      <c r="AY300" s="1"/>
      <c r="AZ300" s="1" t="s">
        <v>9</v>
      </c>
      <c r="BA300" s="1"/>
      <c r="BB300" s="1"/>
      <c r="BC300" s="1"/>
      <c r="BD300" s="1"/>
      <c r="BE300" s="1"/>
      <c r="BF300" s="1"/>
      <c r="BG300" s="2" t="s">
        <v>9</v>
      </c>
      <c r="BH300" s="2"/>
      <c r="BI300" s="1"/>
      <c r="BJ300" s="2"/>
      <c r="BK300" s="2"/>
      <c r="BL300" s="2"/>
      <c r="BM300" s="1"/>
      <c r="BN300" s="131"/>
    </row>
    <row r="301" spans="1:66" ht="31.2">
      <c r="A301" s="23">
        <v>297</v>
      </c>
      <c r="B301" s="33" t="s">
        <v>6199</v>
      </c>
      <c r="C301" s="33" t="s">
        <v>6016</v>
      </c>
      <c r="D301" s="33" t="s">
        <v>216</v>
      </c>
      <c r="E301" s="33">
        <v>75</v>
      </c>
      <c r="F301" s="33" t="s">
        <v>325</v>
      </c>
      <c r="G301" s="33" t="s">
        <v>325</v>
      </c>
      <c r="H301" s="23" t="str">
        <f t="shared" si="10"/>
        <v>石＊美雲</v>
      </c>
      <c r="I301" s="23" t="str">
        <f t="shared" si="11"/>
        <v>0＊263358</v>
      </c>
      <c r="J301" s="33" t="s">
        <v>5937</v>
      </c>
      <c r="K301" s="33" t="s">
        <v>6234</v>
      </c>
      <c r="L301" s="33">
        <v>1410</v>
      </c>
      <c r="M301" s="33"/>
      <c r="N301" s="33"/>
      <c r="O301" s="33"/>
      <c r="P301" s="33"/>
      <c r="Q301" s="2"/>
      <c r="R301" s="2"/>
      <c r="S301" s="2"/>
      <c r="T301" s="2"/>
      <c r="U301" s="2"/>
      <c r="V301" s="18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2"/>
      <c r="AO301" s="1"/>
      <c r="AP301" s="2"/>
      <c r="AQ301" s="1"/>
      <c r="AR301" s="1"/>
      <c r="AS301" s="1"/>
      <c r="AT301" s="1"/>
      <c r="AU301" s="1"/>
      <c r="AV301" s="2"/>
      <c r="AW301" s="1"/>
      <c r="AX301" s="1"/>
      <c r="AY301" s="1"/>
      <c r="AZ301" s="1" t="s">
        <v>9</v>
      </c>
      <c r="BA301" s="1"/>
      <c r="BB301" s="1"/>
      <c r="BC301" s="1"/>
      <c r="BD301" s="1"/>
      <c r="BE301" s="1"/>
      <c r="BF301" s="1"/>
      <c r="BG301" s="2"/>
      <c r="BH301" s="2"/>
      <c r="BI301" s="1"/>
      <c r="BJ301" s="2"/>
      <c r="BK301" s="2"/>
      <c r="BL301" s="2"/>
      <c r="BM301" s="1"/>
      <c r="BN301" s="131"/>
    </row>
    <row r="302" spans="1:66" ht="31.2">
      <c r="A302" s="23">
        <v>298</v>
      </c>
      <c r="B302" s="33" t="s">
        <v>6192</v>
      </c>
      <c r="C302" s="33" t="s">
        <v>6009</v>
      </c>
      <c r="D302" s="33" t="s">
        <v>216</v>
      </c>
      <c r="E302" s="33">
        <v>65</v>
      </c>
      <c r="F302" s="33" t="s">
        <v>5923</v>
      </c>
      <c r="G302" s="33"/>
      <c r="H302" s="23" t="str">
        <f t="shared" ref="H302:H343" si="12">REPLACE(B302,2,1,"＊")</f>
        <v>陳＊鑾</v>
      </c>
      <c r="I302" s="23" t="str">
        <f t="shared" ref="I302:I343" si="13">REPLACE(C302,2,1,"＊")</f>
        <v>0＊561324</v>
      </c>
      <c r="J302" s="33" t="s">
        <v>5937</v>
      </c>
      <c r="K302" s="33" t="s">
        <v>1152</v>
      </c>
      <c r="L302" s="33">
        <v>1410</v>
      </c>
      <c r="M302" s="33"/>
      <c r="N302" s="33"/>
      <c r="O302" s="33"/>
      <c r="P302" s="33"/>
      <c r="Q302" s="2"/>
      <c r="R302" s="2"/>
      <c r="S302" s="2"/>
      <c r="T302" s="2"/>
      <c r="U302" s="2"/>
      <c r="V302" s="18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2"/>
      <c r="AO302" s="1"/>
      <c r="AP302" s="2"/>
      <c r="AQ302" s="1"/>
      <c r="AR302" s="1"/>
      <c r="AS302" s="1"/>
      <c r="AT302" s="1"/>
      <c r="AU302" s="1"/>
      <c r="AV302" s="2" t="s">
        <v>9</v>
      </c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2"/>
      <c r="BH302" s="2"/>
      <c r="BI302" s="1"/>
      <c r="BJ302" s="2"/>
      <c r="BK302" s="2"/>
      <c r="BL302" s="2"/>
      <c r="BM302" s="190" t="s">
        <v>1111</v>
      </c>
      <c r="BN302" s="131"/>
    </row>
    <row r="303" spans="1:66" ht="46.8">
      <c r="A303" s="23">
        <v>299</v>
      </c>
      <c r="B303" s="33" t="s">
        <v>5282</v>
      </c>
      <c r="C303" s="33" t="s">
        <v>5135</v>
      </c>
      <c r="D303" s="33" t="s">
        <v>216</v>
      </c>
      <c r="E303" s="33">
        <v>65</v>
      </c>
      <c r="F303" s="33" t="s">
        <v>5933</v>
      </c>
      <c r="G303" s="33"/>
      <c r="H303" s="23" t="str">
        <f t="shared" si="12"/>
        <v>許＊金菊</v>
      </c>
      <c r="I303" s="23" t="str">
        <f t="shared" si="13"/>
        <v>0＊476304</v>
      </c>
      <c r="J303" s="33" t="s">
        <v>5939</v>
      </c>
      <c r="K303" s="33" t="s">
        <v>6235</v>
      </c>
      <c r="L303" s="33">
        <v>1410</v>
      </c>
      <c r="M303" s="33"/>
      <c r="N303" s="33"/>
      <c r="O303" s="33"/>
      <c r="P303" s="33"/>
      <c r="Q303" s="2"/>
      <c r="R303" s="2"/>
      <c r="S303" s="2"/>
      <c r="T303" s="2"/>
      <c r="U303" s="2"/>
      <c r="V303" s="18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2"/>
      <c r="AO303" s="1"/>
      <c r="AP303" s="2"/>
      <c r="AQ303" s="1"/>
      <c r="AR303" s="1"/>
      <c r="AS303" s="1"/>
      <c r="AT303" s="1"/>
      <c r="AU303" s="1"/>
      <c r="AV303" s="2"/>
      <c r="AW303" s="1"/>
      <c r="AX303" s="1"/>
      <c r="AY303" s="1"/>
      <c r="AZ303" s="1" t="s">
        <v>9</v>
      </c>
      <c r="BA303" s="1"/>
      <c r="BB303" s="1"/>
      <c r="BC303" s="1"/>
      <c r="BD303" s="1"/>
      <c r="BE303" s="1"/>
      <c r="BF303" s="1"/>
      <c r="BG303" s="2" t="s">
        <v>9</v>
      </c>
      <c r="BH303" s="2"/>
      <c r="BI303" s="1"/>
      <c r="BJ303" s="2"/>
      <c r="BK303" s="2"/>
      <c r="BL303" s="2"/>
      <c r="BM303" s="190" t="s">
        <v>1111</v>
      </c>
      <c r="BN303" s="131"/>
    </row>
    <row r="304" spans="1:66" ht="16.2">
      <c r="A304" s="23">
        <v>300</v>
      </c>
      <c r="B304" s="33" t="s">
        <v>4650</v>
      </c>
      <c r="C304" s="33" t="s">
        <v>4453</v>
      </c>
      <c r="D304" s="33" t="s">
        <v>218</v>
      </c>
      <c r="E304" s="33">
        <v>50</v>
      </c>
      <c r="F304" s="33" t="s">
        <v>325</v>
      </c>
      <c r="G304" s="33" t="s">
        <v>325</v>
      </c>
      <c r="H304" s="23" t="str">
        <f t="shared" si="12"/>
        <v>李＊龍</v>
      </c>
      <c r="I304" s="23" t="str">
        <f t="shared" si="13"/>
        <v>1＊780428</v>
      </c>
      <c r="J304" s="38" t="s">
        <v>5939</v>
      </c>
      <c r="K304" s="38">
        <v>5760350</v>
      </c>
      <c r="L304" s="38">
        <v>1410</v>
      </c>
      <c r="M304" s="33"/>
      <c r="N304" s="33"/>
      <c r="O304" s="33"/>
      <c r="P304" s="33"/>
      <c r="Q304" s="2"/>
      <c r="R304" s="2"/>
      <c r="S304" s="2"/>
      <c r="T304" s="2"/>
      <c r="U304" s="2"/>
      <c r="V304" s="18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2"/>
      <c r="AO304" s="1"/>
      <c r="AP304" s="2"/>
      <c r="AQ304" s="1"/>
      <c r="AR304" s="1"/>
      <c r="AS304" s="1"/>
      <c r="AT304" s="1"/>
      <c r="AU304" s="1"/>
      <c r="AV304" s="2"/>
      <c r="AW304" s="1"/>
      <c r="AX304" s="1"/>
      <c r="AY304" s="1" t="s">
        <v>9</v>
      </c>
      <c r="AZ304" s="1"/>
      <c r="BA304" s="1"/>
      <c r="BB304" s="1"/>
      <c r="BC304" s="1"/>
      <c r="BD304" s="1"/>
      <c r="BE304" s="1"/>
      <c r="BF304" s="1"/>
      <c r="BG304" s="2"/>
      <c r="BH304" s="2"/>
      <c r="BI304" s="1"/>
      <c r="BJ304" s="2"/>
      <c r="BK304" s="2"/>
      <c r="BL304" s="2"/>
      <c r="BM304" s="1"/>
      <c r="BN304" s="131"/>
    </row>
    <row r="305" spans="1:66" ht="46.8">
      <c r="A305" s="23">
        <v>301</v>
      </c>
      <c r="B305" s="33" t="s">
        <v>5673</v>
      </c>
      <c r="C305" s="33" t="s">
        <v>5428</v>
      </c>
      <c r="D305" s="33" t="s">
        <v>218</v>
      </c>
      <c r="E305" s="33">
        <v>82</v>
      </c>
      <c r="F305" s="33" t="s">
        <v>325</v>
      </c>
      <c r="G305" s="33" t="s">
        <v>325</v>
      </c>
      <c r="H305" s="23" t="str">
        <f t="shared" si="12"/>
        <v>宋＊</v>
      </c>
      <c r="I305" s="23" t="str">
        <f t="shared" si="13"/>
        <v>0＊919338</v>
      </c>
      <c r="J305" s="33" t="s">
        <v>5941</v>
      </c>
      <c r="K305" s="33" t="s">
        <v>1140</v>
      </c>
      <c r="L305" s="33">
        <v>1410</v>
      </c>
      <c r="M305" s="33"/>
      <c r="N305" s="33"/>
      <c r="O305" s="33"/>
      <c r="P305" s="33"/>
      <c r="Q305" s="2"/>
      <c r="R305" s="2"/>
      <c r="S305" s="2"/>
      <c r="T305" s="2"/>
      <c r="U305" s="2"/>
      <c r="V305" s="18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2"/>
      <c r="AO305" s="1"/>
      <c r="AP305" s="2"/>
      <c r="AQ305" s="1"/>
      <c r="AR305" s="1"/>
      <c r="AS305" s="1"/>
      <c r="AT305" s="1"/>
      <c r="AU305" s="1"/>
      <c r="AV305" s="2"/>
      <c r="AW305" s="1"/>
      <c r="AX305" s="1"/>
      <c r="AY305" s="1"/>
      <c r="AZ305" s="1"/>
      <c r="BA305" s="1"/>
      <c r="BB305" s="1"/>
      <c r="BC305" s="1"/>
      <c r="BD305" s="1"/>
      <c r="BE305" s="1" t="s">
        <v>9</v>
      </c>
      <c r="BF305" s="1"/>
      <c r="BG305" s="2"/>
      <c r="BH305" s="2"/>
      <c r="BI305" s="1"/>
      <c r="BJ305" s="2"/>
      <c r="BK305" s="2"/>
      <c r="BL305" s="2"/>
      <c r="BM305" s="1"/>
      <c r="BN305" s="131"/>
    </row>
    <row r="306" spans="1:66" ht="16.2">
      <c r="A306" s="23">
        <v>302</v>
      </c>
      <c r="B306" s="33" t="s">
        <v>4843</v>
      </c>
      <c r="C306" s="33" t="s">
        <v>4844</v>
      </c>
      <c r="D306" s="33" t="s">
        <v>218</v>
      </c>
      <c r="E306" s="33">
        <v>41</v>
      </c>
      <c r="F306" s="33" t="s">
        <v>325</v>
      </c>
      <c r="G306" s="33" t="s">
        <v>325</v>
      </c>
      <c r="H306" s="23" t="str">
        <f t="shared" si="12"/>
        <v>吳＊諭</v>
      </c>
      <c r="I306" s="23" t="str">
        <f t="shared" si="13"/>
        <v>1＊481867</v>
      </c>
      <c r="J306" s="33" t="s">
        <v>5941</v>
      </c>
      <c r="K306" s="33">
        <v>5760460</v>
      </c>
      <c r="L306" s="33">
        <v>1410</v>
      </c>
      <c r="M306" s="33"/>
      <c r="N306" s="33"/>
      <c r="O306" s="33"/>
      <c r="P306" s="33"/>
      <c r="Q306" s="2"/>
      <c r="R306" s="2"/>
      <c r="S306" s="2"/>
      <c r="T306" s="2"/>
      <c r="U306" s="2" t="s">
        <v>9</v>
      </c>
      <c r="V306" s="18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2"/>
      <c r="AO306" s="1"/>
      <c r="AP306" s="2"/>
      <c r="AQ306" s="1"/>
      <c r="AR306" s="1"/>
      <c r="AS306" s="1"/>
      <c r="AT306" s="1"/>
      <c r="AU306" s="1"/>
      <c r="AV306" s="2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2"/>
      <c r="BH306" s="2"/>
      <c r="BI306" s="1"/>
      <c r="BJ306" s="2"/>
      <c r="BK306" s="2"/>
      <c r="BL306" s="2"/>
      <c r="BM306" s="1"/>
      <c r="BN306" s="131"/>
    </row>
    <row r="307" spans="1:66" ht="31.2">
      <c r="A307" s="23">
        <v>303</v>
      </c>
      <c r="B307" s="33" t="s">
        <v>6194</v>
      </c>
      <c r="C307" s="33" t="s">
        <v>6011</v>
      </c>
      <c r="D307" s="33" t="s">
        <v>218</v>
      </c>
      <c r="E307" s="33">
        <v>55</v>
      </c>
      <c r="F307" s="33" t="s">
        <v>5942</v>
      </c>
      <c r="G307" s="33" t="s">
        <v>5967</v>
      </c>
      <c r="H307" s="23" t="str">
        <f t="shared" si="12"/>
        <v>陳＊勳</v>
      </c>
      <c r="I307" s="23" t="str">
        <f t="shared" si="13"/>
        <v>2＊096975</v>
      </c>
      <c r="J307" s="33" t="s">
        <v>5942</v>
      </c>
      <c r="K307" s="33" t="s">
        <v>1142</v>
      </c>
      <c r="L307" s="33">
        <v>1410</v>
      </c>
      <c r="M307" s="33"/>
      <c r="N307" s="33"/>
      <c r="O307" s="33"/>
      <c r="P307" s="33"/>
      <c r="Q307" s="2"/>
      <c r="R307" s="2"/>
      <c r="S307" s="2"/>
      <c r="T307" s="2"/>
      <c r="U307" s="2"/>
      <c r="V307" s="18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2"/>
      <c r="AO307" s="1"/>
      <c r="AP307" s="2"/>
      <c r="AQ307" s="1"/>
      <c r="AR307" s="1"/>
      <c r="AS307" s="1"/>
      <c r="AT307" s="1"/>
      <c r="AU307" s="1"/>
      <c r="AV307" s="2"/>
      <c r="AW307" s="1"/>
      <c r="AX307" s="1"/>
      <c r="AY307" s="1"/>
      <c r="AZ307" s="1" t="s">
        <v>9</v>
      </c>
      <c r="BA307" s="1"/>
      <c r="BB307" s="1"/>
      <c r="BC307" s="1"/>
      <c r="BD307" s="1"/>
      <c r="BE307" s="1"/>
      <c r="BF307" s="1"/>
      <c r="BG307" s="2"/>
      <c r="BH307" s="2"/>
      <c r="BI307" s="1"/>
      <c r="BJ307" s="2"/>
      <c r="BK307" s="2"/>
      <c r="BL307" s="2"/>
      <c r="BM307" s="190" t="s">
        <v>1111</v>
      </c>
      <c r="BN307" s="131"/>
    </row>
    <row r="308" spans="1:66" ht="46.8">
      <c r="A308" s="23">
        <v>304</v>
      </c>
      <c r="B308" s="33" t="s">
        <v>5282</v>
      </c>
      <c r="C308" s="33" t="s">
        <v>5135</v>
      </c>
      <c r="D308" s="33" t="s">
        <v>216</v>
      </c>
      <c r="E308" s="33">
        <v>65</v>
      </c>
      <c r="F308" s="33" t="s">
        <v>5933</v>
      </c>
      <c r="G308" s="33"/>
      <c r="H308" s="23" t="str">
        <f t="shared" si="12"/>
        <v>許＊金菊</v>
      </c>
      <c r="I308" s="23" t="str">
        <f t="shared" si="13"/>
        <v>0＊476304</v>
      </c>
      <c r="J308" s="33" t="s">
        <v>5999</v>
      </c>
      <c r="K308" s="33" t="s">
        <v>1148</v>
      </c>
      <c r="L308" s="33">
        <v>1410</v>
      </c>
      <c r="M308" s="33"/>
      <c r="N308" s="33"/>
      <c r="O308" s="33"/>
      <c r="P308" s="33"/>
      <c r="Q308" s="2"/>
      <c r="R308" s="2"/>
      <c r="S308" s="2"/>
      <c r="T308" s="2"/>
      <c r="U308" s="2"/>
      <c r="V308" s="18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2"/>
      <c r="AO308" s="1"/>
      <c r="AP308" s="2"/>
      <c r="AQ308" s="1"/>
      <c r="AR308" s="1"/>
      <c r="AS308" s="1"/>
      <c r="AT308" s="1"/>
      <c r="AU308" s="1"/>
      <c r="AV308" s="2"/>
      <c r="AW308" s="1"/>
      <c r="AX308" s="1"/>
      <c r="AY308" s="1"/>
      <c r="AZ308" s="1" t="s">
        <v>9</v>
      </c>
      <c r="BA308" s="1"/>
      <c r="BB308" s="1"/>
      <c r="BC308" s="1"/>
      <c r="BD308" s="1"/>
      <c r="BE308" s="1"/>
      <c r="BF308" s="1"/>
      <c r="BG308" s="2" t="s">
        <v>9</v>
      </c>
      <c r="BH308" s="2"/>
      <c r="BI308" s="1"/>
      <c r="BJ308" s="2"/>
      <c r="BK308" s="2"/>
      <c r="BL308" s="2"/>
      <c r="BM308" s="190" t="s">
        <v>1111</v>
      </c>
      <c r="BN308" s="131"/>
    </row>
    <row r="309" spans="1:66" ht="31.2">
      <c r="A309" s="23">
        <v>305</v>
      </c>
      <c r="B309" s="33" t="s">
        <v>6034</v>
      </c>
      <c r="C309" s="33" t="s">
        <v>5829</v>
      </c>
      <c r="D309" s="33" t="s">
        <v>216</v>
      </c>
      <c r="E309" s="33">
        <v>63</v>
      </c>
      <c r="F309" s="33" t="s">
        <v>5982</v>
      </c>
      <c r="G309" s="33"/>
      <c r="H309" s="23" t="str">
        <f t="shared" si="12"/>
        <v>李＊嬌</v>
      </c>
      <c r="I309" s="23" t="str">
        <f t="shared" si="13"/>
        <v>0＊099887</v>
      </c>
      <c r="J309" s="33" t="s">
        <v>5946</v>
      </c>
      <c r="K309" s="33" t="s">
        <v>1152</v>
      </c>
      <c r="L309" s="33">
        <v>1410</v>
      </c>
      <c r="M309" s="33"/>
      <c r="N309" s="33"/>
      <c r="O309" s="33"/>
      <c r="P309" s="33"/>
      <c r="Q309" s="2"/>
      <c r="R309" s="2"/>
      <c r="S309" s="2"/>
      <c r="T309" s="2"/>
      <c r="U309" s="2"/>
      <c r="V309" s="18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2"/>
      <c r="AO309" s="1"/>
      <c r="AP309" s="2"/>
      <c r="AQ309" s="1"/>
      <c r="AR309" s="1"/>
      <c r="AS309" s="1"/>
      <c r="AT309" s="1"/>
      <c r="AU309" s="1"/>
      <c r="AV309" s="2" t="s">
        <v>9</v>
      </c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2"/>
      <c r="BH309" s="2"/>
      <c r="BI309" s="1"/>
      <c r="BJ309" s="2"/>
      <c r="BK309" s="2"/>
      <c r="BL309" s="2"/>
      <c r="BM309" s="1" t="s">
        <v>1111</v>
      </c>
      <c r="BN309" s="131"/>
    </row>
    <row r="310" spans="1:66" ht="46.8">
      <c r="A310" s="23">
        <v>306</v>
      </c>
      <c r="B310" s="33" t="s">
        <v>729</v>
      </c>
      <c r="C310" s="33" t="s">
        <v>730</v>
      </c>
      <c r="D310" s="33" t="s">
        <v>218</v>
      </c>
      <c r="E310" s="33">
        <v>65</v>
      </c>
      <c r="F310" s="33" t="s">
        <v>325</v>
      </c>
      <c r="G310" s="33" t="s">
        <v>325</v>
      </c>
      <c r="H310" s="23" t="str">
        <f t="shared" si="12"/>
        <v>何＊興</v>
      </c>
      <c r="I310" s="23" t="str">
        <f t="shared" si="13"/>
        <v>1＊044421</v>
      </c>
      <c r="J310" s="33" t="s">
        <v>5946</v>
      </c>
      <c r="K310" s="33" t="s">
        <v>1132</v>
      </c>
      <c r="L310" s="33">
        <v>1410</v>
      </c>
      <c r="M310" s="33"/>
      <c r="N310" s="33"/>
      <c r="O310" s="33"/>
      <c r="P310" s="33"/>
      <c r="Q310" s="2"/>
      <c r="R310" s="2"/>
      <c r="S310" s="2"/>
      <c r="T310" s="2"/>
      <c r="U310" s="2"/>
      <c r="V310" s="18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2"/>
      <c r="AO310" s="1"/>
      <c r="AP310" s="2"/>
      <c r="AQ310" s="1"/>
      <c r="AR310" s="1"/>
      <c r="AS310" s="1"/>
      <c r="AT310" s="1"/>
      <c r="AU310" s="1"/>
      <c r="AV310" s="2"/>
      <c r="AW310" s="1"/>
      <c r="AX310" s="1"/>
      <c r="AY310" s="1"/>
      <c r="AZ310" s="1"/>
      <c r="BA310" s="1"/>
      <c r="BB310" s="1"/>
      <c r="BC310" s="1"/>
      <c r="BD310" s="1" t="s">
        <v>9</v>
      </c>
      <c r="BE310" s="1" t="s">
        <v>9</v>
      </c>
      <c r="BF310" s="1"/>
      <c r="BG310" s="2"/>
      <c r="BH310" s="2"/>
      <c r="BI310" s="1"/>
      <c r="BJ310" s="2"/>
      <c r="BK310" s="2"/>
      <c r="BL310" s="2"/>
      <c r="BM310" s="1"/>
      <c r="BN310" s="131"/>
    </row>
    <row r="311" spans="1:66" ht="46.8">
      <c r="A311" s="23">
        <v>307</v>
      </c>
      <c r="B311" s="33" t="s">
        <v>1983</v>
      </c>
      <c r="C311" s="33" t="s">
        <v>1769</v>
      </c>
      <c r="D311" s="33" t="s">
        <v>216</v>
      </c>
      <c r="E311" s="33">
        <v>74</v>
      </c>
      <c r="F311" s="33" t="s">
        <v>325</v>
      </c>
      <c r="G311" s="33" t="s">
        <v>325</v>
      </c>
      <c r="H311" s="23" t="str">
        <f t="shared" si="12"/>
        <v>趙＊映</v>
      </c>
      <c r="I311" s="23" t="str">
        <f t="shared" si="13"/>
        <v>1＊399085</v>
      </c>
      <c r="J311" s="33" t="s">
        <v>5946</v>
      </c>
      <c r="K311" s="33" t="s">
        <v>1132</v>
      </c>
      <c r="L311" s="33">
        <v>1410</v>
      </c>
      <c r="M311" s="33"/>
      <c r="N311" s="33"/>
      <c r="O311" s="33"/>
      <c r="P311" s="33"/>
      <c r="Q311" s="2"/>
      <c r="R311" s="2"/>
      <c r="S311" s="2"/>
      <c r="T311" s="2"/>
      <c r="U311" s="2"/>
      <c r="V311" s="18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2"/>
      <c r="AO311" s="1"/>
      <c r="AP311" s="2"/>
      <c r="AQ311" s="1"/>
      <c r="AR311" s="1"/>
      <c r="AS311" s="1"/>
      <c r="AT311" s="1"/>
      <c r="AU311" s="1"/>
      <c r="AV311" s="2"/>
      <c r="AW311" s="1"/>
      <c r="AX311" s="1"/>
      <c r="AY311" s="1"/>
      <c r="AZ311" s="1"/>
      <c r="BA311" s="1"/>
      <c r="BB311" s="1"/>
      <c r="BC311" s="1"/>
      <c r="BD311" s="1" t="s">
        <v>9</v>
      </c>
      <c r="BE311" s="1" t="s">
        <v>9</v>
      </c>
      <c r="BF311" s="1"/>
      <c r="BG311" s="2"/>
      <c r="BH311" s="2"/>
      <c r="BI311" s="1"/>
      <c r="BJ311" s="2"/>
      <c r="BK311" s="2"/>
      <c r="BL311" s="2"/>
      <c r="BM311" s="1"/>
      <c r="BN311" s="131"/>
    </row>
    <row r="312" spans="1:66" ht="16.2">
      <c r="A312" s="23">
        <v>308</v>
      </c>
      <c r="B312" s="33" t="s">
        <v>6200</v>
      </c>
      <c r="C312" s="33" t="s">
        <v>6017</v>
      </c>
      <c r="D312" s="33" t="s">
        <v>218</v>
      </c>
      <c r="E312" s="33">
        <v>63</v>
      </c>
      <c r="F312" s="33" t="s">
        <v>325</v>
      </c>
      <c r="G312" s="33" t="s">
        <v>325</v>
      </c>
      <c r="H312" s="23" t="str">
        <f t="shared" si="12"/>
        <v>李＊榮</v>
      </c>
      <c r="I312" s="23" t="str">
        <f t="shared" si="13"/>
        <v>2＊707959</v>
      </c>
      <c r="J312" s="33" t="s">
        <v>5947</v>
      </c>
      <c r="K312" s="33">
        <v>5761110</v>
      </c>
      <c r="L312" s="33">
        <v>1410</v>
      </c>
      <c r="M312" s="33"/>
      <c r="N312" s="33"/>
      <c r="O312" s="33"/>
      <c r="P312" s="33"/>
      <c r="Q312" s="2"/>
      <c r="R312" s="2"/>
      <c r="S312" s="2"/>
      <c r="T312" s="2"/>
      <c r="U312" s="2"/>
      <c r="V312" s="18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2"/>
      <c r="AO312" s="1"/>
      <c r="AP312" s="2"/>
      <c r="AQ312" s="1"/>
      <c r="AR312" s="1"/>
      <c r="AS312" s="1"/>
      <c r="AT312" s="1"/>
      <c r="AU312" s="1"/>
      <c r="AV312" s="2"/>
      <c r="AW312" s="1"/>
      <c r="AX312" s="1"/>
      <c r="AY312" s="1"/>
      <c r="AZ312" s="1" t="s">
        <v>9</v>
      </c>
      <c r="BA312" s="1"/>
      <c r="BB312" s="1"/>
      <c r="BC312" s="1"/>
      <c r="BD312" s="1"/>
      <c r="BE312" s="1"/>
      <c r="BF312" s="1"/>
      <c r="BG312" s="2"/>
      <c r="BH312" s="2"/>
      <c r="BI312" s="1"/>
      <c r="BJ312" s="2"/>
      <c r="BK312" s="2"/>
      <c r="BL312" s="2"/>
      <c r="BM312" s="1"/>
      <c r="BN312" s="131"/>
    </row>
    <row r="313" spans="1:66" ht="31.2">
      <c r="A313" s="23">
        <v>309</v>
      </c>
      <c r="B313" s="33" t="s">
        <v>6191</v>
      </c>
      <c r="C313" s="33" t="s">
        <v>6008</v>
      </c>
      <c r="D313" s="33" t="s">
        <v>218</v>
      </c>
      <c r="E313" s="33">
        <v>77</v>
      </c>
      <c r="F313" s="33" t="s">
        <v>5947</v>
      </c>
      <c r="G313" s="33" t="s">
        <v>5968</v>
      </c>
      <c r="H313" s="23" t="str">
        <f t="shared" si="12"/>
        <v>陳＊民</v>
      </c>
      <c r="I313" s="23" t="str">
        <f t="shared" si="13"/>
        <v>1＊450547</v>
      </c>
      <c r="J313" s="33" t="s">
        <v>5947</v>
      </c>
      <c r="K313" s="33" t="s">
        <v>1142</v>
      </c>
      <c r="L313" s="33">
        <v>1410</v>
      </c>
      <c r="M313" s="33"/>
      <c r="N313" s="33"/>
      <c r="O313" s="33"/>
      <c r="P313" s="33"/>
      <c r="Q313" s="2"/>
      <c r="R313" s="2"/>
      <c r="S313" s="2"/>
      <c r="T313" s="2"/>
      <c r="U313" s="2"/>
      <c r="V313" s="18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2"/>
      <c r="AO313" s="1"/>
      <c r="AP313" s="2"/>
      <c r="AQ313" s="1"/>
      <c r="AR313" s="1"/>
      <c r="AS313" s="1"/>
      <c r="AT313" s="1"/>
      <c r="AU313" s="1"/>
      <c r="AV313" s="2"/>
      <c r="AW313" s="1"/>
      <c r="AX313" s="1"/>
      <c r="AY313" s="1"/>
      <c r="AZ313" s="1" t="s">
        <v>9</v>
      </c>
      <c r="BA313" s="1"/>
      <c r="BB313" s="1"/>
      <c r="BC313" s="1"/>
      <c r="BD313" s="1"/>
      <c r="BE313" s="1"/>
      <c r="BF313" s="1"/>
      <c r="BG313" s="2"/>
      <c r="BH313" s="2"/>
      <c r="BI313" s="1"/>
      <c r="BJ313" s="2"/>
      <c r="BK313" s="2"/>
      <c r="BL313" s="2"/>
      <c r="BM313" s="1" t="s">
        <v>1111</v>
      </c>
      <c r="BN313" s="131"/>
    </row>
    <row r="314" spans="1:66" ht="62.4">
      <c r="A314" s="23">
        <v>310</v>
      </c>
      <c r="B314" s="33" t="s">
        <v>6193</v>
      </c>
      <c r="C314" s="33" t="s">
        <v>6010</v>
      </c>
      <c r="D314" s="33" t="s">
        <v>216</v>
      </c>
      <c r="E314" s="33">
        <v>88</v>
      </c>
      <c r="F314" s="33" t="s">
        <v>5928</v>
      </c>
      <c r="G314" s="33"/>
      <c r="H314" s="23" t="str">
        <f t="shared" si="12"/>
        <v>陳＊</v>
      </c>
      <c r="I314" s="23" t="str">
        <f t="shared" si="13"/>
        <v>1＊774355</v>
      </c>
      <c r="J314" s="33" t="s">
        <v>5967</v>
      </c>
      <c r="K314" s="33" t="s">
        <v>1814</v>
      </c>
      <c r="L314" s="33">
        <v>1410</v>
      </c>
      <c r="M314" s="33"/>
      <c r="N314" s="33"/>
      <c r="O314" s="33"/>
      <c r="P314" s="33"/>
      <c r="Q314" s="2"/>
      <c r="R314" s="2"/>
      <c r="S314" s="2"/>
      <c r="T314" s="2"/>
      <c r="U314" s="2"/>
      <c r="V314" s="18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2"/>
      <c r="AO314" s="1"/>
      <c r="AP314" s="2"/>
      <c r="AQ314" s="1"/>
      <c r="AR314" s="1"/>
      <c r="AS314" s="1"/>
      <c r="AT314" s="1"/>
      <c r="AU314" s="1"/>
      <c r="AV314" s="2"/>
      <c r="AW314" s="1"/>
      <c r="AX314" s="1"/>
      <c r="AY314" s="1"/>
      <c r="AZ314" s="1" t="s">
        <v>9</v>
      </c>
      <c r="BA314" s="1"/>
      <c r="BB314" s="1"/>
      <c r="BC314" s="1"/>
      <c r="BD314" s="1"/>
      <c r="BE314" s="1"/>
      <c r="BF314" s="1"/>
      <c r="BG314" s="2" t="s">
        <v>9</v>
      </c>
      <c r="BH314" s="2"/>
      <c r="BI314" s="1"/>
      <c r="BJ314" s="2"/>
      <c r="BK314" s="2"/>
      <c r="BL314" s="2"/>
      <c r="BM314" s="1" t="s">
        <v>1111</v>
      </c>
      <c r="BN314" s="131"/>
    </row>
    <row r="315" spans="1:66" ht="46.8">
      <c r="A315" s="23">
        <v>311</v>
      </c>
      <c r="B315" s="33" t="s">
        <v>6195</v>
      </c>
      <c r="C315" s="33" t="s">
        <v>6012</v>
      </c>
      <c r="D315" s="33" t="s">
        <v>216</v>
      </c>
      <c r="E315" s="33">
        <v>77</v>
      </c>
      <c r="F315" s="33" t="s">
        <v>5929</v>
      </c>
      <c r="G315" s="33" t="s">
        <v>6013</v>
      </c>
      <c r="H315" s="23" t="str">
        <f t="shared" si="12"/>
        <v>王＊樺</v>
      </c>
      <c r="I315" s="23" t="str">
        <f t="shared" si="13"/>
        <v>0＊004873</v>
      </c>
      <c r="J315" s="33" t="s">
        <v>5967</v>
      </c>
      <c r="K315" s="33" t="s">
        <v>1139</v>
      </c>
      <c r="L315" s="33">
        <v>1410</v>
      </c>
      <c r="M315" s="33"/>
      <c r="N315" s="33"/>
      <c r="O315" s="33"/>
      <c r="P315" s="33"/>
      <c r="Q315" s="2"/>
      <c r="R315" s="2"/>
      <c r="S315" s="2"/>
      <c r="T315" s="2"/>
      <c r="U315" s="2"/>
      <c r="V315" s="18"/>
      <c r="W315" s="1"/>
      <c r="X315" s="1"/>
      <c r="Y315" s="1"/>
      <c r="Z315" s="1"/>
      <c r="AA315" s="1" t="s">
        <v>9</v>
      </c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2"/>
      <c r="AO315" s="1"/>
      <c r="AP315" s="2"/>
      <c r="AQ315" s="1"/>
      <c r="AR315" s="1"/>
      <c r="AS315" s="1"/>
      <c r="AT315" s="1"/>
      <c r="AU315" s="1"/>
      <c r="AV315" s="2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2"/>
      <c r="BH315" s="2"/>
      <c r="BI315" s="1"/>
      <c r="BJ315" s="2"/>
      <c r="BK315" s="2"/>
      <c r="BL315" s="2"/>
      <c r="BM315" s="1" t="s">
        <v>1111</v>
      </c>
      <c r="BN315" s="131"/>
    </row>
    <row r="316" spans="1:66" ht="31.2">
      <c r="A316" s="23">
        <v>312</v>
      </c>
      <c r="B316" s="33" t="s">
        <v>1579</v>
      </c>
      <c r="C316" s="33" t="s">
        <v>1495</v>
      </c>
      <c r="D316" s="33" t="s">
        <v>218</v>
      </c>
      <c r="E316" s="33">
        <v>63</v>
      </c>
      <c r="F316" s="33" t="s">
        <v>325</v>
      </c>
      <c r="G316" s="33" t="s">
        <v>325</v>
      </c>
      <c r="H316" s="23" t="str">
        <f t="shared" si="12"/>
        <v>林＊輝</v>
      </c>
      <c r="I316" s="23" t="str">
        <f t="shared" si="13"/>
        <v>0＊395161</v>
      </c>
      <c r="J316" s="33" t="s">
        <v>5967</v>
      </c>
      <c r="K316" s="33" t="s">
        <v>1130</v>
      </c>
      <c r="L316" s="33">
        <v>1410</v>
      </c>
      <c r="M316" s="33"/>
      <c r="N316" s="33"/>
      <c r="O316" s="33"/>
      <c r="P316" s="33"/>
      <c r="Q316" s="2"/>
      <c r="R316" s="2"/>
      <c r="S316" s="2"/>
      <c r="T316" s="2"/>
      <c r="U316" s="2"/>
      <c r="V316" s="18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2"/>
      <c r="AO316" s="1"/>
      <c r="AP316" s="2"/>
      <c r="AQ316" s="1"/>
      <c r="AR316" s="1"/>
      <c r="AS316" s="1"/>
      <c r="AT316" s="1"/>
      <c r="AU316" s="1"/>
      <c r="AV316" s="2"/>
      <c r="AW316" s="1"/>
      <c r="AX316" s="1"/>
      <c r="AY316" s="1"/>
      <c r="AZ316" s="1"/>
      <c r="BA316" s="1"/>
      <c r="BB316" s="1"/>
      <c r="BC316" s="1"/>
      <c r="BD316" s="1"/>
      <c r="BE316" s="1"/>
      <c r="BF316" s="1" t="s">
        <v>1133</v>
      </c>
      <c r="BG316" s="2"/>
      <c r="BH316" s="2"/>
      <c r="BI316" s="1"/>
      <c r="BJ316" s="2"/>
      <c r="BK316" s="2"/>
      <c r="BL316" s="2"/>
      <c r="BM316" s="1"/>
      <c r="BN316" s="131"/>
    </row>
    <row r="317" spans="1:66" ht="31.2">
      <c r="A317" s="23">
        <v>313</v>
      </c>
      <c r="B317" s="33" t="s">
        <v>1362</v>
      </c>
      <c r="C317" s="33" t="s">
        <v>564</v>
      </c>
      <c r="D317" s="33" t="s">
        <v>216</v>
      </c>
      <c r="E317" s="33">
        <v>74</v>
      </c>
      <c r="F317" s="33" t="s">
        <v>325</v>
      </c>
      <c r="G317" s="33" t="s">
        <v>325</v>
      </c>
      <c r="H317" s="23" t="str">
        <f t="shared" si="12"/>
        <v>楊＊梅</v>
      </c>
      <c r="I317" s="23" t="str">
        <f t="shared" si="13"/>
        <v>0＊312679</v>
      </c>
      <c r="J317" s="33" t="s">
        <v>5967</v>
      </c>
      <c r="K317" s="33" t="s">
        <v>1127</v>
      </c>
      <c r="L317" s="33">
        <v>1410</v>
      </c>
      <c r="M317" s="33"/>
      <c r="N317" s="33"/>
      <c r="O317" s="33"/>
      <c r="P317" s="33"/>
      <c r="Q317" s="2"/>
      <c r="R317" s="2"/>
      <c r="S317" s="2"/>
      <c r="T317" s="2"/>
      <c r="U317" s="2"/>
      <c r="V317" s="18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2"/>
      <c r="AO317" s="1"/>
      <c r="AP317" s="2"/>
      <c r="AQ317" s="1"/>
      <c r="AR317" s="1"/>
      <c r="AS317" s="1"/>
      <c r="AT317" s="1"/>
      <c r="AU317" s="1"/>
      <c r="AV317" s="2"/>
      <c r="AW317" s="1"/>
      <c r="AX317" s="1"/>
      <c r="AY317" s="1"/>
      <c r="AZ317" s="1"/>
      <c r="BA317" s="1"/>
      <c r="BB317" s="1"/>
      <c r="BC317" s="1"/>
      <c r="BD317" s="1"/>
      <c r="BE317" s="1" t="s">
        <v>9</v>
      </c>
      <c r="BF317" s="1"/>
      <c r="BG317" s="2"/>
      <c r="BH317" s="2"/>
      <c r="BI317" s="1"/>
      <c r="BJ317" s="2"/>
      <c r="BK317" s="2"/>
      <c r="BL317" s="2"/>
      <c r="BM317" s="1"/>
      <c r="BN317" s="131"/>
    </row>
    <row r="318" spans="1:66" ht="31.2">
      <c r="A318" s="23">
        <v>314</v>
      </c>
      <c r="B318" s="33" t="s">
        <v>5661</v>
      </c>
      <c r="C318" s="33" t="s">
        <v>4249</v>
      </c>
      <c r="D318" s="33" t="s">
        <v>216</v>
      </c>
      <c r="E318" s="33">
        <v>77</v>
      </c>
      <c r="F318" s="33" t="s">
        <v>325</v>
      </c>
      <c r="G318" s="33" t="s">
        <v>325</v>
      </c>
      <c r="H318" s="23" t="str">
        <f t="shared" si="12"/>
        <v>黃＊麵</v>
      </c>
      <c r="I318" s="23" t="str">
        <f t="shared" si="13"/>
        <v>0＊473447</v>
      </c>
      <c r="J318" s="33" t="s">
        <v>5967</v>
      </c>
      <c r="K318" s="33" t="s">
        <v>1127</v>
      </c>
      <c r="L318" s="33">
        <v>1410</v>
      </c>
      <c r="M318" s="33"/>
      <c r="N318" s="33"/>
      <c r="O318" s="33"/>
      <c r="P318" s="33"/>
      <c r="Q318" s="2"/>
      <c r="R318" s="2"/>
      <c r="S318" s="2"/>
      <c r="T318" s="2"/>
      <c r="U318" s="2"/>
      <c r="V318" s="18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2"/>
      <c r="AO318" s="1"/>
      <c r="AP318" s="2"/>
      <c r="AQ318" s="1"/>
      <c r="AR318" s="1"/>
      <c r="AS318" s="1"/>
      <c r="AT318" s="1"/>
      <c r="AU318" s="1"/>
      <c r="AV318" s="2"/>
      <c r="AW318" s="1"/>
      <c r="AX318" s="1"/>
      <c r="AY318" s="1"/>
      <c r="AZ318" s="1"/>
      <c r="BA318" s="1"/>
      <c r="BB318" s="1"/>
      <c r="BC318" s="1"/>
      <c r="BD318" s="1"/>
      <c r="BE318" s="1" t="s">
        <v>9</v>
      </c>
      <c r="BF318" s="1"/>
      <c r="BG318" s="2"/>
      <c r="BH318" s="2"/>
      <c r="BI318" s="1"/>
      <c r="BJ318" s="2"/>
      <c r="BK318" s="2"/>
      <c r="BL318" s="2"/>
      <c r="BM318" s="1"/>
      <c r="BN318" s="131"/>
    </row>
    <row r="319" spans="1:66" ht="46.8">
      <c r="A319" s="23">
        <v>315</v>
      </c>
      <c r="B319" s="33" t="s">
        <v>1561</v>
      </c>
      <c r="C319" s="33" t="s">
        <v>1475</v>
      </c>
      <c r="D319" s="33" t="s">
        <v>218</v>
      </c>
      <c r="E319" s="33">
        <v>67</v>
      </c>
      <c r="F319" s="33" t="s">
        <v>325</v>
      </c>
      <c r="G319" s="33" t="s">
        <v>325</v>
      </c>
      <c r="H319" s="23" t="str">
        <f t="shared" si="12"/>
        <v>潘＊木</v>
      </c>
      <c r="I319" s="23" t="str">
        <f t="shared" si="13"/>
        <v>1＊258886</v>
      </c>
      <c r="J319" s="33" t="s">
        <v>5967</v>
      </c>
      <c r="K319" s="33" t="s">
        <v>1140</v>
      </c>
      <c r="L319" s="33">
        <v>1410</v>
      </c>
      <c r="M319" s="33"/>
      <c r="N319" s="33"/>
      <c r="O319" s="33"/>
      <c r="P319" s="33"/>
      <c r="Q319" s="2"/>
      <c r="R319" s="2"/>
      <c r="S319" s="2"/>
      <c r="T319" s="2"/>
      <c r="U319" s="2"/>
      <c r="V319" s="18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2"/>
      <c r="AO319" s="1"/>
      <c r="AP319" s="2"/>
      <c r="AQ319" s="1"/>
      <c r="AR319" s="1"/>
      <c r="AS319" s="1"/>
      <c r="AT319" s="1"/>
      <c r="AU319" s="1"/>
      <c r="AV319" s="2"/>
      <c r="AW319" s="1"/>
      <c r="AX319" s="1"/>
      <c r="AY319" s="1"/>
      <c r="AZ319" s="1"/>
      <c r="BA319" s="1"/>
      <c r="BB319" s="1"/>
      <c r="BC319" s="1"/>
      <c r="BD319" s="1"/>
      <c r="BE319" s="1" t="s">
        <v>9</v>
      </c>
      <c r="BF319" s="1"/>
      <c r="BG319" s="2"/>
      <c r="BH319" s="2"/>
      <c r="BI319" s="1"/>
      <c r="BJ319" s="2" t="s">
        <v>1141</v>
      </c>
      <c r="BK319" s="2"/>
      <c r="BL319" s="2"/>
      <c r="BM319" s="1"/>
      <c r="BN319" s="131"/>
    </row>
    <row r="320" spans="1:66" ht="31.2">
      <c r="A320" s="23">
        <v>316</v>
      </c>
      <c r="B320" s="33" t="s">
        <v>6201</v>
      </c>
      <c r="C320" s="33" t="s">
        <v>2614</v>
      </c>
      <c r="D320" s="33" t="s">
        <v>218</v>
      </c>
      <c r="E320" s="33">
        <v>50</v>
      </c>
      <c r="F320" s="33" t="s">
        <v>325</v>
      </c>
      <c r="G320" s="33" t="s">
        <v>325</v>
      </c>
      <c r="H320" s="23" t="str">
        <f t="shared" si="12"/>
        <v>李＊成</v>
      </c>
      <c r="I320" s="23" t="str">
        <f t="shared" si="13"/>
        <v>1＊014743</v>
      </c>
      <c r="J320" s="33" t="s">
        <v>5967</v>
      </c>
      <c r="K320" s="33" t="s">
        <v>1130</v>
      </c>
      <c r="L320" s="33">
        <v>1410</v>
      </c>
      <c r="M320" s="33"/>
      <c r="N320" s="33"/>
      <c r="O320" s="33"/>
      <c r="P320" s="33"/>
      <c r="Q320" s="2"/>
      <c r="R320" s="2"/>
      <c r="S320" s="2"/>
      <c r="T320" s="2"/>
      <c r="U320" s="2"/>
      <c r="V320" s="18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2"/>
      <c r="AO320" s="1"/>
      <c r="AP320" s="2"/>
      <c r="AQ320" s="1"/>
      <c r="AR320" s="1"/>
      <c r="AS320" s="1"/>
      <c r="AT320" s="1"/>
      <c r="AU320" s="1"/>
      <c r="AV320" s="2"/>
      <c r="AW320" s="1"/>
      <c r="AX320" s="1"/>
      <c r="AY320" s="1"/>
      <c r="AZ320" s="1"/>
      <c r="BA320" s="1"/>
      <c r="BB320" s="1"/>
      <c r="BC320" s="1"/>
      <c r="BD320" s="1"/>
      <c r="BE320" s="1"/>
      <c r="BF320" s="1" t="s">
        <v>1102</v>
      </c>
      <c r="BG320" s="2"/>
      <c r="BH320" s="2"/>
      <c r="BI320" s="1"/>
      <c r="BJ320" s="2"/>
      <c r="BK320" s="2"/>
      <c r="BL320" s="2"/>
      <c r="BM320" s="1"/>
      <c r="BN320" s="131"/>
    </row>
    <row r="321" spans="1:66" ht="46.8">
      <c r="A321" s="23">
        <v>317</v>
      </c>
      <c r="B321" s="33" t="s">
        <v>729</v>
      </c>
      <c r="C321" s="33" t="s">
        <v>730</v>
      </c>
      <c r="D321" s="33" t="s">
        <v>218</v>
      </c>
      <c r="E321" s="33">
        <v>65</v>
      </c>
      <c r="F321" s="33" t="s">
        <v>325</v>
      </c>
      <c r="G321" s="33" t="s">
        <v>325</v>
      </c>
      <c r="H321" s="23" t="str">
        <f t="shared" si="12"/>
        <v>何＊興</v>
      </c>
      <c r="I321" s="23" t="str">
        <f t="shared" si="13"/>
        <v>1＊044421</v>
      </c>
      <c r="J321" s="33" t="s">
        <v>5953</v>
      </c>
      <c r="K321" s="33" t="s">
        <v>1132</v>
      </c>
      <c r="L321" s="33">
        <v>1410</v>
      </c>
      <c r="M321" s="33"/>
      <c r="N321" s="33"/>
      <c r="O321" s="33"/>
      <c r="P321" s="33"/>
      <c r="Q321" s="2"/>
      <c r="R321" s="2"/>
      <c r="S321" s="2"/>
      <c r="T321" s="2"/>
      <c r="U321" s="2"/>
      <c r="V321" s="18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2"/>
      <c r="AO321" s="1"/>
      <c r="AP321" s="2"/>
      <c r="AQ321" s="1"/>
      <c r="AR321" s="1"/>
      <c r="AS321" s="1"/>
      <c r="AT321" s="1"/>
      <c r="AU321" s="1"/>
      <c r="AV321" s="2"/>
      <c r="AW321" s="1"/>
      <c r="AX321" s="1"/>
      <c r="AY321" s="1"/>
      <c r="AZ321" s="1"/>
      <c r="BA321" s="1"/>
      <c r="BB321" s="1"/>
      <c r="BC321" s="1"/>
      <c r="BD321" s="1" t="s">
        <v>9</v>
      </c>
      <c r="BE321" s="1" t="s">
        <v>9</v>
      </c>
      <c r="BF321" s="1"/>
      <c r="BG321" s="2"/>
      <c r="BH321" s="2"/>
      <c r="BI321" s="1" t="s">
        <v>1114</v>
      </c>
      <c r="BJ321" s="2"/>
      <c r="BK321" s="2"/>
      <c r="BL321" s="2"/>
      <c r="BM321" s="1"/>
      <c r="BN321" s="131"/>
    </row>
    <row r="322" spans="1:66" ht="31.2">
      <c r="A322" s="23">
        <v>318</v>
      </c>
      <c r="B322" s="33" t="s">
        <v>6202</v>
      </c>
      <c r="C322" s="33" t="s">
        <v>6018</v>
      </c>
      <c r="D322" s="33" t="s">
        <v>218</v>
      </c>
      <c r="E322" s="33">
        <v>85</v>
      </c>
      <c r="F322" s="33" t="s">
        <v>325</v>
      </c>
      <c r="G322" s="33" t="s">
        <v>325</v>
      </c>
      <c r="H322" s="117" t="str">
        <f t="shared" si="12"/>
        <v>王＊轍</v>
      </c>
      <c r="I322" s="117" t="str">
        <f t="shared" si="13"/>
        <v>2＊425040</v>
      </c>
      <c r="J322" s="38" t="s">
        <v>5953</v>
      </c>
      <c r="K322" s="38" t="s">
        <v>1142</v>
      </c>
      <c r="L322" s="38">
        <v>1410</v>
      </c>
      <c r="M322" s="33"/>
      <c r="N322" s="33"/>
      <c r="O322" s="33"/>
      <c r="P322" s="33"/>
      <c r="Q322" s="2"/>
      <c r="R322" s="2"/>
      <c r="S322" s="2"/>
      <c r="T322" s="2"/>
      <c r="U322" s="2"/>
      <c r="V322" s="18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2"/>
      <c r="AO322" s="1"/>
      <c r="AP322" s="2"/>
      <c r="AQ322" s="1"/>
      <c r="AR322" s="1"/>
      <c r="AS322" s="1"/>
      <c r="AT322" s="1"/>
      <c r="AU322" s="1"/>
      <c r="AV322" s="2"/>
      <c r="AW322" s="1"/>
      <c r="AX322" s="1"/>
      <c r="AY322" s="1"/>
      <c r="AZ322" s="1" t="s">
        <v>9</v>
      </c>
      <c r="BA322" s="1"/>
      <c r="BB322" s="1"/>
      <c r="BC322" s="1"/>
      <c r="BD322" s="1"/>
      <c r="BE322" s="1"/>
      <c r="BF322" s="1"/>
      <c r="BG322" s="2"/>
      <c r="BH322" s="2"/>
      <c r="BI322" s="1"/>
      <c r="BJ322" s="2"/>
      <c r="BK322" s="2"/>
      <c r="BL322" s="2"/>
      <c r="BM322" s="1" t="s">
        <v>1111</v>
      </c>
      <c r="BN322" s="131"/>
    </row>
    <row r="323" spans="1:66" ht="46.8">
      <c r="A323" s="23">
        <v>319</v>
      </c>
      <c r="B323" s="33" t="s">
        <v>4722</v>
      </c>
      <c r="C323" s="33" t="s">
        <v>2261</v>
      </c>
      <c r="D323" s="33" t="s">
        <v>216</v>
      </c>
      <c r="E323" s="33">
        <v>89</v>
      </c>
      <c r="F323" s="33" t="s">
        <v>325</v>
      </c>
      <c r="G323" s="33" t="s">
        <v>325</v>
      </c>
      <c r="H323" s="23" t="str">
        <f t="shared" si="12"/>
        <v>黃＊秋玉</v>
      </c>
      <c r="I323" s="23" t="str">
        <f t="shared" si="13"/>
        <v>1＊836897</v>
      </c>
      <c r="J323" s="33" t="s">
        <v>5956</v>
      </c>
      <c r="K323" s="33" t="s">
        <v>1132</v>
      </c>
      <c r="L323" s="33">
        <v>1410</v>
      </c>
      <c r="M323" s="33"/>
      <c r="N323" s="33"/>
      <c r="O323" s="33"/>
      <c r="P323" s="33"/>
      <c r="Q323" s="2"/>
      <c r="R323" s="2"/>
      <c r="S323" s="2"/>
      <c r="T323" s="2"/>
      <c r="U323" s="2"/>
      <c r="V323" s="18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2"/>
      <c r="AO323" s="1"/>
      <c r="AP323" s="2"/>
      <c r="AQ323" s="1"/>
      <c r="AR323" s="1"/>
      <c r="AS323" s="1"/>
      <c r="AT323" s="1"/>
      <c r="AU323" s="1"/>
      <c r="AV323" s="2"/>
      <c r="AW323" s="1"/>
      <c r="AX323" s="1"/>
      <c r="AY323" s="1"/>
      <c r="AZ323" s="1"/>
      <c r="BA323" s="1"/>
      <c r="BB323" s="1"/>
      <c r="BC323" s="1"/>
      <c r="BD323" s="1" t="s">
        <v>9</v>
      </c>
      <c r="BE323" s="1" t="s">
        <v>9</v>
      </c>
      <c r="BF323" s="1"/>
      <c r="BG323" s="2"/>
      <c r="BH323" s="2"/>
      <c r="BI323" s="1"/>
      <c r="BJ323" s="2"/>
      <c r="BK323" s="2"/>
      <c r="BL323" s="2"/>
      <c r="BM323" s="1"/>
      <c r="BN323" s="131"/>
    </row>
    <row r="324" spans="1:66" ht="46.8">
      <c r="A324" s="23">
        <v>320</v>
      </c>
      <c r="B324" s="33" t="s">
        <v>6073</v>
      </c>
      <c r="C324" s="33" t="s">
        <v>5879</v>
      </c>
      <c r="D324" s="33" t="s">
        <v>218</v>
      </c>
      <c r="E324" s="33">
        <v>90</v>
      </c>
      <c r="F324" s="33" t="s">
        <v>5923</v>
      </c>
      <c r="G324" s="33" t="s">
        <v>5992</v>
      </c>
      <c r="H324" s="23" t="str">
        <f t="shared" si="12"/>
        <v>黎＊景</v>
      </c>
      <c r="I324" s="23" t="str">
        <f t="shared" si="13"/>
        <v>1＊951432</v>
      </c>
      <c r="J324" s="33" t="s">
        <v>5959</v>
      </c>
      <c r="K324" s="33" t="s">
        <v>1148</v>
      </c>
      <c r="L324" s="33">
        <v>1410</v>
      </c>
      <c r="M324" s="33"/>
      <c r="N324" s="33"/>
      <c r="O324" s="33"/>
      <c r="P324" s="33"/>
      <c r="Q324" s="2"/>
      <c r="R324" s="2"/>
      <c r="S324" s="2"/>
      <c r="T324" s="2"/>
      <c r="U324" s="2"/>
      <c r="V324" s="18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2"/>
      <c r="AO324" s="1"/>
      <c r="AP324" s="2"/>
      <c r="AQ324" s="1"/>
      <c r="AR324" s="1"/>
      <c r="AS324" s="1"/>
      <c r="AT324" s="1"/>
      <c r="AU324" s="1"/>
      <c r="AV324" s="2"/>
      <c r="AW324" s="1"/>
      <c r="AX324" s="1"/>
      <c r="AY324" s="1"/>
      <c r="AZ324" s="1" t="s">
        <v>9</v>
      </c>
      <c r="BA324" s="1"/>
      <c r="BB324" s="1"/>
      <c r="BC324" s="1"/>
      <c r="BD324" s="1"/>
      <c r="BE324" s="1"/>
      <c r="BF324" s="1"/>
      <c r="BG324" s="2" t="s">
        <v>9</v>
      </c>
      <c r="BH324" s="2"/>
      <c r="BI324" s="1"/>
      <c r="BJ324" s="2"/>
      <c r="BK324" s="2"/>
      <c r="BL324" s="2"/>
      <c r="BM324" s="1"/>
      <c r="BN324" s="131"/>
    </row>
    <row r="325" spans="1:66" ht="46.8">
      <c r="A325" s="23">
        <v>321</v>
      </c>
      <c r="B325" s="33" t="s">
        <v>1568</v>
      </c>
      <c r="C325" s="33" t="s">
        <v>1484</v>
      </c>
      <c r="D325" s="33" t="s">
        <v>218</v>
      </c>
      <c r="E325" s="33">
        <v>95</v>
      </c>
      <c r="F325" s="33" t="s">
        <v>325</v>
      </c>
      <c r="G325" s="33" t="s">
        <v>325</v>
      </c>
      <c r="H325" s="23" t="str">
        <f t="shared" si="12"/>
        <v>林＊禎</v>
      </c>
      <c r="I325" s="23" t="str">
        <f t="shared" si="13"/>
        <v>0＊068675</v>
      </c>
      <c r="J325" s="33" t="s">
        <v>5959</v>
      </c>
      <c r="K325" s="33" t="s">
        <v>1148</v>
      </c>
      <c r="L325" s="33">
        <v>1410</v>
      </c>
      <c r="M325" s="33"/>
      <c r="N325" s="33"/>
      <c r="O325" s="33"/>
      <c r="P325" s="33"/>
      <c r="Q325" s="2"/>
      <c r="R325" s="2"/>
      <c r="S325" s="2"/>
      <c r="T325" s="2"/>
      <c r="U325" s="2"/>
      <c r="V325" s="18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2"/>
      <c r="AO325" s="1"/>
      <c r="AP325" s="2"/>
      <c r="AQ325" s="1"/>
      <c r="AR325" s="1"/>
      <c r="AS325" s="1"/>
      <c r="AT325" s="1"/>
      <c r="AU325" s="1"/>
      <c r="AV325" s="2"/>
      <c r="AW325" s="1"/>
      <c r="AX325" s="1"/>
      <c r="AY325" s="1"/>
      <c r="AZ325" s="1" t="s">
        <v>9</v>
      </c>
      <c r="BA325" s="1"/>
      <c r="BB325" s="1"/>
      <c r="BC325" s="1"/>
      <c r="BD325" s="1"/>
      <c r="BE325" s="1"/>
      <c r="BF325" s="1"/>
      <c r="BG325" s="2" t="s">
        <v>9</v>
      </c>
      <c r="BH325" s="2"/>
      <c r="BI325" s="1"/>
      <c r="BJ325" s="2"/>
      <c r="BK325" s="2"/>
      <c r="BL325" s="2"/>
      <c r="BM325" s="1"/>
      <c r="BN325" s="131"/>
    </row>
    <row r="326" spans="1:66" ht="46.8">
      <c r="A326" s="23">
        <v>322</v>
      </c>
      <c r="B326" s="33" t="s">
        <v>6203</v>
      </c>
      <c r="C326" s="33" t="s">
        <v>6019</v>
      </c>
      <c r="D326" s="33" t="s">
        <v>216</v>
      </c>
      <c r="E326" s="33">
        <v>81</v>
      </c>
      <c r="F326" s="33" t="s">
        <v>325</v>
      </c>
      <c r="G326" s="33" t="s">
        <v>325</v>
      </c>
      <c r="H326" s="117" t="str">
        <f t="shared" si="12"/>
        <v>華＊富</v>
      </c>
      <c r="I326" s="117" t="str">
        <f t="shared" si="13"/>
        <v>0＊310572</v>
      </c>
      <c r="J326" s="38" t="s">
        <v>5959</v>
      </c>
      <c r="K326" s="38" t="s">
        <v>1148</v>
      </c>
      <c r="L326" s="38">
        <v>1410</v>
      </c>
      <c r="M326" s="33"/>
      <c r="N326" s="33"/>
      <c r="O326" s="33"/>
      <c r="P326" s="33"/>
      <c r="Q326" s="2"/>
      <c r="R326" s="2"/>
      <c r="S326" s="2"/>
      <c r="T326" s="2"/>
      <c r="U326" s="2"/>
      <c r="V326" s="18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2"/>
      <c r="AO326" s="1"/>
      <c r="AP326" s="2"/>
      <c r="AQ326" s="1"/>
      <c r="AR326" s="1"/>
      <c r="AS326" s="1"/>
      <c r="AT326" s="1"/>
      <c r="AU326" s="1"/>
      <c r="AV326" s="2"/>
      <c r="AW326" s="1"/>
      <c r="AX326" s="1"/>
      <c r="AY326" s="1"/>
      <c r="AZ326" s="1" t="s">
        <v>9</v>
      </c>
      <c r="BA326" s="1"/>
      <c r="BB326" s="1"/>
      <c r="BC326" s="1"/>
      <c r="BD326" s="1"/>
      <c r="BE326" s="1"/>
      <c r="BF326" s="1"/>
      <c r="BG326" s="2" t="s">
        <v>9</v>
      </c>
      <c r="BH326" s="2"/>
      <c r="BI326" s="1"/>
      <c r="BJ326" s="2"/>
      <c r="BK326" s="2"/>
      <c r="BL326" s="2"/>
      <c r="BM326" s="1"/>
      <c r="BN326" s="131"/>
    </row>
    <row r="327" spans="1:66" ht="31.2">
      <c r="A327" s="23">
        <v>323</v>
      </c>
      <c r="B327" s="125" t="s">
        <v>6236</v>
      </c>
      <c r="C327" s="125" t="s">
        <v>6022</v>
      </c>
      <c r="D327" s="125" t="s">
        <v>6237</v>
      </c>
      <c r="E327" s="125">
        <v>77</v>
      </c>
      <c r="F327" s="125" t="s">
        <v>5455</v>
      </c>
      <c r="G327" s="125" t="s">
        <v>5947</v>
      </c>
      <c r="H327" s="23" t="str">
        <f t="shared" si="12"/>
        <v>王＊德</v>
      </c>
      <c r="I327" s="23" t="str">
        <f t="shared" si="13"/>
        <v>2＊176194</v>
      </c>
      <c r="J327" s="125" t="s">
        <v>5494</v>
      </c>
      <c r="K327" s="125" t="s">
        <v>1152</v>
      </c>
      <c r="L327" s="125">
        <v>1551</v>
      </c>
      <c r="M327" s="125"/>
      <c r="N327" s="125"/>
      <c r="O327" s="125"/>
      <c r="P327" s="125"/>
      <c r="Q327" s="2"/>
      <c r="R327" s="2"/>
      <c r="S327" s="2"/>
      <c r="T327" s="2"/>
      <c r="U327" s="2"/>
      <c r="V327" s="18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2"/>
      <c r="AO327" s="1"/>
      <c r="AP327" s="2"/>
      <c r="AQ327" s="1"/>
      <c r="AR327" s="1"/>
      <c r="AS327" s="1"/>
      <c r="AT327" s="1"/>
      <c r="AU327" s="1"/>
      <c r="AV327" s="2" t="s">
        <v>9</v>
      </c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2"/>
      <c r="BH327" s="2"/>
      <c r="BI327" s="1"/>
      <c r="BJ327" s="2"/>
      <c r="BK327" s="2"/>
      <c r="BL327" s="2"/>
      <c r="BM327" s="1" t="s">
        <v>1111</v>
      </c>
      <c r="BN327" s="131"/>
    </row>
    <row r="328" spans="1:66" ht="31.2">
      <c r="A328" s="23">
        <v>324</v>
      </c>
      <c r="B328" s="125" t="s">
        <v>6238</v>
      </c>
      <c r="C328" s="125" t="s">
        <v>2286</v>
      </c>
      <c r="D328" s="125" t="s">
        <v>5292</v>
      </c>
      <c r="E328" s="125">
        <v>76</v>
      </c>
      <c r="F328" s="125" t="s">
        <v>325</v>
      </c>
      <c r="G328" s="125" t="s">
        <v>325</v>
      </c>
      <c r="H328" s="23" t="str">
        <f t="shared" si="12"/>
        <v>陳＊枝</v>
      </c>
      <c r="I328" s="23" t="str">
        <f t="shared" si="13"/>
        <v>0＊624150</v>
      </c>
      <c r="J328" s="125" t="s">
        <v>5494</v>
      </c>
      <c r="K328" s="125" t="s">
        <v>1127</v>
      </c>
      <c r="L328" s="125">
        <v>1551</v>
      </c>
      <c r="M328" s="125"/>
      <c r="N328" s="125"/>
      <c r="O328" s="125"/>
      <c r="P328" s="125"/>
      <c r="Q328" s="2"/>
      <c r="R328" s="2"/>
      <c r="S328" s="2"/>
      <c r="T328" s="2"/>
      <c r="U328" s="2"/>
      <c r="V328" s="18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2"/>
      <c r="AO328" s="1"/>
      <c r="AP328" s="2"/>
      <c r="AQ328" s="1"/>
      <c r="AR328" s="1"/>
      <c r="AS328" s="1"/>
      <c r="AT328" s="1"/>
      <c r="AU328" s="1"/>
      <c r="AV328" s="2"/>
      <c r="AW328" s="1"/>
      <c r="AX328" s="1"/>
      <c r="AY328" s="1"/>
      <c r="AZ328" s="1"/>
      <c r="BA328" s="1"/>
      <c r="BB328" s="1"/>
      <c r="BC328" s="1"/>
      <c r="BD328" s="1"/>
      <c r="BE328" s="1" t="s">
        <v>9</v>
      </c>
      <c r="BF328" s="1"/>
      <c r="BG328" s="2"/>
      <c r="BH328" s="2"/>
      <c r="BI328" s="1"/>
      <c r="BJ328" s="2"/>
      <c r="BK328" s="2"/>
      <c r="BL328" s="2"/>
      <c r="BM328" s="1"/>
      <c r="BN328" s="131"/>
    </row>
    <row r="329" spans="1:66" ht="31.2">
      <c r="A329" s="23">
        <v>325</v>
      </c>
      <c r="B329" s="125" t="s">
        <v>6239</v>
      </c>
      <c r="C329" s="125" t="s">
        <v>6023</v>
      </c>
      <c r="D329" s="125" t="s">
        <v>6237</v>
      </c>
      <c r="E329" s="125">
        <v>82</v>
      </c>
      <c r="F329" s="125" t="s">
        <v>325</v>
      </c>
      <c r="G329" s="125" t="s">
        <v>325</v>
      </c>
      <c r="H329" s="23" t="str">
        <f t="shared" si="12"/>
        <v>鄭＊雄</v>
      </c>
      <c r="I329" s="23" t="str">
        <f t="shared" si="13"/>
        <v>1＊224142</v>
      </c>
      <c r="J329" s="125" t="s">
        <v>5977</v>
      </c>
      <c r="K329" s="125" t="s">
        <v>1130</v>
      </c>
      <c r="L329" s="125">
        <v>1551</v>
      </c>
      <c r="M329" s="125"/>
      <c r="N329" s="125"/>
      <c r="O329" s="125"/>
      <c r="P329" s="125"/>
      <c r="Q329" s="2"/>
      <c r="R329" s="2"/>
      <c r="S329" s="2"/>
      <c r="T329" s="2"/>
      <c r="U329" s="2"/>
      <c r="V329" s="18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2"/>
      <c r="AO329" s="1"/>
      <c r="AP329" s="2"/>
      <c r="AQ329" s="1"/>
      <c r="AR329" s="1"/>
      <c r="AS329" s="1"/>
      <c r="AT329" s="1"/>
      <c r="AU329" s="1"/>
      <c r="AV329" s="2"/>
      <c r="AW329" s="1"/>
      <c r="AX329" s="1"/>
      <c r="AY329" s="1"/>
      <c r="AZ329" s="1"/>
      <c r="BA329" s="1"/>
      <c r="BB329" s="1"/>
      <c r="BC329" s="1"/>
      <c r="BD329" s="1"/>
      <c r="BE329" s="1"/>
      <c r="BF329" s="1" t="s">
        <v>9</v>
      </c>
      <c r="BG329" s="2"/>
      <c r="BH329" s="2"/>
      <c r="BI329" s="1"/>
      <c r="BJ329" s="2"/>
      <c r="BK329" s="2"/>
      <c r="BL329" s="2"/>
      <c r="BM329" s="1"/>
      <c r="BN329" s="131"/>
    </row>
    <row r="330" spans="1:66" ht="46.8">
      <c r="A330" s="23">
        <v>326</v>
      </c>
      <c r="B330" s="33" t="s">
        <v>4888</v>
      </c>
      <c r="C330" s="33" t="s">
        <v>4889</v>
      </c>
      <c r="D330" s="33" t="s">
        <v>218</v>
      </c>
      <c r="E330" s="33">
        <v>76</v>
      </c>
      <c r="F330" s="33" t="s">
        <v>325</v>
      </c>
      <c r="G330" s="33" t="s">
        <v>325</v>
      </c>
      <c r="H330" s="23" t="str">
        <f t="shared" si="12"/>
        <v>林＊羽</v>
      </c>
      <c r="I330" s="23" t="str">
        <f t="shared" si="13"/>
        <v>0＊383993</v>
      </c>
      <c r="J330" s="33" t="s">
        <v>5982</v>
      </c>
      <c r="K330" s="33" t="s">
        <v>1803</v>
      </c>
      <c r="L330" s="33">
        <v>1551</v>
      </c>
      <c r="M330" s="33"/>
      <c r="N330" s="33"/>
      <c r="O330" s="33"/>
      <c r="P330" s="33"/>
      <c r="Q330" s="2"/>
      <c r="R330" s="2"/>
      <c r="S330" s="2"/>
      <c r="T330" s="2"/>
      <c r="U330" s="2"/>
      <c r="V330" s="18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2"/>
      <c r="AO330" s="1"/>
      <c r="AP330" s="2"/>
      <c r="AQ330" s="1"/>
      <c r="AR330" s="1"/>
      <c r="AS330" s="1"/>
      <c r="AT330" s="1"/>
      <c r="AU330" s="1"/>
      <c r="AV330" s="2"/>
      <c r="AW330" s="1"/>
      <c r="AX330" s="1"/>
      <c r="AY330" s="1" t="s">
        <v>9</v>
      </c>
      <c r="AZ330" s="1"/>
      <c r="BA330" s="1"/>
      <c r="BB330" s="1"/>
      <c r="BC330" s="1"/>
      <c r="BD330" s="1"/>
      <c r="BE330" s="1" t="s">
        <v>9</v>
      </c>
      <c r="BF330" s="1"/>
      <c r="BG330" s="2"/>
      <c r="BH330" s="2"/>
      <c r="BI330" s="1"/>
      <c r="BJ330" s="2"/>
      <c r="BK330" s="2"/>
      <c r="BL330" s="2"/>
      <c r="BM330" s="1"/>
      <c r="BN330" s="131"/>
    </row>
    <row r="331" spans="1:66" ht="46.8">
      <c r="A331" s="23">
        <v>327</v>
      </c>
      <c r="B331" s="33" t="s">
        <v>6208</v>
      </c>
      <c r="C331" s="33" t="s">
        <v>6026</v>
      </c>
      <c r="D331" s="33" t="s">
        <v>216</v>
      </c>
      <c r="E331" s="33">
        <v>86</v>
      </c>
      <c r="F331" s="33" t="s">
        <v>5473</v>
      </c>
      <c r="G331" s="33" t="s">
        <v>5929</v>
      </c>
      <c r="H331" s="23" t="str">
        <f t="shared" si="12"/>
        <v>陳＊林麥</v>
      </c>
      <c r="I331" s="23" t="str">
        <f t="shared" si="13"/>
        <v>1＊244544</v>
      </c>
      <c r="J331" s="33" t="s">
        <v>5982</v>
      </c>
      <c r="K331" s="33" t="s">
        <v>5586</v>
      </c>
      <c r="L331" s="33">
        <v>1551</v>
      </c>
      <c r="M331" s="33"/>
      <c r="N331" s="33"/>
      <c r="O331" s="33"/>
      <c r="P331" s="33"/>
      <c r="Q331" s="2"/>
      <c r="R331" s="2"/>
      <c r="S331" s="2"/>
      <c r="T331" s="2"/>
      <c r="U331" s="2"/>
      <c r="V331" s="18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2"/>
      <c r="AO331" s="1"/>
      <c r="AP331" s="2"/>
      <c r="AQ331" s="1"/>
      <c r="AR331" s="1"/>
      <c r="AS331" s="1"/>
      <c r="AT331" s="1"/>
      <c r="AU331" s="1"/>
      <c r="AV331" s="2"/>
      <c r="AW331" s="1"/>
      <c r="AX331" s="1"/>
      <c r="AY331" s="1"/>
      <c r="AZ331" s="1" t="s">
        <v>9</v>
      </c>
      <c r="BA331" s="1"/>
      <c r="BB331" s="1"/>
      <c r="BC331" s="1"/>
      <c r="BD331" s="1"/>
      <c r="BE331" s="1"/>
      <c r="BF331" s="1"/>
      <c r="BG331" s="2"/>
      <c r="BH331" s="2"/>
      <c r="BI331" s="1"/>
      <c r="BJ331" s="2"/>
      <c r="BK331" s="2"/>
      <c r="BL331" s="2"/>
      <c r="BM331" s="1" t="s">
        <v>1111</v>
      </c>
      <c r="BN331" s="131"/>
    </row>
    <row r="332" spans="1:66" ht="46.8">
      <c r="A332" s="23">
        <v>328</v>
      </c>
      <c r="B332" s="33" t="s">
        <v>1568</v>
      </c>
      <c r="C332" s="33" t="s">
        <v>1484</v>
      </c>
      <c r="D332" s="33" t="s">
        <v>218</v>
      </c>
      <c r="E332" s="33">
        <v>95</v>
      </c>
      <c r="F332" s="33" t="s">
        <v>5927</v>
      </c>
      <c r="G332" s="33" t="s">
        <v>5967</v>
      </c>
      <c r="H332" s="23" t="str">
        <f t="shared" si="12"/>
        <v>林＊禎</v>
      </c>
      <c r="I332" s="23" t="str">
        <f t="shared" si="13"/>
        <v>0＊068675</v>
      </c>
      <c r="J332" s="33" t="s">
        <v>5929</v>
      </c>
      <c r="K332" s="33" t="s">
        <v>1148</v>
      </c>
      <c r="L332" s="33">
        <v>1551</v>
      </c>
      <c r="M332" s="33"/>
      <c r="N332" s="33"/>
      <c r="O332" s="33"/>
      <c r="P332" s="33"/>
      <c r="Q332" s="2"/>
      <c r="R332" s="2"/>
      <c r="S332" s="2"/>
      <c r="T332" s="2"/>
      <c r="U332" s="2"/>
      <c r="V332" s="18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2"/>
      <c r="AO332" s="1"/>
      <c r="AP332" s="2"/>
      <c r="AQ332" s="1"/>
      <c r="AR332" s="1"/>
      <c r="AS332" s="1"/>
      <c r="AT332" s="1"/>
      <c r="AU332" s="1"/>
      <c r="AV332" s="2"/>
      <c r="AW332" s="1"/>
      <c r="AX332" s="1"/>
      <c r="AY332" s="1"/>
      <c r="AZ332" s="1" t="s">
        <v>9</v>
      </c>
      <c r="BA332" s="1"/>
      <c r="BB332" s="1"/>
      <c r="BC332" s="1"/>
      <c r="BD332" s="1"/>
      <c r="BE332" s="1"/>
      <c r="BF332" s="1"/>
      <c r="BG332" s="2" t="s">
        <v>9</v>
      </c>
      <c r="BH332" s="2"/>
      <c r="BI332" s="1"/>
      <c r="BJ332" s="2"/>
      <c r="BK332" s="2"/>
      <c r="BL332" s="2"/>
      <c r="BM332" s="1"/>
      <c r="BN332" s="131"/>
    </row>
    <row r="333" spans="1:66" ht="46.8">
      <c r="A333" s="23">
        <v>329</v>
      </c>
      <c r="B333" s="33" t="s">
        <v>6206</v>
      </c>
      <c r="C333" s="33" t="s">
        <v>6024</v>
      </c>
      <c r="D333" s="33" t="s">
        <v>216</v>
      </c>
      <c r="E333" s="33">
        <v>64</v>
      </c>
      <c r="F333" s="33" t="s">
        <v>325</v>
      </c>
      <c r="G333" s="33" t="s">
        <v>325</v>
      </c>
      <c r="H333" s="23" t="str">
        <f t="shared" si="12"/>
        <v>陳＊玲</v>
      </c>
      <c r="I333" s="23" t="str">
        <f t="shared" si="13"/>
        <v>1＊716551</v>
      </c>
      <c r="J333" s="33" t="s">
        <v>5929</v>
      </c>
      <c r="K333" s="33" t="s">
        <v>1132</v>
      </c>
      <c r="L333" s="33">
        <v>1551</v>
      </c>
      <c r="M333" s="33"/>
      <c r="N333" s="33"/>
      <c r="O333" s="33"/>
      <c r="P333" s="33"/>
      <c r="Q333" s="2"/>
      <c r="R333" s="2"/>
      <c r="S333" s="2"/>
      <c r="T333" s="2"/>
      <c r="U333" s="2"/>
      <c r="V333" s="18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2"/>
      <c r="AO333" s="1"/>
      <c r="AP333" s="2"/>
      <c r="AQ333" s="1"/>
      <c r="AR333" s="1"/>
      <c r="AS333" s="1"/>
      <c r="AT333" s="1"/>
      <c r="AU333" s="1"/>
      <c r="AV333" s="2"/>
      <c r="AW333" s="1"/>
      <c r="AX333" s="1"/>
      <c r="AY333" s="1"/>
      <c r="AZ333" s="1"/>
      <c r="BA333" s="1"/>
      <c r="BB333" s="1"/>
      <c r="BC333" s="1"/>
      <c r="BD333" s="1" t="s">
        <v>9</v>
      </c>
      <c r="BE333" s="1" t="s">
        <v>9</v>
      </c>
      <c r="BF333" s="1"/>
      <c r="BG333" s="2"/>
      <c r="BH333" s="2"/>
      <c r="BI333" s="1"/>
      <c r="BJ333" s="2"/>
      <c r="BK333" s="2"/>
      <c r="BL333" s="2"/>
      <c r="BM333" s="1"/>
      <c r="BN333" s="131"/>
    </row>
    <row r="334" spans="1:66" ht="31.2">
      <c r="A334" s="23">
        <v>330</v>
      </c>
      <c r="B334" s="33" t="s">
        <v>291</v>
      </c>
      <c r="C334" s="33" t="s">
        <v>171</v>
      </c>
      <c r="D334" s="33" t="s">
        <v>216</v>
      </c>
      <c r="E334" s="33">
        <v>60</v>
      </c>
      <c r="F334" s="33" t="s">
        <v>325</v>
      </c>
      <c r="G334" s="33" t="s">
        <v>325</v>
      </c>
      <c r="H334" s="23" t="str">
        <f t="shared" si="12"/>
        <v>李＊珍</v>
      </c>
      <c r="I334" s="23" t="str">
        <f t="shared" si="13"/>
        <v>2＊018759</v>
      </c>
      <c r="J334" s="33" t="s">
        <v>5941</v>
      </c>
      <c r="K334" s="33" t="s">
        <v>1127</v>
      </c>
      <c r="L334" s="33">
        <v>1551</v>
      </c>
      <c r="M334" s="33"/>
      <c r="N334" s="33"/>
      <c r="O334" s="33"/>
      <c r="P334" s="33"/>
      <c r="Q334" s="2"/>
      <c r="R334" s="2"/>
      <c r="S334" s="2"/>
      <c r="T334" s="2"/>
      <c r="U334" s="2"/>
      <c r="V334" s="18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2"/>
      <c r="AO334" s="1"/>
      <c r="AP334" s="2"/>
      <c r="AQ334" s="1"/>
      <c r="AR334" s="1"/>
      <c r="AS334" s="1"/>
      <c r="AT334" s="1"/>
      <c r="AU334" s="1"/>
      <c r="AV334" s="2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2"/>
      <c r="BH334" s="2"/>
      <c r="BI334" s="1"/>
      <c r="BJ334" s="2"/>
      <c r="BK334" s="2"/>
      <c r="BL334" s="2"/>
      <c r="BM334" s="1"/>
      <c r="BN334" s="131"/>
    </row>
    <row r="335" spans="1:66" ht="16.2">
      <c r="A335" s="23">
        <v>331</v>
      </c>
      <c r="B335" s="33" t="s">
        <v>4799</v>
      </c>
      <c r="C335" s="33" t="s">
        <v>2286</v>
      </c>
      <c r="D335" s="33" t="s">
        <v>216</v>
      </c>
      <c r="E335" s="33">
        <v>76</v>
      </c>
      <c r="F335" s="33" t="s">
        <v>325</v>
      </c>
      <c r="G335" s="33" t="s">
        <v>325</v>
      </c>
      <c r="H335" s="23" t="str">
        <f t="shared" si="12"/>
        <v>陳＊枝</v>
      </c>
      <c r="I335" s="23" t="str">
        <f t="shared" si="13"/>
        <v>0＊624150</v>
      </c>
      <c r="J335" s="33" t="s">
        <v>5946</v>
      </c>
      <c r="K335" s="33">
        <v>5760350</v>
      </c>
      <c r="L335" s="33">
        <v>1551</v>
      </c>
      <c r="M335" s="33"/>
      <c r="N335" s="33"/>
      <c r="O335" s="33"/>
      <c r="P335" s="33"/>
      <c r="Q335" s="2"/>
      <c r="R335" s="2"/>
      <c r="S335" s="2"/>
      <c r="T335" s="2"/>
      <c r="U335" s="2"/>
      <c r="V335" s="18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2"/>
      <c r="AO335" s="1"/>
      <c r="AP335" s="2"/>
      <c r="AQ335" s="1"/>
      <c r="AR335" s="1"/>
      <c r="AS335" s="1"/>
      <c r="AT335" s="1"/>
      <c r="AU335" s="1"/>
      <c r="AV335" s="2"/>
      <c r="AW335" s="1"/>
      <c r="AX335" s="1"/>
      <c r="AY335" s="1" t="s">
        <v>9</v>
      </c>
      <c r="AZ335" s="1"/>
      <c r="BA335" s="1"/>
      <c r="BB335" s="1"/>
      <c r="BC335" s="1"/>
      <c r="BD335" s="1"/>
      <c r="BE335" s="1"/>
      <c r="BF335" s="1"/>
      <c r="BG335" s="2"/>
      <c r="BH335" s="2"/>
      <c r="BI335" s="1"/>
      <c r="BJ335" s="2"/>
      <c r="BK335" s="2"/>
      <c r="BL335" s="2"/>
      <c r="BM335" s="1"/>
      <c r="BN335" s="131"/>
    </row>
    <row r="336" spans="1:66" ht="31.2">
      <c r="A336" s="23">
        <v>332</v>
      </c>
      <c r="B336" s="33" t="s">
        <v>1046</v>
      </c>
      <c r="C336" s="33" t="s">
        <v>882</v>
      </c>
      <c r="D336" s="33" t="s">
        <v>216</v>
      </c>
      <c r="E336" s="33">
        <v>75</v>
      </c>
      <c r="F336" s="33" t="s">
        <v>325</v>
      </c>
      <c r="G336" s="33" t="s">
        <v>325</v>
      </c>
      <c r="H336" s="23" t="str">
        <f t="shared" si="12"/>
        <v>楊＊珠環</v>
      </c>
      <c r="I336" s="23" t="str">
        <f t="shared" si="13"/>
        <v>1＊715021</v>
      </c>
      <c r="J336" s="33" t="s">
        <v>5946</v>
      </c>
      <c r="K336" s="33" t="s">
        <v>1127</v>
      </c>
      <c r="L336" s="33">
        <v>1551</v>
      </c>
      <c r="M336" s="33"/>
      <c r="N336" s="33"/>
      <c r="O336" s="33"/>
      <c r="P336" s="33"/>
      <c r="Q336" s="2"/>
      <c r="R336" s="2"/>
      <c r="S336" s="2"/>
      <c r="T336" s="2"/>
      <c r="U336" s="2"/>
      <c r="V336" s="18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2"/>
      <c r="AO336" s="1"/>
      <c r="AP336" s="2"/>
      <c r="AQ336" s="1"/>
      <c r="AR336" s="1"/>
      <c r="AS336" s="1"/>
      <c r="AT336" s="1"/>
      <c r="AU336" s="1"/>
      <c r="AV336" s="2"/>
      <c r="AW336" s="1"/>
      <c r="AX336" s="1"/>
      <c r="AY336" s="1"/>
      <c r="AZ336" s="1"/>
      <c r="BA336" s="1"/>
      <c r="BB336" s="1"/>
      <c r="BC336" s="1"/>
      <c r="BD336" s="1"/>
      <c r="BE336" s="1" t="s">
        <v>9</v>
      </c>
      <c r="BF336" s="1"/>
      <c r="BG336" s="2"/>
      <c r="BH336" s="2"/>
      <c r="BI336" s="1"/>
      <c r="BJ336" s="2"/>
      <c r="BK336" s="2"/>
      <c r="BL336" s="2"/>
      <c r="BM336" s="1"/>
      <c r="BN336" s="131"/>
    </row>
    <row r="337" spans="1:66" ht="31.2">
      <c r="A337" s="23">
        <v>333</v>
      </c>
      <c r="B337" s="33"/>
      <c r="C337" s="33"/>
      <c r="D337" s="33"/>
      <c r="E337" s="33"/>
      <c r="F337" s="33"/>
      <c r="G337" s="33"/>
      <c r="H337" s="23" t="str">
        <f t="shared" si="12"/>
        <v>＊</v>
      </c>
      <c r="I337" s="23" t="str">
        <f t="shared" si="13"/>
        <v>＊</v>
      </c>
      <c r="J337" s="33" t="s">
        <v>5967</v>
      </c>
      <c r="K337" s="33" t="s">
        <v>1142</v>
      </c>
      <c r="L337" s="33">
        <v>1551</v>
      </c>
      <c r="M337" s="33"/>
      <c r="N337" s="33"/>
      <c r="O337" s="33"/>
      <c r="P337" s="33"/>
      <c r="Q337" s="2"/>
      <c r="R337" s="2"/>
      <c r="S337" s="2"/>
      <c r="T337" s="2"/>
      <c r="U337" s="2"/>
      <c r="V337" s="18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2"/>
      <c r="AO337" s="1"/>
      <c r="AP337" s="2"/>
      <c r="AQ337" s="1"/>
      <c r="AR337" s="1"/>
      <c r="AS337" s="1"/>
      <c r="AT337" s="1"/>
      <c r="AU337" s="1"/>
      <c r="AV337" s="2"/>
      <c r="AW337" s="1"/>
      <c r="AX337" s="1"/>
      <c r="AY337" s="1"/>
      <c r="AZ337" s="1" t="s">
        <v>9</v>
      </c>
      <c r="BA337" s="1"/>
      <c r="BB337" s="1"/>
      <c r="BC337" s="1"/>
      <c r="BD337" s="1"/>
      <c r="BE337" s="1"/>
      <c r="BF337" s="1"/>
      <c r="BG337" s="2"/>
      <c r="BH337" s="2"/>
      <c r="BI337" s="1"/>
      <c r="BJ337" s="2"/>
      <c r="BK337" s="2"/>
      <c r="BL337" s="2"/>
      <c r="BM337" s="1" t="s">
        <v>1111</v>
      </c>
      <c r="BN337" s="131"/>
    </row>
    <row r="338" spans="1:66" ht="31.2">
      <c r="A338" s="23">
        <v>334</v>
      </c>
      <c r="B338" s="33" t="s">
        <v>6207</v>
      </c>
      <c r="C338" s="33" t="s">
        <v>6025</v>
      </c>
      <c r="D338" s="33" t="s">
        <v>216</v>
      </c>
      <c r="E338" s="33">
        <v>85</v>
      </c>
      <c r="F338" s="33" t="s">
        <v>325</v>
      </c>
      <c r="G338" s="33" t="s">
        <v>325</v>
      </c>
      <c r="H338" s="23" t="str">
        <f t="shared" si="12"/>
        <v>李＊雲</v>
      </c>
      <c r="I338" s="23" t="str">
        <f t="shared" si="13"/>
        <v>0＊972428</v>
      </c>
      <c r="J338" s="33" t="s">
        <v>5967</v>
      </c>
      <c r="K338" s="33" t="s">
        <v>1127</v>
      </c>
      <c r="L338" s="33">
        <v>1551</v>
      </c>
      <c r="M338" s="33"/>
      <c r="N338" s="33"/>
      <c r="O338" s="33"/>
      <c r="P338" s="33"/>
      <c r="Q338" s="2"/>
      <c r="R338" s="2"/>
      <c r="S338" s="2"/>
      <c r="T338" s="2"/>
      <c r="U338" s="2"/>
      <c r="V338" s="18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2"/>
      <c r="AO338" s="1"/>
      <c r="AP338" s="2"/>
      <c r="AQ338" s="1"/>
      <c r="AR338" s="1"/>
      <c r="AS338" s="1"/>
      <c r="AT338" s="1"/>
      <c r="AU338" s="1"/>
      <c r="AV338" s="2"/>
      <c r="AW338" s="1"/>
      <c r="AX338" s="1"/>
      <c r="AY338" s="1"/>
      <c r="AZ338" s="1"/>
      <c r="BA338" s="1"/>
      <c r="BB338" s="1"/>
      <c r="BC338" s="1"/>
      <c r="BD338" s="1"/>
      <c r="BE338" s="1" t="s">
        <v>9</v>
      </c>
      <c r="BF338" s="1"/>
      <c r="BG338" s="2"/>
      <c r="BH338" s="2"/>
      <c r="BI338" s="1"/>
      <c r="BJ338" s="2"/>
      <c r="BK338" s="2"/>
      <c r="BL338" s="2"/>
      <c r="BM338" s="1"/>
      <c r="BN338" s="131"/>
    </row>
    <row r="339" spans="1:66" ht="16.2">
      <c r="A339" s="23">
        <v>335</v>
      </c>
      <c r="B339" s="33" t="s">
        <v>5281</v>
      </c>
      <c r="C339" s="33" t="s">
        <v>3924</v>
      </c>
      <c r="D339" s="33" t="s">
        <v>216</v>
      </c>
      <c r="E339" s="33">
        <v>64</v>
      </c>
      <c r="F339" s="33" t="s">
        <v>325</v>
      </c>
      <c r="G339" s="33" t="s">
        <v>325</v>
      </c>
      <c r="H339" s="23" t="str">
        <f t="shared" si="12"/>
        <v>李＊𤆬治</v>
      </c>
      <c r="I339" s="23" t="str">
        <f t="shared" si="13"/>
        <v>1＊447234</v>
      </c>
      <c r="J339" s="33" t="s">
        <v>5936</v>
      </c>
      <c r="K339" s="33">
        <v>5760350</v>
      </c>
      <c r="L339" s="33">
        <v>1551</v>
      </c>
      <c r="M339" s="33"/>
      <c r="N339" s="33"/>
      <c r="O339" s="33"/>
      <c r="P339" s="33"/>
      <c r="Q339" s="2"/>
      <c r="R339" s="2"/>
      <c r="S339" s="2"/>
      <c r="T339" s="2"/>
      <c r="U339" s="2"/>
      <c r="V339" s="18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2"/>
      <c r="AO339" s="1"/>
      <c r="AP339" s="2"/>
      <c r="AQ339" s="1"/>
      <c r="AR339" s="1"/>
      <c r="AS339" s="1"/>
      <c r="AT339" s="1"/>
      <c r="AU339" s="1"/>
      <c r="AV339" s="2"/>
      <c r="AW339" s="1"/>
      <c r="AX339" s="1"/>
      <c r="AY339" s="1" t="s">
        <v>9</v>
      </c>
      <c r="AZ339" s="1"/>
      <c r="BA339" s="1"/>
      <c r="BB339" s="1"/>
      <c r="BC339" s="1"/>
      <c r="BD339" s="1"/>
      <c r="BE339" s="1"/>
      <c r="BF339" s="1"/>
      <c r="BG339" s="2"/>
      <c r="BH339" s="2"/>
      <c r="BI339" s="1"/>
      <c r="BJ339" s="2"/>
      <c r="BK339" s="2"/>
      <c r="BL339" s="2"/>
      <c r="BM339" s="1"/>
      <c r="BN339" s="131"/>
    </row>
    <row r="340" spans="1:66" ht="31.2">
      <c r="A340" s="23">
        <v>336</v>
      </c>
      <c r="B340" s="33" t="s">
        <v>6180</v>
      </c>
      <c r="C340" s="33" t="s">
        <v>5996</v>
      </c>
      <c r="D340" s="33" t="s">
        <v>218</v>
      </c>
      <c r="E340" s="33">
        <v>70</v>
      </c>
      <c r="F340" s="33" t="s">
        <v>325</v>
      </c>
      <c r="G340" s="33" t="s">
        <v>325</v>
      </c>
      <c r="H340" s="23" t="str">
        <f t="shared" si="12"/>
        <v>張＊湖</v>
      </c>
      <c r="I340" s="23" t="str">
        <f t="shared" si="13"/>
        <v>1＊402683</v>
      </c>
      <c r="J340" s="33" t="s">
        <v>5936</v>
      </c>
      <c r="K340" s="33" t="s">
        <v>1142</v>
      </c>
      <c r="L340" s="33">
        <v>1551</v>
      </c>
      <c r="M340" s="33"/>
      <c r="N340" s="33"/>
      <c r="O340" s="33"/>
      <c r="P340" s="33"/>
      <c r="Q340" s="2"/>
      <c r="R340" s="2"/>
      <c r="S340" s="2"/>
      <c r="T340" s="2"/>
      <c r="U340" s="2"/>
      <c r="V340" s="18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2"/>
      <c r="AO340" s="1"/>
      <c r="AP340" s="2"/>
      <c r="AQ340" s="1"/>
      <c r="AR340" s="1"/>
      <c r="AS340" s="1"/>
      <c r="AT340" s="1"/>
      <c r="AU340" s="1"/>
      <c r="AV340" s="2"/>
      <c r="AW340" s="1"/>
      <c r="AX340" s="1"/>
      <c r="AY340" s="1"/>
      <c r="AZ340" s="1" t="s">
        <v>9</v>
      </c>
      <c r="BA340" s="1"/>
      <c r="BB340" s="1"/>
      <c r="BC340" s="1"/>
      <c r="BD340" s="1"/>
      <c r="BE340" s="1"/>
      <c r="BF340" s="1"/>
      <c r="BG340" s="2"/>
      <c r="BH340" s="2"/>
      <c r="BI340" s="1"/>
      <c r="BJ340" s="2"/>
      <c r="BK340" s="2"/>
      <c r="BL340" s="2"/>
      <c r="BM340" s="1" t="s">
        <v>1111</v>
      </c>
      <c r="BN340" s="131"/>
    </row>
    <row r="341" spans="1:66" ht="31.2">
      <c r="A341" s="23">
        <v>337</v>
      </c>
      <c r="B341" s="33" t="s">
        <v>6204</v>
      </c>
      <c r="C341" s="33" t="s">
        <v>6020</v>
      </c>
      <c r="D341" s="33" t="s">
        <v>216</v>
      </c>
      <c r="E341" s="33">
        <v>67</v>
      </c>
      <c r="F341" s="33" t="s">
        <v>325</v>
      </c>
      <c r="G341" s="33" t="s">
        <v>325</v>
      </c>
      <c r="H341" s="23" t="str">
        <f t="shared" si="12"/>
        <v>楊＊琪</v>
      </c>
      <c r="I341" s="23" t="str">
        <f t="shared" si="13"/>
        <v>2＊422431</v>
      </c>
      <c r="J341" s="33" t="s">
        <v>5936</v>
      </c>
      <c r="K341" s="33" t="s">
        <v>1142</v>
      </c>
      <c r="L341" s="33">
        <v>1551</v>
      </c>
      <c r="M341" s="33"/>
      <c r="N341" s="33"/>
      <c r="O341" s="33"/>
      <c r="P341" s="33"/>
      <c r="Q341" s="2"/>
      <c r="R341" s="2"/>
      <c r="S341" s="2"/>
      <c r="T341" s="2"/>
      <c r="U341" s="2"/>
      <c r="V341" s="18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2"/>
      <c r="AO341" s="1"/>
      <c r="AP341" s="2"/>
      <c r="AQ341" s="1"/>
      <c r="AR341" s="1"/>
      <c r="AS341" s="1"/>
      <c r="AT341" s="1"/>
      <c r="AU341" s="1"/>
      <c r="AV341" s="2"/>
      <c r="AW341" s="1"/>
      <c r="AX341" s="1"/>
      <c r="AY341" s="1"/>
      <c r="AZ341" s="1" t="s">
        <v>9</v>
      </c>
      <c r="BA341" s="1"/>
      <c r="BB341" s="1"/>
      <c r="BC341" s="1"/>
      <c r="BD341" s="1"/>
      <c r="BE341" s="1"/>
      <c r="BF341" s="1"/>
      <c r="BG341" s="2"/>
      <c r="BH341" s="2"/>
      <c r="BI341" s="1"/>
      <c r="BJ341" s="2"/>
      <c r="BK341" s="2"/>
      <c r="BL341" s="2"/>
      <c r="BM341" s="1" t="s">
        <v>1111</v>
      </c>
      <c r="BN341" s="131"/>
    </row>
    <row r="342" spans="1:66" ht="31.2">
      <c r="A342" s="23">
        <v>338</v>
      </c>
      <c r="B342" s="33" t="s">
        <v>6205</v>
      </c>
      <c r="C342" s="33" t="s">
        <v>6021</v>
      </c>
      <c r="D342" s="33" t="s">
        <v>216</v>
      </c>
      <c r="E342" s="33">
        <v>55</v>
      </c>
      <c r="F342" s="33" t="s">
        <v>5953</v>
      </c>
      <c r="G342" s="33"/>
      <c r="H342" s="23" t="str">
        <f t="shared" si="12"/>
        <v>曾＊娥</v>
      </c>
      <c r="I342" s="23" t="str">
        <f t="shared" si="13"/>
        <v>0＊623844</v>
      </c>
      <c r="J342" s="33" t="s">
        <v>5956</v>
      </c>
      <c r="K342" s="33" t="s">
        <v>1152</v>
      </c>
      <c r="L342" s="33">
        <v>1551</v>
      </c>
      <c r="M342" s="33"/>
      <c r="N342" s="33"/>
      <c r="O342" s="33"/>
      <c r="P342" s="33"/>
      <c r="Q342" s="2"/>
      <c r="R342" s="2"/>
      <c r="S342" s="2"/>
      <c r="T342" s="2"/>
      <c r="U342" s="2"/>
      <c r="V342" s="18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2"/>
      <c r="AO342" s="1"/>
      <c r="AP342" s="2"/>
      <c r="AQ342" s="1"/>
      <c r="AR342" s="1"/>
      <c r="AS342" s="1"/>
      <c r="AT342" s="1"/>
      <c r="AU342" s="1"/>
      <c r="AV342" s="2" t="s">
        <v>9</v>
      </c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2"/>
      <c r="BH342" s="2"/>
      <c r="BI342" s="1"/>
      <c r="BJ342" s="2"/>
      <c r="BK342" s="2"/>
      <c r="BL342" s="2"/>
      <c r="BM342" s="1" t="s">
        <v>1111</v>
      </c>
      <c r="BN342" s="131"/>
    </row>
    <row r="343" spans="1:66" ht="31.2">
      <c r="A343" s="23">
        <v>339</v>
      </c>
      <c r="B343" s="33" t="s">
        <v>4800</v>
      </c>
      <c r="C343" s="33" t="s">
        <v>3528</v>
      </c>
      <c r="D343" s="33" t="s">
        <v>216</v>
      </c>
      <c r="E343" s="33">
        <v>77</v>
      </c>
      <c r="F343" s="33" t="s">
        <v>325</v>
      </c>
      <c r="G343" s="33" t="s">
        <v>325</v>
      </c>
      <c r="H343" s="23" t="str">
        <f t="shared" si="12"/>
        <v>鄭＊素珠</v>
      </c>
      <c r="I343" s="23" t="str">
        <f t="shared" si="13"/>
        <v>0＊256308</v>
      </c>
      <c r="J343" s="33" t="s">
        <v>5959</v>
      </c>
      <c r="K343" s="33" t="s">
        <v>1127</v>
      </c>
      <c r="L343" s="33">
        <v>1551</v>
      </c>
      <c r="M343" s="33"/>
      <c r="N343" s="33"/>
      <c r="O343" s="33"/>
      <c r="P343" s="33"/>
      <c r="Q343" s="2"/>
      <c r="R343" s="2"/>
      <c r="S343" s="2"/>
      <c r="T343" s="2"/>
      <c r="U343" s="2"/>
      <c r="V343" s="18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2"/>
      <c r="AO343" s="1"/>
      <c r="AP343" s="2"/>
      <c r="AQ343" s="1"/>
      <c r="AR343" s="1"/>
      <c r="AS343" s="1"/>
      <c r="AT343" s="1"/>
      <c r="AU343" s="1"/>
      <c r="AV343" s="2"/>
      <c r="AW343" s="1"/>
      <c r="AX343" s="1"/>
      <c r="AY343" s="1"/>
      <c r="AZ343" s="1"/>
      <c r="BA343" s="1"/>
      <c r="BB343" s="1"/>
      <c r="BC343" s="1"/>
      <c r="BD343" s="1"/>
      <c r="BE343" s="1" t="s">
        <v>9</v>
      </c>
      <c r="BF343" s="1"/>
      <c r="BG343" s="2"/>
      <c r="BH343" s="2"/>
      <c r="BI343" s="1"/>
      <c r="BJ343" s="2"/>
      <c r="BK343" s="2"/>
      <c r="BL343" s="2"/>
      <c r="BM343" s="195"/>
      <c r="BN343" s="131"/>
    </row>
    <row r="344" spans="1:66" ht="109.2">
      <c r="A344" s="23"/>
      <c r="B344" s="196"/>
      <c r="C344" s="196"/>
      <c r="D344" s="196"/>
      <c r="E344" s="196"/>
      <c r="F344" s="196"/>
      <c r="G344" s="196"/>
      <c r="H344" s="196"/>
      <c r="I344" s="196"/>
      <c r="J344" s="196"/>
      <c r="K344" s="196"/>
      <c r="L344" s="197"/>
      <c r="M344" s="196"/>
      <c r="N344" s="196"/>
      <c r="O344" s="196"/>
      <c r="P344" s="196"/>
      <c r="Q344" s="198"/>
      <c r="R344" s="198"/>
      <c r="S344" s="198"/>
      <c r="T344" s="198"/>
      <c r="U344" s="198"/>
      <c r="V344" s="199"/>
      <c r="W344" s="198"/>
      <c r="X344" s="198"/>
      <c r="Y344" s="198"/>
      <c r="Z344" s="198"/>
      <c r="AA344" s="198"/>
      <c r="AB344" s="198"/>
      <c r="AC344" s="198"/>
      <c r="AD344" s="198"/>
      <c r="AE344" s="198"/>
      <c r="AF344" s="198"/>
      <c r="AG344" s="198"/>
      <c r="AH344" s="198"/>
      <c r="AI344" s="198"/>
      <c r="AJ344" s="198"/>
      <c r="AK344" s="198"/>
      <c r="AL344" s="198"/>
      <c r="AM344" s="198"/>
      <c r="AN344" s="198"/>
      <c r="AO344" s="1"/>
      <c r="AP344" s="198"/>
      <c r="AQ344" s="198"/>
      <c r="AR344" s="198"/>
      <c r="AS344" s="198"/>
      <c r="AT344" s="198"/>
      <c r="AU344" s="198"/>
      <c r="AV344" s="198"/>
      <c r="AW344" s="198"/>
      <c r="AX344" s="198"/>
      <c r="AY344" s="198"/>
      <c r="AZ344" s="198"/>
      <c r="BA344" s="198"/>
      <c r="BB344" s="198"/>
      <c r="BC344" s="198"/>
      <c r="BD344" s="198"/>
      <c r="BE344" s="198"/>
      <c r="BF344" s="198"/>
      <c r="BG344" s="198"/>
      <c r="BH344" s="198"/>
      <c r="BI344" s="198"/>
      <c r="BJ344" s="198"/>
      <c r="BK344" s="198"/>
      <c r="BL344" s="20"/>
      <c r="BM344" s="135" t="s">
        <v>6240</v>
      </c>
      <c r="BN344" s="131"/>
    </row>
    <row r="345" spans="1:66" ht="16.2">
      <c r="A345" s="23"/>
      <c r="B345" s="69"/>
      <c r="C345" s="69"/>
      <c r="D345" s="69"/>
      <c r="E345" s="69"/>
      <c r="F345" s="69"/>
      <c r="G345" s="69"/>
      <c r="H345" s="69"/>
      <c r="I345" s="69"/>
      <c r="J345" s="69"/>
      <c r="K345" s="70"/>
      <c r="L345" s="71" t="s">
        <v>3175</v>
      </c>
      <c r="M345" s="70"/>
      <c r="N345" s="70"/>
      <c r="O345" s="70"/>
      <c r="P345" s="70"/>
      <c r="Q345" s="8">
        <f>COUNTIF(Q5:Q344,BN1)</f>
        <v>0</v>
      </c>
      <c r="R345" s="8">
        <f>COUNTIF(R5:R344,BN1)</f>
        <v>4</v>
      </c>
      <c r="S345" s="8">
        <f>COUNTIF(S5:S344,BN1)+4</f>
        <v>6</v>
      </c>
      <c r="T345" s="8">
        <f>COUNTIF(T5:T344,BN1)</f>
        <v>9</v>
      </c>
      <c r="U345" s="8">
        <f>COUNTIF(U5:U344,BN1)</f>
        <v>4</v>
      </c>
      <c r="V345" s="8">
        <f>COUNTIF(V5:V344,BN1)+2</f>
        <v>2</v>
      </c>
      <c r="W345" s="8">
        <f>COUNTIF(W5:W344,BN1)</f>
        <v>0</v>
      </c>
      <c r="X345" s="8">
        <f>COUNTIF(X5:X344,BN1)</f>
        <v>0</v>
      </c>
      <c r="Y345" s="8">
        <f>COUNTIF(Y5:Y344,BN1)</f>
        <v>0</v>
      </c>
      <c r="Z345" s="8">
        <f>COUNTIF(Z5:Z344,BN1)</f>
        <v>0</v>
      </c>
      <c r="AA345" s="8">
        <f>COUNTIF(AA5:AA344,BN1)</f>
        <v>14</v>
      </c>
      <c r="AB345" s="8">
        <f>COUNTIF(AB5:AB344,BN1)</f>
        <v>0</v>
      </c>
      <c r="AC345" s="8">
        <f>COUNTIF(AC5:AC344,BN1)+2</f>
        <v>2</v>
      </c>
      <c r="AD345" s="8">
        <f>COUNTIF(AD5:AD344,BN1)+1</f>
        <v>1</v>
      </c>
      <c r="AE345" s="8">
        <f>COUNTIF(AE5:AE344,BN1)</f>
        <v>0</v>
      </c>
      <c r="AF345" s="8">
        <f>COUNTIF(AF5:AF344,BN1)+1</f>
        <v>1</v>
      </c>
      <c r="AG345" s="8">
        <f>COUNTIF(AG5:AG344,BN1)</f>
        <v>0</v>
      </c>
      <c r="AH345" s="8">
        <f>COUNTIF(AH5:AH344,BN1)</f>
        <v>0</v>
      </c>
      <c r="AI345" s="8">
        <f>COUNTIF(AI5:AI344,BN1)</f>
        <v>0</v>
      </c>
      <c r="AJ345" s="8">
        <f>COUNTIF(AJ5:AJ344,BN1)</f>
        <v>0</v>
      </c>
      <c r="AK345" s="8">
        <f>COUNTIF(AK5:AK344,BN1)</f>
        <v>1</v>
      </c>
      <c r="AL345" s="8">
        <f>COUNTIF(AL5:AL344,BN1)</f>
        <v>0</v>
      </c>
      <c r="AM345" s="8">
        <f>COUNTIF(AM5:AM344,BN1)</f>
        <v>2</v>
      </c>
      <c r="AN345" s="8">
        <f>COUNTIF(AN5:AN344,BN1)</f>
        <v>1</v>
      </c>
      <c r="AO345" s="8">
        <f>COUNTIF(AO5:AO344,BN1)+1</f>
        <v>1</v>
      </c>
      <c r="AP345" s="8">
        <f>COUNTIF(AP5:AP344,BN1)</f>
        <v>0</v>
      </c>
      <c r="AQ345" s="8">
        <f>COUNTIF(AQ5:AQ344,BN1)</f>
        <v>0</v>
      </c>
      <c r="AR345" s="8">
        <f>COUNTIF(AR5:AR344,BN1)</f>
        <v>0</v>
      </c>
      <c r="AS345" s="8">
        <f>COUNTIF(AS5:AS344,BN1)</f>
        <v>0</v>
      </c>
      <c r="AT345" s="8">
        <f>COUNTIF(AT5:AT344,BN1)</f>
        <v>0</v>
      </c>
      <c r="AU345" s="8">
        <f>COUNTIF(AU5:AU344,BN1)</f>
        <v>0</v>
      </c>
      <c r="AV345" s="8">
        <f>COUNTIF(AV5:AV344,BN1)</f>
        <v>13</v>
      </c>
      <c r="AW345" s="8">
        <f>COUNTIF(AW5:AW344,BN1)</f>
        <v>14</v>
      </c>
      <c r="AX345" s="8">
        <f>COUNTIF(AX5:AX344,BN1)</f>
        <v>28</v>
      </c>
      <c r="AY345" s="8">
        <f>COUNTIF(AY5:AY344,BN1)</f>
        <v>17</v>
      </c>
      <c r="AZ345" s="8">
        <f>COUNTIF(AZ5:AZ344,BN1)</f>
        <v>42</v>
      </c>
      <c r="BA345" s="8">
        <f>COUNTIF(BA5:BA344,BN1)</f>
        <v>4</v>
      </c>
      <c r="BB345" s="8">
        <f>COUNTIF(BB5:BB344,BN1)</f>
        <v>15</v>
      </c>
      <c r="BC345" s="8">
        <f>COUNTIF(BC5:BC344,BN1)</f>
        <v>7</v>
      </c>
      <c r="BD345" s="8">
        <f>COUNTIF(BD5:BD344,BN1)</f>
        <v>29</v>
      </c>
      <c r="BE345" s="8">
        <f>COUNTIF(BE5:BE344,BN1)+9</f>
        <v>135</v>
      </c>
      <c r="BF345" s="8">
        <f>COUNTIF(BF5:BF344,BN1)+23</f>
        <v>35</v>
      </c>
      <c r="BG345" s="8">
        <f>COUNTIF(BG5:BG344,BN1)</f>
        <v>18</v>
      </c>
      <c r="BH345" s="8">
        <f>COUNTIF(BH5:BH344,BN1)</f>
        <v>0</v>
      </c>
      <c r="BI345" s="8">
        <f>COUNTIF(BI5:BI344,BN1)+10</f>
        <v>10</v>
      </c>
      <c r="BJ345" s="8">
        <f>COUNTIF(BJ5:BJ344,BN1)+5</f>
        <v>5</v>
      </c>
      <c r="BK345" s="8">
        <f>COUNTIF(BK5:BK344,BN1)</f>
        <v>1</v>
      </c>
      <c r="BL345" s="8">
        <f>COUNTIF(BL5:BL344,BN1)</f>
        <v>0</v>
      </c>
      <c r="BM345" s="8">
        <v>76</v>
      </c>
      <c r="BN345" s="124"/>
    </row>
    <row r="346" spans="1:66" ht="16.2">
      <c r="B346" s="137"/>
      <c r="C346" s="10"/>
      <c r="D346" s="137"/>
      <c r="E346" s="137"/>
      <c r="F346" s="137"/>
      <c r="G346" s="137"/>
      <c r="H346" s="138"/>
      <c r="I346" s="10"/>
      <c r="J346" s="11"/>
      <c r="K346" s="12"/>
      <c r="L346" s="12"/>
      <c r="M346" s="12"/>
      <c r="N346" s="12"/>
      <c r="O346" s="12"/>
      <c r="P346" s="12"/>
      <c r="Q346" s="137" t="s">
        <v>3176</v>
      </c>
      <c r="R346" s="137"/>
      <c r="S346" s="137"/>
      <c r="T346" s="137"/>
      <c r="U346" s="137"/>
      <c r="V346" s="13"/>
      <c r="W346" s="137"/>
      <c r="X346" s="137"/>
      <c r="Y346" s="137"/>
      <c r="Z346" s="137"/>
      <c r="AA346" s="137"/>
      <c r="AB346" s="137"/>
      <c r="AC346" s="137"/>
      <c r="AD346" s="137"/>
      <c r="AE346" s="137"/>
      <c r="AF346" s="137"/>
      <c r="AG346" s="137"/>
      <c r="AH346" s="137"/>
      <c r="AI346" s="137"/>
      <c r="AJ346" s="137"/>
      <c r="AK346" s="137"/>
      <c r="AL346" s="137"/>
      <c r="AM346" s="137"/>
      <c r="AN346" s="137"/>
      <c r="AO346" s="137"/>
      <c r="AP346" s="137"/>
      <c r="AQ346" s="137"/>
      <c r="AR346" s="137"/>
      <c r="AS346" s="137"/>
      <c r="AT346" s="137"/>
      <c r="AU346" s="137"/>
      <c r="AV346" s="137"/>
      <c r="AW346" s="137"/>
      <c r="AX346" s="137"/>
      <c r="AY346" s="137"/>
      <c r="AZ346" s="137"/>
      <c r="BA346" s="137"/>
      <c r="BB346" s="137"/>
      <c r="BC346" s="137"/>
      <c r="BD346" s="137"/>
      <c r="BE346" s="137"/>
      <c r="BF346" s="137"/>
      <c r="BG346" s="137"/>
      <c r="BH346" s="137"/>
      <c r="BI346" s="137"/>
      <c r="BJ346" s="137"/>
      <c r="BK346" s="137"/>
      <c r="BL346" s="137"/>
      <c r="BM346" s="21"/>
      <c r="BN346" s="124"/>
    </row>
    <row r="347" spans="1:66">
      <c r="B347" s="137"/>
      <c r="C347" s="12"/>
      <c r="D347" s="137"/>
      <c r="E347" s="137"/>
      <c r="F347" s="137"/>
      <c r="G347" s="137"/>
      <c r="H347" s="23" t="str">
        <f>REPLACE(B347,2,1,"＊")</f>
        <v>＊</v>
      </c>
      <c r="I347" s="23" t="str">
        <f>REPLACE(C347,2,1,"＊")</f>
        <v>＊</v>
      </c>
      <c r="J347" s="137"/>
      <c r="K347" s="137"/>
      <c r="L347" s="12"/>
      <c r="M347" s="137"/>
      <c r="N347" s="137"/>
      <c r="O347" s="137"/>
      <c r="P347" s="137"/>
      <c r="S347" s="137"/>
      <c r="T347" s="137"/>
      <c r="U347" s="137"/>
      <c r="V347" s="14"/>
      <c r="W347" s="137"/>
      <c r="X347" s="137"/>
      <c r="Y347" s="137"/>
      <c r="Z347" s="137"/>
      <c r="AA347" s="137"/>
      <c r="AB347" s="137"/>
      <c r="AC347" s="137"/>
      <c r="AD347" s="137"/>
      <c r="AE347" s="137"/>
      <c r="AF347" s="137"/>
      <c r="AG347" s="137"/>
      <c r="AH347" s="137"/>
      <c r="AI347" s="137"/>
      <c r="AJ347" s="137"/>
      <c r="AK347" s="137"/>
      <c r="AL347" s="137"/>
      <c r="AM347" s="137"/>
      <c r="AN347" s="137"/>
      <c r="AO347" s="137"/>
      <c r="AP347" s="137"/>
      <c r="AQ347" s="137"/>
      <c r="AR347" s="137"/>
      <c r="AS347" s="137"/>
      <c r="AT347" s="137"/>
      <c r="AU347" s="137"/>
      <c r="AV347" s="137"/>
      <c r="AW347" s="137"/>
      <c r="AX347" s="137"/>
      <c r="AY347" s="137"/>
      <c r="AZ347" s="137"/>
      <c r="BA347" s="137"/>
      <c r="BB347" s="137"/>
      <c r="BC347" s="137"/>
      <c r="BD347" s="137"/>
      <c r="BE347" s="137"/>
      <c r="BF347" s="137"/>
      <c r="BG347" s="137"/>
      <c r="BH347" s="137"/>
      <c r="BI347" s="137"/>
      <c r="BJ347" s="137"/>
      <c r="BK347" s="137"/>
      <c r="BL347" s="137"/>
      <c r="BM347" s="21"/>
      <c r="BN347" s="124"/>
    </row>
    <row r="348" spans="1:66">
      <c r="B348" s="137"/>
      <c r="C348" s="10"/>
      <c r="D348" s="137"/>
      <c r="E348" s="137"/>
      <c r="F348" s="137"/>
      <c r="G348" s="137"/>
      <c r="H348" s="137"/>
      <c r="I348" s="10"/>
      <c r="J348" s="11"/>
      <c r="K348" s="137"/>
      <c r="L348" s="12"/>
      <c r="M348" s="137"/>
      <c r="N348" s="137"/>
      <c r="O348" s="137"/>
      <c r="P348" s="137"/>
      <c r="Q348" s="158" t="s">
        <v>3177</v>
      </c>
      <c r="R348" s="158"/>
      <c r="S348" s="137"/>
      <c r="T348" s="137"/>
      <c r="U348" s="137"/>
      <c r="V348" s="14"/>
      <c r="W348" s="137"/>
      <c r="X348" s="137"/>
      <c r="Y348" s="137"/>
      <c r="Z348" s="137"/>
      <c r="AA348" s="137"/>
      <c r="AB348" s="137"/>
      <c r="AC348" s="137"/>
      <c r="AD348" s="137"/>
      <c r="AE348" s="137"/>
      <c r="AF348" s="137"/>
      <c r="AG348" s="137"/>
      <c r="AH348" s="137"/>
      <c r="AI348" s="137"/>
      <c r="AJ348" s="137"/>
      <c r="AK348" s="137"/>
      <c r="AL348" s="137"/>
      <c r="AM348" s="137"/>
      <c r="AN348" s="137"/>
      <c r="AO348" s="137"/>
      <c r="AP348" s="137"/>
      <c r="AQ348" s="137"/>
      <c r="AR348" s="137"/>
      <c r="AS348" s="137"/>
      <c r="AT348" s="137"/>
      <c r="AU348" s="137"/>
      <c r="AV348" s="137"/>
      <c r="AW348" s="137"/>
      <c r="AX348" s="137"/>
      <c r="AY348" s="137"/>
      <c r="AZ348" s="137"/>
      <c r="BA348" s="137"/>
      <c r="BB348" s="137"/>
      <c r="BC348" s="137"/>
      <c r="BD348" s="137"/>
      <c r="BE348" s="137"/>
      <c r="BF348" s="137"/>
      <c r="BG348" s="137"/>
      <c r="BH348" s="137"/>
      <c r="BI348" s="137"/>
      <c r="BJ348" s="137"/>
      <c r="BK348" s="137"/>
      <c r="BL348" s="137"/>
      <c r="BM348" s="21"/>
      <c r="BN348" s="124"/>
    </row>
    <row r="349" spans="1:66">
      <c r="B349" s="134"/>
      <c r="C349" s="134"/>
      <c r="D349" s="134"/>
      <c r="E349" s="134"/>
      <c r="F349" s="134"/>
      <c r="G349" s="134"/>
      <c r="I349" s="134"/>
      <c r="J349" s="134"/>
      <c r="L349" s="12"/>
      <c r="Q349" s="124"/>
      <c r="R349" s="124"/>
      <c r="S349" s="124"/>
      <c r="U349" s="124"/>
      <c r="V349" s="14"/>
      <c r="W349" s="124"/>
      <c r="X349" s="124"/>
      <c r="Y349" s="124"/>
      <c r="Z349" s="124"/>
      <c r="AA349" s="124"/>
      <c r="AB349" s="124"/>
      <c r="AC349" s="124"/>
      <c r="AD349" s="124"/>
      <c r="AE349" s="124"/>
      <c r="AF349" s="124"/>
      <c r="AG349" s="124"/>
      <c r="AH349" s="124"/>
      <c r="AI349" s="124"/>
      <c r="AJ349" s="124"/>
      <c r="AK349" s="124"/>
      <c r="AL349" s="124"/>
      <c r="AM349" s="124"/>
      <c r="AN349" s="124"/>
      <c r="AO349" s="124"/>
      <c r="AP349" s="124"/>
      <c r="AQ349" s="124"/>
      <c r="AR349" s="124"/>
      <c r="AS349" s="124"/>
      <c r="AT349" s="124"/>
      <c r="AU349" s="124"/>
      <c r="AV349" s="124"/>
      <c r="AW349" s="124"/>
      <c r="AX349" s="124"/>
      <c r="AY349" s="124"/>
      <c r="AZ349" s="124"/>
      <c r="BA349" s="124"/>
      <c r="BB349" s="124"/>
      <c r="BC349" s="124"/>
      <c r="BD349" s="124"/>
      <c r="BE349" s="124"/>
      <c r="BF349" s="124"/>
      <c r="BG349" s="124"/>
      <c r="BH349" s="124"/>
      <c r="BI349" s="124"/>
      <c r="BJ349" s="124"/>
      <c r="BK349" s="124"/>
      <c r="BL349" s="124"/>
      <c r="BM349" s="21"/>
      <c r="BN349" s="124"/>
    </row>
    <row r="350" spans="1:66">
      <c r="C350" s="134"/>
      <c r="H350" s="158" t="s">
        <v>2987</v>
      </c>
      <c r="I350" s="158"/>
      <c r="J350" s="134"/>
      <c r="Q350" s="200"/>
      <c r="R350" s="200"/>
      <c r="S350" s="200"/>
      <c r="T350" s="200"/>
      <c r="U350" s="200"/>
      <c r="V350" s="200"/>
      <c r="W350" s="200"/>
      <c r="X350" s="200"/>
      <c r="Y350" s="200"/>
      <c r="Z350" s="200"/>
      <c r="AA350" s="200"/>
      <c r="AB350" s="200"/>
      <c r="AC350" s="200"/>
      <c r="AD350" s="200"/>
      <c r="AE350" s="200"/>
      <c r="AF350" s="200"/>
      <c r="AG350" s="200"/>
      <c r="AH350" s="200"/>
      <c r="AI350" s="200"/>
      <c r="AJ350" s="200"/>
      <c r="AK350" s="200"/>
      <c r="AL350" s="200"/>
      <c r="AM350" s="200"/>
      <c r="AN350" s="200"/>
      <c r="AO350" s="201"/>
      <c r="AP350" s="200"/>
      <c r="AQ350" s="200"/>
      <c r="AR350" s="200"/>
      <c r="AS350" s="200"/>
      <c r="AT350" s="200"/>
      <c r="AU350" s="200"/>
      <c r="AV350" s="200"/>
      <c r="AW350" s="200"/>
      <c r="AX350" s="200"/>
      <c r="AY350" s="200"/>
      <c r="AZ350" s="200"/>
      <c r="BA350" s="200"/>
      <c r="BB350" s="200"/>
      <c r="BC350" s="200"/>
      <c r="BD350" s="200"/>
      <c r="BE350" s="200"/>
      <c r="BF350" s="200"/>
      <c r="BG350" s="200"/>
      <c r="BH350" s="200"/>
      <c r="BI350" s="200"/>
      <c r="BJ350" s="200"/>
      <c r="BK350" s="200"/>
      <c r="BL350" s="200"/>
      <c r="BM350" s="14"/>
    </row>
    <row r="351" spans="1:66">
      <c r="C351" s="134"/>
      <c r="H351" s="158"/>
      <c r="I351" s="158"/>
      <c r="J351" s="134"/>
      <c r="V351" s="14"/>
    </row>
    <row r="352" spans="1:66">
      <c r="H352" s="158"/>
      <c r="I352" s="158"/>
      <c r="V352" s="14"/>
    </row>
    <row r="353" spans="8:22">
      <c r="H353" s="134"/>
      <c r="V353" s="14"/>
    </row>
    <row r="354" spans="8:22">
      <c r="H354" s="134"/>
      <c r="V354" s="16"/>
    </row>
    <row r="355" spans="8:22">
      <c r="V355" s="14"/>
    </row>
    <row r="356" spans="8:22">
      <c r="V356" s="14"/>
    </row>
    <row r="357" spans="8:22">
      <c r="V357" s="14"/>
    </row>
    <row r="358" spans="8:22">
      <c r="V358" s="14"/>
    </row>
    <row r="359" spans="8:22">
      <c r="V359" s="14"/>
    </row>
    <row r="360" spans="8:22">
      <c r="V360" s="14"/>
    </row>
    <row r="361" spans="8:22">
      <c r="V361" s="14"/>
    </row>
    <row r="362" spans="8:22">
      <c r="V362" s="14"/>
    </row>
    <row r="363" spans="8:22">
      <c r="V363" s="14"/>
    </row>
    <row r="364" spans="8:22">
      <c r="V364" s="14"/>
    </row>
    <row r="365" spans="8:22">
      <c r="V365" s="17"/>
    </row>
    <row r="366" spans="8:22">
      <c r="V366" s="124"/>
    </row>
    <row r="367" spans="8:22">
      <c r="V367" s="124"/>
    </row>
    <row r="368" spans="8:22">
      <c r="V368" s="124"/>
    </row>
    <row r="369" spans="22:22">
      <c r="V369" s="124"/>
    </row>
    <row r="370" spans="22:22">
      <c r="V370" s="15"/>
    </row>
    <row r="371" spans="22:22">
      <c r="V371" s="15"/>
    </row>
    <row r="372" spans="22:22">
      <c r="V372" s="15"/>
    </row>
  </sheetData>
  <mergeCells count="61">
    <mergeCell ref="F1:F4"/>
    <mergeCell ref="A1:A4"/>
    <mergeCell ref="B1:B4"/>
    <mergeCell ref="C1:C4"/>
    <mergeCell ref="D1:D4"/>
    <mergeCell ref="E1:E4"/>
    <mergeCell ref="G1:G4"/>
    <mergeCell ref="H1:H4"/>
    <mergeCell ref="I1:I4"/>
    <mergeCell ref="J1:J4"/>
    <mergeCell ref="K1:K4"/>
    <mergeCell ref="AL1:AU1"/>
    <mergeCell ref="AV1:BK1"/>
    <mergeCell ref="BL1:BL4"/>
    <mergeCell ref="BM1:BM4"/>
    <mergeCell ref="Q2:Q4"/>
    <mergeCell ref="R2:R4"/>
    <mergeCell ref="S2:S4"/>
    <mergeCell ref="T2:T4"/>
    <mergeCell ref="U2:U4"/>
    <mergeCell ref="V2:V4"/>
    <mergeCell ref="Q1:V1"/>
    <mergeCell ref="W1:AK1"/>
    <mergeCell ref="W2:X3"/>
    <mergeCell ref="Y2:AF2"/>
    <mergeCell ref="AG2:AH3"/>
    <mergeCell ref="AI2:AK2"/>
    <mergeCell ref="Y3:Y4"/>
    <mergeCell ref="Z3:AA3"/>
    <mergeCell ref="AL2:AU2"/>
    <mergeCell ref="AV2:AV4"/>
    <mergeCell ref="AW2:AX3"/>
    <mergeCell ref="AS3:AU3"/>
    <mergeCell ref="BA3:BB3"/>
    <mergeCell ref="AE3:AE4"/>
    <mergeCell ref="AF3:AF4"/>
    <mergeCell ref="AI3:AK3"/>
    <mergeCell ref="AL3:AM3"/>
    <mergeCell ref="AN3:AN4"/>
    <mergeCell ref="AO3:AO4"/>
    <mergeCell ref="AY2:AZ3"/>
    <mergeCell ref="BA2:BK2"/>
    <mergeCell ref="BK3:BK4"/>
    <mergeCell ref="BC3:BD3"/>
    <mergeCell ref="BE3:BF3"/>
    <mergeCell ref="H350:I352"/>
    <mergeCell ref="BG3:BG4"/>
    <mergeCell ref="BH3:BH4"/>
    <mergeCell ref="BI3:BI4"/>
    <mergeCell ref="BJ3:BJ4"/>
    <mergeCell ref="AB3:AB4"/>
    <mergeCell ref="AC3:AC4"/>
    <mergeCell ref="AD3:AD4"/>
    <mergeCell ref="M1:M4"/>
    <mergeCell ref="N1:N4"/>
    <mergeCell ref="O1:O4"/>
    <mergeCell ref="P1:P4"/>
    <mergeCell ref="L1:L4"/>
    <mergeCell ref="Q348:R348"/>
    <mergeCell ref="AP3:AP4"/>
    <mergeCell ref="AQ3:AR3"/>
  </mergeCells>
  <phoneticPr fontId="9" type="noConversion"/>
  <pageMargins left="0.19685039370078741" right="0" top="0.43307086614173229" bottom="0.31496062992125984" header="0.23622047244094491" footer="0"/>
  <pageSetup paperSize="9" scale="35" fitToHeight="0" orientation="landscape" r:id="rId1"/>
  <headerFooter>
    <oddHeader xml:space="preserve">&amp;C&amp;"標楷體,粗體"&amp;24新光醫院 110 年 12 月份心臟血管外科年度手術人數申報表&amp;R   </oddHeader>
    <oddFooter>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N419"/>
  <sheetViews>
    <sheetView view="pageBreakPreview" zoomScale="55" zoomScaleNormal="76" zoomScaleSheetLayoutView="55" workbookViewId="0">
      <pane xSplit="11" ySplit="4" topLeftCell="L5" activePane="bottomRight" state="frozen"/>
      <selection pane="topRight" activeCell="J1" sqref="J1"/>
      <selection pane="bottomLeft" activeCell="A5" sqref="A5"/>
      <selection pane="bottomRight" activeCell="H1" sqref="H1:I1048576"/>
    </sheetView>
  </sheetViews>
  <sheetFormatPr defaultColWidth="14.77734375" defaultRowHeight="15.6"/>
  <cols>
    <col min="1" max="1" width="6.33203125" style="15" customWidth="1"/>
    <col min="2" max="2" width="21.109375" style="15" customWidth="1"/>
    <col min="3" max="3" width="11.88671875" style="15" customWidth="1"/>
    <col min="4" max="4" width="4.109375" style="15" customWidth="1"/>
    <col min="5" max="5" width="6.33203125" style="15" customWidth="1"/>
    <col min="6" max="7" width="14.109375" style="15" customWidth="1"/>
    <col min="8" max="8" width="22.44140625" style="15" hidden="1" customWidth="1"/>
    <col min="9" max="9" width="11.88671875" style="15" hidden="1" customWidth="1"/>
    <col min="10" max="10" width="14.109375" style="15" customWidth="1"/>
    <col min="11" max="11" width="11.5546875" style="129" customWidth="1"/>
    <col min="12" max="12" width="6.88671875" style="15" customWidth="1"/>
    <col min="13" max="13" width="10.77734375" style="129" hidden="1" customWidth="1"/>
    <col min="14" max="15" width="9.6640625" style="129" hidden="1" customWidth="1"/>
    <col min="16" max="16" width="9.5546875" style="129" hidden="1" customWidth="1"/>
    <col min="17" max="17" width="9.6640625" style="4" bestFit="1" customWidth="1"/>
    <col min="18" max="18" width="6.44140625" style="4" bestFit="1" customWidth="1"/>
    <col min="19" max="19" width="4.33203125" style="4" bestFit="1" customWidth="1"/>
    <col min="20" max="20" width="5.88671875" style="4" bestFit="1" customWidth="1"/>
    <col min="21" max="21" width="5.44140625" style="4" bestFit="1" customWidth="1"/>
    <col min="22" max="22" width="9.5546875" style="4" bestFit="1" customWidth="1"/>
    <col min="23" max="23" width="5.77734375" style="4" bestFit="1" customWidth="1"/>
    <col min="24" max="24" width="4.44140625" style="4" bestFit="1" customWidth="1"/>
    <col min="25" max="25" width="5.77734375" style="4" bestFit="1" customWidth="1"/>
    <col min="26" max="26" width="2.88671875" style="4" bestFit="1" customWidth="1"/>
    <col min="27" max="27" width="3.21875" style="4" bestFit="1" customWidth="1"/>
    <col min="28" max="28" width="3.77734375" style="4" bestFit="1" customWidth="1"/>
    <col min="29" max="29" width="4.6640625" style="4" bestFit="1" customWidth="1"/>
    <col min="30" max="30" width="11.5546875" style="4" customWidth="1"/>
    <col min="31" max="31" width="7.77734375" style="4" bestFit="1" customWidth="1"/>
    <col min="32" max="32" width="5" style="4" bestFit="1" customWidth="1"/>
    <col min="33" max="33" width="5.77734375" style="4" bestFit="1" customWidth="1"/>
    <col min="34" max="34" width="5.5546875" style="4" bestFit="1" customWidth="1"/>
    <col min="35" max="35" width="5.77734375" style="4" bestFit="1" customWidth="1"/>
    <col min="36" max="36" width="6.5546875" style="4" bestFit="1" customWidth="1"/>
    <col min="37" max="37" width="6" style="4" bestFit="1" customWidth="1"/>
    <col min="38" max="38" width="2.88671875" style="4" bestFit="1" customWidth="1"/>
    <col min="39" max="39" width="3.21875" style="4" bestFit="1" customWidth="1"/>
    <col min="40" max="40" width="3.77734375" style="4" bestFit="1" customWidth="1"/>
    <col min="41" max="41" width="9.21875" style="4" customWidth="1"/>
    <col min="42" max="42" width="5" style="4" bestFit="1" customWidth="1"/>
    <col min="43" max="43" width="3" style="4" bestFit="1" customWidth="1"/>
    <col min="44" max="44" width="2.77734375" style="4" bestFit="1" customWidth="1"/>
    <col min="45" max="45" width="5.77734375" style="4" bestFit="1" customWidth="1"/>
    <col min="46" max="46" width="6.5546875" style="4" bestFit="1" customWidth="1"/>
    <col min="47" max="47" width="6" style="4" bestFit="1" customWidth="1"/>
    <col min="48" max="48" width="6.6640625" style="4" bestFit="1" customWidth="1"/>
    <col min="49" max="49" width="3" style="4" bestFit="1" customWidth="1"/>
    <col min="50" max="50" width="2.77734375" style="4" bestFit="1" customWidth="1"/>
    <col min="51" max="51" width="3" style="4" bestFit="1" customWidth="1"/>
    <col min="52" max="52" width="2.77734375" style="4" bestFit="1" customWidth="1"/>
    <col min="53" max="53" width="3.77734375" style="4" bestFit="1" customWidth="1"/>
    <col min="54" max="54" width="4.6640625" style="4" bestFit="1" customWidth="1"/>
    <col min="55" max="55" width="5.77734375" style="4" bestFit="1" customWidth="1"/>
    <col min="56" max="56" width="5.109375" style="4" bestFit="1" customWidth="1"/>
    <col min="57" max="58" width="8.5546875" style="4" bestFit="1" customWidth="1"/>
    <col min="59" max="59" width="3.77734375" style="4" bestFit="1" customWidth="1"/>
    <col min="60" max="60" width="4.6640625" style="4" bestFit="1" customWidth="1"/>
    <col min="61" max="61" width="5" style="4" bestFit="1" customWidth="1"/>
    <col min="62" max="62" width="5.77734375" style="4" bestFit="1" customWidth="1"/>
    <col min="63" max="63" width="9.44140625" style="4" bestFit="1" customWidth="1"/>
    <col min="64" max="64" width="6" style="4" bestFit="1" customWidth="1"/>
    <col min="65" max="65" width="14" style="4" bestFit="1" customWidth="1"/>
    <col min="66" max="66" width="3.21875" style="4" bestFit="1" customWidth="1"/>
    <col min="67" max="16384" width="14.77734375" style="4"/>
  </cols>
  <sheetData>
    <row r="1" spans="1:66">
      <c r="A1" s="151" t="s">
        <v>0</v>
      </c>
      <c r="B1" s="151" t="s">
        <v>1</v>
      </c>
      <c r="C1" s="153" t="s">
        <v>46</v>
      </c>
      <c r="D1" s="161" t="s">
        <v>2</v>
      </c>
      <c r="E1" s="161" t="s">
        <v>3</v>
      </c>
      <c r="F1" s="161" t="s">
        <v>1187</v>
      </c>
      <c r="G1" s="161" t="s">
        <v>5588</v>
      </c>
      <c r="H1" s="151" t="s">
        <v>1</v>
      </c>
      <c r="I1" s="153" t="s">
        <v>46</v>
      </c>
      <c r="J1" s="155" t="s">
        <v>47</v>
      </c>
      <c r="K1" s="149" t="s">
        <v>5589</v>
      </c>
      <c r="L1" s="149" t="s">
        <v>51</v>
      </c>
      <c r="M1" s="159" t="s">
        <v>5590</v>
      </c>
      <c r="N1" s="159" t="s">
        <v>5591</v>
      </c>
      <c r="O1" s="159" t="s">
        <v>5143</v>
      </c>
      <c r="P1" s="159" t="s">
        <v>5144</v>
      </c>
      <c r="Q1" s="143" t="s">
        <v>4</v>
      </c>
      <c r="R1" s="144"/>
      <c r="S1" s="144"/>
      <c r="T1" s="144"/>
      <c r="U1" s="144"/>
      <c r="V1" s="145"/>
      <c r="W1" s="141" t="s">
        <v>5</v>
      </c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1"/>
      <c r="AM1" s="140"/>
      <c r="AN1" s="140"/>
      <c r="AO1" s="140"/>
      <c r="AP1" s="140"/>
      <c r="AQ1" s="140"/>
      <c r="AR1" s="140"/>
      <c r="AS1" s="140"/>
      <c r="AT1" s="140"/>
      <c r="AU1" s="140"/>
      <c r="AV1" s="141" t="s">
        <v>6</v>
      </c>
      <c r="AW1" s="140"/>
      <c r="AX1" s="140"/>
      <c r="AY1" s="140"/>
      <c r="AZ1" s="140"/>
      <c r="BA1" s="140"/>
      <c r="BB1" s="140"/>
      <c r="BC1" s="140"/>
      <c r="BD1" s="140"/>
      <c r="BE1" s="140"/>
      <c r="BF1" s="140"/>
      <c r="BG1" s="140"/>
      <c r="BH1" s="140"/>
      <c r="BI1" s="140"/>
      <c r="BJ1" s="140"/>
      <c r="BK1" s="140"/>
      <c r="BL1" s="141" t="s">
        <v>7</v>
      </c>
      <c r="BM1" s="141" t="s">
        <v>8</v>
      </c>
      <c r="BN1" s="129" t="s">
        <v>9</v>
      </c>
    </row>
    <row r="2" spans="1:66">
      <c r="A2" s="152"/>
      <c r="B2" s="164"/>
      <c r="C2" s="154"/>
      <c r="D2" s="162"/>
      <c r="E2" s="162"/>
      <c r="F2" s="162"/>
      <c r="G2" s="162"/>
      <c r="H2" s="152"/>
      <c r="I2" s="154"/>
      <c r="J2" s="152"/>
      <c r="K2" s="164"/>
      <c r="L2" s="152"/>
      <c r="M2" s="160"/>
      <c r="N2" s="160"/>
      <c r="O2" s="160"/>
      <c r="P2" s="160"/>
      <c r="Q2" s="139" t="s">
        <v>53</v>
      </c>
      <c r="R2" s="142" t="s">
        <v>10</v>
      </c>
      <c r="S2" s="139" t="s">
        <v>11</v>
      </c>
      <c r="T2" s="139" t="s">
        <v>12</v>
      </c>
      <c r="U2" s="139" t="s">
        <v>13</v>
      </c>
      <c r="V2" s="146" t="s">
        <v>50</v>
      </c>
      <c r="W2" s="139" t="s">
        <v>14</v>
      </c>
      <c r="X2" s="140"/>
      <c r="Y2" s="139" t="s">
        <v>15</v>
      </c>
      <c r="Z2" s="140"/>
      <c r="AA2" s="140"/>
      <c r="AB2" s="140"/>
      <c r="AC2" s="140"/>
      <c r="AD2" s="140"/>
      <c r="AE2" s="140"/>
      <c r="AF2" s="140"/>
      <c r="AG2" s="139" t="s">
        <v>16</v>
      </c>
      <c r="AH2" s="140"/>
      <c r="AI2" s="139" t="s">
        <v>17</v>
      </c>
      <c r="AJ2" s="140"/>
      <c r="AK2" s="140"/>
      <c r="AL2" s="139" t="s">
        <v>18</v>
      </c>
      <c r="AM2" s="140"/>
      <c r="AN2" s="140"/>
      <c r="AO2" s="140"/>
      <c r="AP2" s="140"/>
      <c r="AQ2" s="140"/>
      <c r="AR2" s="140"/>
      <c r="AS2" s="140"/>
      <c r="AT2" s="140"/>
      <c r="AU2" s="140"/>
      <c r="AV2" s="139" t="s">
        <v>19</v>
      </c>
      <c r="AW2" s="139" t="s">
        <v>20</v>
      </c>
      <c r="AX2" s="140"/>
      <c r="AY2" s="139" t="s">
        <v>49</v>
      </c>
      <c r="AZ2" s="140"/>
      <c r="BA2" s="139" t="s">
        <v>21</v>
      </c>
      <c r="BB2" s="140"/>
      <c r="BC2" s="140"/>
      <c r="BD2" s="140"/>
      <c r="BE2" s="140"/>
      <c r="BF2" s="140"/>
      <c r="BG2" s="140"/>
      <c r="BH2" s="140"/>
      <c r="BI2" s="140"/>
      <c r="BJ2" s="140"/>
      <c r="BK2" s="140"/>
      <c r="BL2" s="140"/>
      <c r="BM2" s="140"/>
      <c r="BN2" s="129"/>
    </row>
    <row r="3" spans="1:66">
      <c r="A3" s="152"/>
      <c r="B3" s="164"/>
      <c r="C3" s="154"/>
      <c r="D3" s="162"/>
      <c r="E3" s="162"/>
      <c r="F3" s="162"/>
      <c r="G3" s="162"/>
      <c r="H3" s="152"/>
      <c r="I3" s="154"/>
      <c r="J3" s="152"/>
      <c r="K3" s="164"/>
      <c r="L3" s="152"/>
      <c r="M3" s="160"/>
      <c r="N3" s="160"/>
      <c r="O3" s="160"/>
      <c r="P3" s="160"/>
      <c r="Q3" s="140"/>
      <c r="R3" s="140"/>
      <c r="S3" s="140"/>
      <c r="T3" s="140"/>
      <c r="U3" s="140"/>
      <c r="V3" s="147"/>
      <c r="W3" s="140"/>
      <c r="X3" s="140"/>
      <c r="Y3" s="139" t="s">
        <v>22</v>
      </c>
      <c r="Z3" s="139" t="s">
        <v>23</v>
      </c>
      <c r="AA3" s="140"/>
      <c r="AB3" s="139" t="s">
        <v>24</v>
      </c>
      <c r="AC3" s="139" t="s">
        <v>25</v>
      </c>
      <c r="AD3" s="139" t="s">
        <v>26</v>
      </c>
      <c r="AE3" s="139" t="s">
        <v>27</v>
      </c>
      <c r="AF3" s="139" t="s">
        <v>28</v>
      </c>
      <c r="AG3" s="140"/>
      <c r="AH3" s="140"/>
      <c r="AI3" s="139" t="s">
        <v>29</v>
      </c>
      <c r="AJ3" s="140"/>
      <c r="AK3" s="140"/>
      <c r="AL3" s="139" t="s">
        <v>23</v>
      </c>
      <c r="AM3" s="140"/>
      <c r="AN3" s="139" t="s">
        <v>24</v>
      </c>
      <c r="AO3" s="139" t="s">
        <v>25</v>
      </c>
      <c r="AP3" s="139" t="s">
        <v>28</v>
      </c>
      <c r="AQ3" s="139" t="s">
        <v>30</v>
      </c>
      <c r="AR3" s="140"/>
      <c r="AS3" s="139" t="s">
        <v>29</v>
      </c>
      <c r="AT3" s="140"/>
      <c r="AU3" s="140"/>
      <c r="AV3" s="140"/>
      <c r="AW3" s="140"/>
      <c r="AX3" s="140"/>
      <c r="AY3" s="140"/>
      <c r="AZ3" s="140"/>
      <c r="BA3" s="139" t="s">
        <v>31</v>
      </c>
      <c r="BB3" s="140"/>
      <c r="BC3" s="139" t="s">
        <v>29</v>
      </c>
      <c r="BD3" s="140"/>
      <c r="BE3" s="139" t="s">
        <v>23</v>
      </c>
      <c r="BF3" s="140"/>
      <c r="BG3" s="139" t="s">
        <v>24</v>
      </c>
      <c r="BH3" s="139" t="s">
        <v>25</v>
      </c>
      <c r="BI3" s="139" t="s">
        <v>28</v>
      </c>
      <c r="BJ3" s="139" t="s">
        <v>32</v>
      </c>
      <c r="BK3" s="139" t="s">
        <v>33</v>
      </c>
      <c r="BL3" s="140"/>
      <c r="BM3" s="140"/>
      <c r="BN3" s="129"/>
    </row>
    <row r="4" spans="1:66">
      <c r="A4" s="152"/>
      <c r="B4" s="165"/>
      <c r="C4" s="166"/>
      <c r="D4" s="163"/>
      <c r="E4" s="163"/>
      <c r="F4" s="163"/>
      <c r="G4" s="163"/>
      <c r="H4" s="152"/>
      <c r="I4" s="154"/>
      <c r="J4" s="152"/>
      <c r="K4" s="164"/>
      <c r="L4" s="152"/>
      <c r="M4" s="160"/>
      <c r="N4" s="160"/>
      <c r="O4" s="160"/>
      <c r="P4" s="160"/>
      <c r="Q4" s="140"/>
      <c r="R4" s="140"/>
      <c r="S4" s="140"/>
      <c r="T4" s="140"/>
      <c r="U4" s="140"/>
      <c r="V4" s="148"/>
      <c r="W4" s="127" t="s">
        <v>22</v>
      </c>
      <c r="X4" s="127" t="s">
        <v>34</v>
      </c>
      <c r="Y4" s="140"/>
      <c r="Z4" s="127" t="s">
        <v>35</v>
      </c>
      <c r="AA4" s="127" t="s">
        <v>36</v>
      </c>
      <c r="AB4" s="140"/>
      <c r="AC4" s="140"/>
      <c r="AD4" s="140"/>
      <c r="AE4" s="140"/>
      <c r="AF4" s="140"/>
      <c r="AG4" s="127" t="s">
        <v>22</v>
      </c>
      <c r="AH4" s="127" t="s">
        <v>37</v>
      </c>
      <c r="AI4" s="127" t="s">
        <v>22</v>
      </c>
      <c r="AJ4" s="127" t="s">
        <v>38</v>
      </c>
      <c r="AK4" s="127" t="s">
        <v>39</v>
      </c>
      <c r="AL4" s="127" t="s">
        <v>35</v>
      </c>
      <c r="AM4" s="127" t="s">
        <v>36</v>
      </c>
      <c r="AN4" s="140"/>
      <c r="AO4" s="140"/>
      <c r="AP4" s="140"/>
      <c r="AQ4" s="127" t="s">
        <v>40</v>
      </c>
      <c r="AR4" s="127" t="s">
        <v>41</v>
      </c>
      <c r="AS4" s="127" t="s">
        <v>22</v>
      </c>
      <c r="AT4" s="127" t="s">
        <v>38</v>
      </c>
      <c r="AU4" s="127" t="s">
        <v>39</v>
      </c>
      <c r="AV4" s="140"/>
      <c r="AW4" s="127" t="s">
        <v>40</v>
      </c>
      <c r="AX4" s="127" t="s">
        <v>41</v>
      </c>
      <c r="AY4" s="127" t="s">
        <v>40</v>
      </c>
      <c r="AZ4" s="127" t="s">
        <v>41</v>
      </c>
      <c r="BA4" s="127" t="s">
        <v>42</v>
      </c>
      <c r="BB4" s="127" t="s">
        <v>43</v>
      </c>
      <c r="BC4" s="127" t="s">
        <v>22</v>
      </c>
      <c r="BD4" s="127" t="s">
        <v>44</v>
      </c>
      <c r="BE4" s="127" t="s">
        <v>35</v>
      </c>
      <c r="BF4" s="127" t="s">
        <v>36</v>
      </c>
      <c r="BG4" s="140"/>
      <c r="BH4" s="140"/>
      <c r="BI4" s="140"/>
      <c r="BJ4" s="140"/>
      <c r="BK4" s="140"/>
      <c r="BL4" s="140"/>
      <c r="BM4" s="140"/>
      <c r="BN4" s="129"/>
    </row>
    <row r="5" spans="1:66" ht="16.2">
      <c r="A5" s="2">
        <v>1</v>
      </c>
      <c r="B5" s="33" t="s">
        <v>5592</v>
      </c>
      <c r="C5" s="33" t="s">
        <v>5327</v>
      </c>
      <c r="D5" s="33" t="s">
        <v>216</v>
      </c>
      <c r="E5" s="33">
        <v>55</v>
      </c>
      <c r="F5" s="33"/>
      <c r="G5" s="33"/>
      <c r="H5" s="23" t="str">
        <f t="shared" ref="H5:H39" si="0">REPLACE(B5,2,1,"＊")</f>
        <v>潘＊容</v>
      </c>
      <c r="I5" s="23" t="str">
        <f t="shared" ref="I5:I39" si="1">REPLACE(C5,2,1,"＊")</f>
        <v>0＊100298</v>
      </c>
      <c r="J5" s="33" t="s">
        <v>4827</v>
      </c>
      <c r="K5" s="33" t="s">
        <v>2478</v>
      </c>
      <c r="L5" s="36" t="s">
        <v>334</v>
      </c>
      <c r="M5" s="33" t="s">
        <v>2478</v>
      </c>
      <c r="N5" s="33"/>
      <c r="O5" s="33"/>
      <c r="P5" s="33"/>
      <c r="Q5" s="2"/>
      <c r="R5" s="2"/>
      <c r="S5" s="2"/>
      <c r="T5" s="2"/>
      <c r="U5" s="2"/>
      <c r="V5" s="18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3"/>
      <c r="AO5" s="2"/>
      <c r="AP5" s="3"/>
      <c r="AQ5" s="1"/>
      <c r="AR5" s="1"/>
      <c r="AS5" s="1"/>
      <c r="AT5" s="1"/>
      <c r="AU5" s="1"/>
      <c r="AV5" s="2"/>
      <c r="AW5" s="1" t="s">
        <v>9</v>
      </c>
      <c r="AX5" s="1"/>
      <c r="AY5" s="1"/>
      <c r="AZ5" s="1"/>
      <c r="BA5" s="1"/>
      <c r="BB5" s="1"/>
      <c r="BC5" s="1"/>
      <c r="BD5" s="1"/>
      <c r="BE5" s="1"/>
      <c r="BF5" s="1"/>
      <c r="BG5" s="2"/>
      <c r="BH5" s="3"/>
      <c r="BI5" s="2"/>
      <c r="BJ5" s="2"/>
      <c r="BK5" s="2"/>
      <c r="BL5" s="2"/>
      <c r="BM5" s="1"/>
      <c r="BN5" s="129"/>
    </row>
    <row r="6" spans="1:66" ht="16.2">
      <c r="A6" s="2">
        <v>2</v>
      </c>
      <c r="B6" s="33" t="s">
        <v>5180</v>
      </c>
      <c r="C6" s="33" t="s">
        <v>2187</v>
      </c>
      <c r="D6" s="33" t="s">
        <v>216</v>
      </c>
      <c r="E6" s="33">
        <v>70</v>
      </c>
      <c r="F6" s="33"/>
      <c r="G6" s="33"/>
      <c r="H6" s="23" t="str">
        <f t="shared" si="0"/>
        <v>闕＊惠</v>
      </c>
      <c r="I6" s="23" t="str">
        <f t="shared" si="1"/>
        <v>2＊639771</v>
      </c>
      <c r="J6" s="33" t="s">
        <v>4827</v>
      </c>
      <c r="K6" s="33" t="s">
        <v>118</v>
      </c>
      <c r="L6" s="36" t="s">
        <v>334</v>
      </c>
      <c r="M6" s="33" t="s">
        <v>118</v>
      </c>
      <c r="N6" s="33"/>
      <c r="O6" s="33"/>
      <c r="P6" s="33"/>
      <c r="Q6" s="2"/>
      <c r="R6" s="2"/>
      <c r="S6" s="2"/>
      <c r="T6" s="2"/>
      <c r="U6" s="2"/>
      <c r="V6" s="18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3"/>
      <c r="AO6" s="2"/>
      <c r="AP6" s="3"/>
      <c r="AQ6" s="1"/>
      <c r="AR6" s="1"/>
      <c r="AS6" s="1"/>
      <c r="AT6" s="1"/>
      <c r="AU6" s="1"/>
      <c r="AV6" s="2"/>
      <c r="AW6" s="1"/>
      <c r="AX6" s="1"/>
      <c r="AY6" s="1"/>
      <c r="AZ6" s="1"/>
      <c r="BA6" s="1" t="s">
        <v>9</v>
      </c>
      <c r="BB6" s="1"/>
      <c r="BC6" s="1"/>
      <c r="BD6" s="1"/>
      <c r="BE6" s="1"/>
      <c r="BF6" s="1"/>
      <c r="BG6" s="2"/>
      <c r="BH6" s="3"/>
      <c r="BI6" s="2"/>
      <c r="BJ6" s="2"/>
      <c r="BK6" s="2"/>
      <c r="BL6" s="2"/>
      <c r="BM6" s="1"/>
      <c r="BN6" s="129"/>
    </row>
    <row r="7" spans="1:66" ht="31.2">
      <c r="A7" s="2">
        <v>3</v>
      </c>
      <c r="B7" s="33" t="s">
        <v>1003</v>
      </c>
      <c r="C7" s="33" t="s">
        <v>841</v>
      </c>
      <c r="D7" s="33" t="s">
        <v>218</v>
      </c>
      <c r="E7" s="33">
        <v>55</v>
      </c>
      <c r="F7" s="33"/>
      <c r="G7" s="33"/>
      <c r="H7" s="23" t="str">
        <f t="shared" si="0"/>
        <v>陳＊方</v>
      </c>
      <c r="I7" s="23" t="str">
        <f t="shared" si="1"/>
        <v>2＊108654</v>
      </c>
      <c r="J7" s="33" t="s">
        <v>4827</v>
      </c>
      <c r="K7" s="33" t="s">
        <v>3021</v>
      </c>
      <c r="L7" s="36" t="s">
        <v>334</v>
      </c>
      <c r="M7" s="33" t="s">
        <v>5551</v>
      </c>
      <c r="N7" s="33" t="s">
        <v>115</v>
      </c>
      <c r="O7" s="33"/>
      <c r="P7" s="33"/>
      <c r="Q7" s="1"/>
      <c r="R7" s="1"/>
      <c r="S7" s="1"/>
      <c r="T7" s="1"/>
      <c r="U7" s="1"/>
      <c r="V7" s="19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 t="s">
        <v>9</v>
      </c>
      <c r="BD7" s="1"/>
      <c r="BE7" s="1" t="s">
        <v>9</v>
      </c>
      <c r="BF7" s="1"/>
      <c r="BG7" s="1"/>
      <c r="BH7" s="1"/>
      <c r="BI7" s="1"/>
      <c r="BJ7" s="1"/>
      <c r="BK7" s="1"/>
      <c r="BL7" s="1"/>
      <c r="BM7" s="1"/>
      <c r="BN7" s="129"/>
    </row>
    <row r="8" spans="1:66" ht="31.2">
      <c r="A8" s="2">
        <v>4</v>
      </c>
      <c r="B8" s="33" t="s">
        <v>5593</v>
      </c>
      <c r="C8" s="33" t="s">
        <v>5328</v>
      </c>
      <c r="D8" s="33" t="s">
        <v>216</v>
      </c>
      <c r="E8" s="33">
        <v>47</v>
      </c>
      <c r="F8" s="33"/>
      <c r="G8" s="33"/>
      <c r="H8" s="23" t="str">
        <f t="shared" si="0"/>
        <v>陳＊瑞蓮</v>
      </c>
      <c r="I8" s="23" t="str">
        <f t="shared" si="1"/>
        <v>2＊298559</v>
      </c>
      <c r="J8" s="33" t="s">
        <v>4827</v>
      </c>
      <c r="K8" s="33" t="s">
        <v>1106</v>
      </c>
      <c r="L8" s="36" t="s">
        <v>334</v>
      </c>
      <c r="M8" s="33" t="s">
        <v>4304</v>
      </c>
      <c r="N8" s="33" t="s">
        <v>135</v>
      </c>
      <c r="O8" s="33"/>
      <c r="P8" s="33"/>
      <c r="Q8" s="2"/>
      <c r="R8" s="2"/>
      <c r="S8" s="2"/>
      <c r="T8" s="2"/>
      <c r="U8" s="2"/>
      <c r="V8" s="18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3"/>
      <c r="AO8" s="2"/>
      <c r="AP8" s="3"/>
      <c r="AQ8" s="1"/>
      <c r="AR8" s="1"/>
      <c r="AS8" s="1"/>
      <c r="AT8" s="1"/>
      <c r="AU8" s="1"/>
      <c r="AV8" s="2"/>
      <c r="AW8" s="1"/>
      <c r="AX8" s="1"/>
      <c r="AY8" s="1"/>
      <c r="AZ8" s="1" t="s">
        <v>9</v>
      </c>
      <c r="BA8" s="1"/>
      <c r="BB8" s="1" t="s">
        <v>9</v>
      </c>
      <c r="BC8" s="1"/>
      <c r="BD8" s="1"/>
      <c r="BE8" s="1"/>
      <c r="BF8" s="1"/>
      <c r="BG8" s="2"/>
      <c r="BH8" s="3"/>
      <c r="BI8" s="2"/>
      <c r="BJ8" s="2"/>
      <c r="BK8" s="2"/>
      <c r="BL8" s="2"/>
      <c r="BM8" s="1"/>
      <c r="BN8" s="129"/>
    </row>
    <row r="9" spans="1:66" ht="16.2">
      <c r="A9" s="2">
        <v>5</v>
      </c>
      <c r="B9" s="33" t="s">
        <v>5594</v>
      </c>
      <c r="C9" s="33" t="s">
        <v>5329</v>
      </c>
      <c r="D9" s="33" t="s">
        <v>218</v>
      </c>
      <c r="E9" s="33">
        <v>65</v>
      </c>
      <c r="F9" s="33" t="s">
        <v>4890</v>
      </c>
      <c r="G9" s="33" t="s">
        <v>5330</v>
      </c>
      <c r="H9" s="23" t="str">
        <f t="shared" si="0"/>
        <v>吳＊忠</v>
      </c>
      <c r="I9" s="23" t="str">
        <f t="shared" si="1"/>
        <v>0＊689260</v>
      </c>
      <c r="J9" s="33" t="s">
        <v>5331</v>
      </c>
      <c r="K9" s="33" t="s">
        <v>598</v>
      </c>
      <c r="L9" s="36" t="s">
        <v>334</v>
      </c>
      <c r="M9" s="33" t="s">
        <v>598</v>
      </c>
      <c r="N9" s="33"/>
      <c r="O9" s="33"/>
      <c r="P9" s="33"/>
      <c r="Q9" s="2"/>
      <c r="R9" s="2"/>
      <c r="S9" s="2" t="s">
        <v>1100</v>
      </c>
      <c r="T9" s="2" t="s">
        <v>9</v>
      </c>
      <c r="U9" s="2"/>
      <c r="V9" s="18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3"/>
      <c r="AO9" s="2"/>
      <c r="AP9" s="3"/>
      <c r="AQ9" s="1"/>
      <c r="AR9" s="1"/>
      <c r="AS9" s="1"/>
      <c r="AT9" s="1"/>
      <c r="AU9" s="1"/>
      <c r="AV9" s="2"/>
      <c r="AW9" s="1"/>
      <c r="AX9" s="1"/>
      <c r="AY9" s="1"/>
      <c r="AZ9" s="1"/>
      <c r="BA9" s="1"/>
      <c r="BB9" s="1"/>
      <c r="BC9" s="1"/>
      <c r="BD9" s="1"/>
      <c r="BE9" s="1"/>
      <c r="BF9" s="1"/>
      <c r="BG9" s="2"/>
      <c r="BH9" s="3"/>
      <c r="BI9" s="2"/>
      <c r="BJ9" s="2"/>
      <c r="BK9" s="2"/>
      <c r="BL9" s="2"/>
      <c r="BM9" s="1"/>
      <c r="BN9" s="129"/>
    </row>
    <row r="10" spans="1:66" ht="16.2">
      <c r="A10" s="2">
        <v>6</v>
      </c>
      <c r="B10" s="33" t="s">
        <v>4682</v>
      </c>
      <c r="C10" s="33" t="s">
        <v>4488</v>
      </c>
      <c r="D10" s="33" t="s">
        <v>216</v>
      </c>
      <c r="E10" s="33">
        <v>61</v>
      </c>
      <c r="F10" s="33"/>
      <c r="G10" s="33"/>
      <c r="H10" s="23" t="str">
        <f t="shared" si="0"/>
        <v>張＊璉</v>
      </c>
      <c r="I10" s="23" t="str">
        <f t="shared" si="1"/>
        <v>1＊254923</v>
      </c>
      <c r="J10" s="33" t="s">
        <v>5332</v>
      </c>
      <c r="K10" s="33" t="s">
        <v>118</v>
      </c>
      <c r="L10" s="36" t="s">
        <v>334</v>
      </c>
      <c r="M10" s="33" t="s">
        <v>118</v>
      </c>
      <c r="N10" s="33"/>
      <c r="O10" s="33"/>
      <c r="P10" s="33"/>
      <c r="Q10" s="2"/>
      <c r="R10" s="2"/>
      <c r="S10" s="2"/>
      <c r="T10" s="2"/>
      <c r="U10" s="2"/>
      <c r="V10" s="18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3"/>
      <c r="AO10" s="2"/>
      <c r="AP10" s="3"/>
      <c r="AQ10" s="1"/>
      <c r="AR10" s="1"/>
      <c r="AS10" s="1"/>
      <c r="AT10" s="1"/>
      <c r="AU10" s="1"/>
      <c r="AV10" s="2"/>
      <c r="AW10" s="1"/>
      <c r="AX10" s="1"/>
      <c r="AY10" s="1"/>
      <c r="AZ10" s="1"/>
      <c r="BA10" s="1" t="s">
        <v>9</v>
      </c>
      <c r="BB10" s="1"/>
      <c r="BC10" s="1"/>
      <c r="BD10" s="1"/>
      <c r="BE10" s="1"/>
      <c r="BF10" s="1"/>
      <c r="BG10" s="2"/>
      <c r="BH10" s="3"/>
      <c r="BI10" s="2"/>
      <c r="BJ10" s="2"/>
      <c r="BK10" s="2"/>
      <c r="BL10" s="2"/>
      <c r="BM10" s="1"/>
      <c r="BN10" s="129"/>
    </row>
    <row r="11" spans="1:66" ht="16.2">
      <c r="A11" s="2">
        <v>7</v>
      </c>
      <c r="B11" s="33" t="s">
        <v>5595</v>
      </c>
      <c r="C11" s="33" t="s">
        <v>5333</v>
      </c>
      <c r="D11" s="33" t="s">
        <v>218</v>
      </c>
      <c r="E11" s="33">
        <v>60</v>
      </c>
      <c r="F11" s="33"/>
      <c r="G11" s="33"/>
      <c r="H11" s="23" t="str">
        <f t="shared" si="0"/>
        <v>陳＊誠</v>
      </c>
      <c r="I11" s="23" t="str">
        <f t="shared" si="1"/>
        <v>2＊308834</v>
      </c>
      <c r="J11" s="33" t="s">
        <v>5332</v>
      </c>
      <c r="K11" s="33" t="s">
        <v>67</v>
      </c>
      <c r="L11" s="36" t="s">
        <v>334</v>
      </c>
      <c r="M11" s="33" t="s">
        <v>67</v>
      </c>
      <c r="N11" s="33"/>
      <c r="O11" s="33"/>
      <c r="P11" s="33"/>
      <c r="Q11" s="2"/>
      <c r="R11" s="2"/>
      <c r="S11" s="2"/>
      <c r="T11" s="2"/>
      <c r="U11" s="2"/>
      <c r="V11" s="18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3"/>
      <c r="AO11" s="2"/>
      <c r="AP11" s="3"/>
      <c r="AQ11" s="1"/>
      <c r="AR11" s="1"/>
      <c r="AS11" s="1"/>
      <c r="AT11" s="1"/>
      <c r="AU11" s="1"/>
      <c r="AV11" s="2"/>
      <c r="AW11" s="1"/>
      <c r="AX11" s="1"/>
      <c r="AY11" s="1"/>
      <c r="AZ11" s="1"/>
      <c r="BA11" s="1"/>
      <c r="BB11" s="1" t="s">
        <v>9</v>
      </c>
      <c r="BC11" s="1"/>
      <c r="BD11" s="1"/>
      <c r="BE11" s="1"/>
      <c r="BF11" s="1"/>
      <c r="BG11" s="2"/>
      <c r="BH11" s="3"/>
      <c r="BI11" s="2"/>
      <c r="BJ11" s="2"/>
      <c r="BK11" s="2"/>
      <c r="BL11" s="2"/>
      <c r="BM11" s="1"/>
      <c r="BN11" s="129"/>
    </row>
    <row r="12" spans="1:66" ht="16.2">
      <c r="A12" s="2">
        <v>8</v>
      </c>
      <c r="B12" s="33" t="s">
        <v>5596</v>
      </c>
      <c r="C12" s="33" t="s">
        <v>5334</v>
      </c>
      <c r="D12" s="33" t="s">
        <v>218</v>
      </c>
      <c r="E12" s="33">
        <v>64</v>
      </c>
      <c r="F12" s="33"/>
      <c r="G12" s="33"/>
      <c r="H12" s="23" t="str">
        <f t="shared" si="0"/>
        <v>吳＊良</v>
      </c>
      <c r="I12" s="23" t="str">
        <f t="shared" si="1"/>
        <v>2＊124108</v>
      </c>
      <c r="J12" s="33" t="s">
        <v>5332</v>
      </c>
      <c r="K12" s="33" t="s">
        <v>67</v>
      </c>
      <c r="L12" s="36" t="s">
        <v>334</v>
      </c>
      <c r="M12" s="33" t="s">
        <v>67</v>
      </c>
      <c r="N12" s="33"/>
      <c r="O12" s="33"/>
      <c r="P12" s="33"/>
      <c r="Q12" s="2"/>
      <c r="R12" s="2"/>
      <c r="S12" s="2"/>
      <c r="T12" s="2"/>
      <c r="U12" s="2"/>
      <c r="V12" s="18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3"/>
      <c r="AO12" s="2"/>
      <c r="AP12" s="3"/>
      <c r="AQ12" s="1"/>
      <c r="AR12" s="1"/>
      <c r="AS12" s="1"/>
      <c r="AT12" s="1"/>
      <c r="AU12" s="1"/>
      <c r="AV12" s="2"/>
      <c r="AW12" s="1"/>
      <c r="AX12" s="1"/>
      <c r="AY12" s="1"/>
      <c r="AZ12" s="1"/>
      <c r="BA12" s="1"/>
      <c r="BB12" s="1" t="s">
        <v>9</v>
      </c>
      <c r="BC12" s="1"/>
      <c r="BD12" s="1"/>
      <c r="BE12" s="1"/>
      <c r="BF12" s="1"/>
      <c r="BG12" s="2"/>
      <c r="BH12" s="3"/>
      <c r="BI12" s="2"/>
      <c r="BJ12" s="2"/>
      <c r="BK12" s="2"/>
      <c r="BL12" s="2"/>
      <c r="BM12" s="1"/>
      <c r="BN12" s="129"/>
    </row>
    <row r="13" spans="1:66" ht="16.2">
      <c r="A13" s="2">
        <v>9</v>
      </c>
      <c r="B13" s="33" t="s">
        <v>1231</v>
      </c>
      <c r="C13" s="33" t="s">
        <v>380</v>
      </c>
      <c r="D13" s="33" t="s">
        <v>216</v>
      </c>
      <c r="E13" s="33">
        <v>81</v>
      </c>
      <c r="F13" s="33"/>
      <c r="G13" s="33"/>
      <c r="H13" s="23" t="str">
        <f t="shared" si="0"/>
        <v>殷＊梅妹</v>
      </c>
      <c r="I13" s="23" t="str">
        <f t="shared" si="1"/>
        <v>2＊473685</v>
      </c>
      <c r="J13" s="33" t="s">
        <v>5332</v>
      </c>
      <c r="K13" s="33" t="s">
        <v>115</v>
      </c>
      <c r="L13" s="36" t="s">
        <v>334</v>
      </c>
      <c r="M13" s="33" t="s">
        <v>115</v>
      </c>
      <c r="N13" s="33"/>
      <c r="O13" s="33"/>
      <c r="P13" s="33"/>
      <c r="Q13" s="2"/>
      <c r="R13" s="2"/>
      <c r="S13" s="2"/>
      <c r="T13" s="2"/>
      <c r="U13" s="2"/>
      <c r="V13" s="18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3"/>
      <c r="AO13" s="2"/>
      <c r="AP13" s="3"/>
      <c r="AQ13" s="1"/>
      <c r="AR13" s="1"/>
      <c r="AS13" s="1"/>
      <c r="AT13" s="1"/>
      <c r="AU13" s="1"/>
      <c r="AV13" s="2"/>
      <c r="AW13" s="1"/>
      <c r="AX13" s="1"/>
      <c r="AY13" s="1"/>
      <c r="AZ13" s="1"/>
      <c r="BA13" s="1"/>
      <c r="BB13" s="1"/>
      <c r="BC13" s="1"/>
      <c r="BD13" s="1"/>
      <c r="BE13" s="1" t="s">
        <v>9</v>
      </c>
      <c r="BF13" s="1"/>
      <c r="BG13" s="2"/>
      <c r="BH13" s="3"/>
      <c r="BI13" s="2"/>
      <c r="BJ13" s="2"/>
      <c r="BK13" s="2"/>
      <c r="BL13" s="2"/>
      <c r="BM13" s="1"/>
      <c r="BN13" s="129"/>
    </row>
    <row r="14" spans="1:66" ht="16.2">
      <c r="A14" s="2">
        <v>10</v>
      </c>
      <c r="B14" s="33" t="s">
        <v>5597</v>
      </c>
      <c r="C14" s="33" t="s">
        <v>5336</v>
      </c>
      <c r="D14" s="33" t="s">
        <v>216</v>
      </c>
      <c r="E14" s="33">
        <v>59</v>
      </c>
      <c r="F14" s="33"/>
      <c r="G14" s="33"/>
      <c r="H14" s="23" t="str">
        <f t="shared" si="0"/>
        <v>周＊秋</v>
      </c>
      <c r="I14" s="23" t="str">
        <f t="shared" si="1"/>
        <v>1＊581390</v>
      </c>
      <c r="J14" s="33" t="s">
        <v>5337</v>
      </c>
      <c r="K14" s="33" t="s">
        <v>67</v>
      </c>
      <c r="L14" s="36" t="s">
        <v>334</v>
      </c>
      <c r="M14" s="33" t="s">
        <v>67</v>
      </c>
      <c r="N14" s="33"/>
      <c r="O14" s="33"/>
      <c r="P14" s="33"/>
      <c r="Q14" s="2"/>
      <c r="R14" s="2"/>
      <c r="S14" s="2"/>
      <c r="T14" s="2"/>
      <c r="U14" s="2"/>
      <c r="V14" s="18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3"/>
      <c r="AO14" s="2"/>
      <c r="AP14" s="3"/>
      <c r="AQ14" s="1"/>
      <c r="AR14" s="1"/>
      <c r="AS14" s="1"/>
      <c r="AT14" s="1"/>
      <c r="AU14" s="1"/>
      <c r="AV14" s="2"/>
      <c r="AW14" s="1"/>
      <c r="AX14" s="1"/>
      <c r="AY14" s="1"/>
      <c r="AZ14" s="1"/>
      <c r="BA14" s="1"/>
      <c r="BB14" s="1" t="s">
        <v>9</v>
      </c>
      <c r="BC14" s="1"/>
      <c r="BD14" s="1"/>
      <c r="BE14" s="1"/>
      <c r="BF14" s="1"/>
      <c r="BG14" s="2"/>
      <c r="BH14" s="3"/>
      <c r="BI14" s="2"/>
      <c r="BJ14" s="2"/>
      <c r="BK14" s="2"/>
      <c r="BL14" s="2"/>
      <c r="BM14" s="1"/>
      <c r="BN14" s="129"/>
    </row>
    <row r="15" spans="1:66" ht="16.2">
      <c r="A15" s="2">
        <v>11</v>
      </c>
      <c r="B15" s="33" t="s">
        <v>5598</v>
      </c>
      <c r="C15" s="33" t="s">
        <v>2149</v>
      </c>
      <c r="D15" s="33" t="s">
        <v>216</v>
      </c>
      <c r="E15" s="33">
        <v>69</v>
      </c>
      <c r="F15" s="33"/>
      <c r="G15" s="33"/>
      <c r="H15" s="23" t="str">
        <f t="shared" si="0"/>
        <v>翁＊伴</v>
      </c>
      <c r="I15" s="23" t="str">
        <f t="shared" si="1"/>
        <v>0＊371145</v>
      </c>
      <c r="J15" s="33" t="s">
        <v>5337</v>
      </c>
      <c r="K15" s="33" t="s">
        <v>91</v>
      </c>
      <c r="L15" s="36" t="s">
        <v>334</v>
      </c>
      <c r="M15" s="33" t="s">
        <v>91</v>
      </c>
      <c r="N15" s="33"/>
      <c r="O15" s="33"/>
      <c r="P15" s="33"/>
      <c r="Q15" s="2"/>
      <c r="R15" s="2"/>
      <c r="S15" s="2"/>
      <c r="T15" s="2"/>
      <c r="U15" s="2"/>
      <c r="V15" s="18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3"/>
      <c r="AO15" s="2"/>
      <c r="AP15" s="3"/>
      <c r="AQ15" s="1"/>
      <c r="AR15" s="1"/>
      <c r="AS15" s="1"/>
      <c r="AT15" s="1"/>
      <c r="AU15" s="1"/>
      <c r="AV15" s="2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2"/>
      <c r="BH15" s="3"/>
      <c r="BI15" s="2"/>
      <c r="BJ15" s="2"/>
      <c r="BK15" s="2"/>
      <c r="BL15" s="2"/>
      <c r="BM15" s="1" t="s">
        <v>4583</v>
      </c>
      <c r="BN15" s="129"/>
    </row>
    <row r="16" spans="1:66" ht="16.2">
      <c r="A16" s="2">
        <v>12</v>
      </c>
      <c r="B16" s="33" t="s">
        <v>5599</v>
      </c>
      <c r="C16" s="33" t="s">
        <v>5338</v>
      </c>
      <c r="D16" s="33" t="s">
        <v>216</v>
      </c>
      <c r="E16" s="33">
        <v>64</v>
      </c>
      <c r="F16" s="33"/>
      <c r="G16" s="33"/>
      <c r="H16" s="23" t="str">
        <f t="shared" si="0"/>
        <v>陳＊如</v>
      </c>
      <c r="I16" s="23" t="str">
        <f t="shared" si="1"/>
        <v>2＊328047</v>
      </c>
      <c r="J16" s="33" t="s">
        <v>5337</v>
      </c>
      <c r="K16" s="33" t="s">
        <v>67</v>
      </c>
      <c r="L16" s="36" t="s">
        <v>334</v>
      </c>
      <c r="M16" s="33" t="s">
        <v>67</v>
      </c>
      <c r="N16" s="33"/>
      <c r="O16" s="33"/>
      <c r="P16" s="33"/>
      <c r="Q16" s="2"/>
      <c r="R16" s="2"/>
      <c r="S16" s="2"/>
      <c r="T16" s="2"/>
      <c r="U16" s="2"/>
      <c r="V16" s="18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3"/>
      <c r="AO16" s="2"/>
      <c r="AP16" s="3"/>
      <c r="AQ16" s="1"/>
      <c r="AR16" s="1"/>
      <c r="AS16" s="1"/>
      <c r="AT16" s="1"/>
      <c r="AU16" s="1"/>
      <c r="AV16" s="2"/>
      <c r="AW16" s="1"/>
      <c r="AX16" s="1"/>
      <c r="AY16" s="1"/>
      <c r="AZ16" s="1"/>
      <c r="BA16" s="1"/>
      <c r="BB16" s="1" t="s">
        <v>9</v>
      </c>
      <c r="BC16" s="1"/>
      <c r="BD16" s="1"/>
      <c r="BE16" s="1"/>
      <c r="BF16" s="1"/>
      <c r="BG16" s="2"/>
      <c r="BH16" s="3"/>
      <c r="BI16" s="2"/>
      <c r="BJ16" s="2"/>
      <c r="BK16" s="2"/>
      <c r="BL16" s="2"/>
      <c r="BM16" s="1"/>
      <c r="BN16" s="129"/>
    </row>
    <row r="17" spans="1:66" ht="16.2">
      <c r="A17" s="2">
        <v>13</v>
      </c>
      <c r="B17" s="33" t="s">
        <v>1027</v>
      </c>
      <c r="C17" s="33" t="s">
        <v>863</v>
      </c>
      <c r="D17" s="33" t="s">
        <v>218</v>
      </c>
      <c r="E17" s="33">
        <v>54</v>
      </c>
      <c r="F17" s="33" t="s">
        <v>4890</v>
      </c>
      <c r="G17" s="33" t="s">
        <v>5339</v>
      </c>
      <c r="H17" s="23" t="str">
        <f t="shared" si="0"/>
        <v>林＊泉</v>
      </c>
      <c r="I17" s="23" t="str">
        <f t="shared" si="1"/>
        <v>2＊241097</v>
      </c>
      <c r="J17" s="33" t="s">
        <v>5337</v>
      </c>
      <c r="K17" s="33" t="s">
        <v>118</v>
      </c>
      <c r="L17" s="36" t="s">
        <v>334</v>
      </c>
      <c r="M17" s="33" t="s">
        <v>118</v>
      </c>
      <c r="N17" s="33"/>
      <c r="O17" s="33"/>
      <c r="P17" s="33"/>
      <c r="Q17" s="2"/>
      <c r="R17" s="2"/>
      <c r="S17" s="2"/>
      <c r="T17" s="2"/>
      <c r="U17" s="2"/>
      <c r="V17" s="18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3"/>
      <c r="AO17" s="2"/>
      <c r="AP17" s="3"/>
      <c r="AQ17" s="1"/>
      <c r="AR17" s="1"/>
      <c r="AS17" s="1"/>
      <c r="AT17" s="1"/>
      <c r="AU17" s="1"/>
      <c r="AV17" s="2"/>
      <c r="AW17" s="1"/>
      <c r="AX17" s="1"/>
      <c r="AY17" s="1"/>
      <c r="AZ17" s="1"/>
      <c r="BA17" s="1" t="s">
        <v>9</v>
      </c>
      <c r="BB17" s="1"/>
      <c r="BC17" s="1"/>
      <c r="BD17" s="1"/>
      <c r="BE17" s="1"/>
      <c r="BF17" s="1"/>
      <c r="BG17" s="2"/>
      <c r="BH17" s="3"/>
      <c r="BI17" s="2"/>
      <c r="BJ17" s="2"/>
      <c r="BK17" s="2"/>
      <c r="BL17" s="2"/>
      <c r="BM17" s="1"/>
      <c r="BN17" s="129"/>
    </row>
    <row r="18" spans="1:66" ht="16.2">
      <c r="A18" s="2">
        <v>14</v>
      </c>
      <c r="B18" s="33" t="s">
        <v>5600</v>
      </c>
      <c r="C18" s="33" t="s">
        <v>5340</v>
      </c>
      <c r="D18" s="33" t="s">
        <v>216</v>
      </c>
      <c r="E18" s="33">
        <v>59</v>
      </c>
      <c r="F18" s="33"/>
      <c r="G18" s="33"/>
      <c r="H18" s="23" t="str">
        <f t="shared" si="0"/>
        <v>邱＊惠</v>
      </c>
      <c r="I18" s="23" t="str">
        <f t="shared" si="1"/>
        <v>2＊320218</v>
      </c>
      <c r="J18" s="33" t="s">
        <v>5337</v>
      </c>
      <c r="K18" s="33" t="s">
        <v>67</v>
      </c>
      <c r="L18" s="36" t="s">
        <v>334</v>
      </c>
      <c r="M18" s="33" t="s">
        <v>67</v>
      </c>
      <c r="N18" s="33"/>
      <c r="O18" s="33"/>
      <c r="P18" s="33"/>
      <c r="Q18" s="2"/>
      <c r="R18" s="2"/>
      <c r="S18" s="2"/>
      <c r="T18" s="2"/>
      <c r="U18" s="2"/>
      <c r="V18" s="18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3"/>
      <c r="AO18" s="2"/>
      <c r="AP18" s="3"/>
      <c r="AQ18" s="1"/>
      <c r="AR18" s="1"/>
      <c r="AS18" s="1"/>
      <c r="AT18" s="1"/>
      <c r="AU18" s="1"/>
      <c r="AV18" s="2"/>
      <c r="AW18" s="1"/>
      <c r="AX18" s="1"/>
      <c r="AY18" s="1"/>
      <c r="AZ18" s="1"/>
      <c r="BA18" s="1"/>
      <c r="BB18" s="1" t="s">
        <v>9</v>
      </c>
      <c r="BC18" s="1"/>
      <c r="BD18" s="1"/>
      <c r="BE18" s="1"/>
      <c r="BF18" s="1"/>
      <c r="BG18" s="2"/>
      <c r="BH18" s="3"/>
      <c r="BI18" s="2"/>
      <c r="BJ18" s="2"/>
      <c r="BK18" s="2"/>
      <c r="BL18" s="2"/>
      <c r="BM18" s="1"/>
      <c r="BN18" s="129"/>
    </row>
    <row r="19" spans="1:66" ht="16.2">
      <c r="A19" s="2">
        <v>15</v>
      </c>
      <c r="B19" s="33" t="s">
        <v>5601</v>
      </c>
      <c r="C19" s="33" t="s">
        <v>5341</v>
      </c>
      <c r="D19" s="33" t="s">
        <v>216</v>
      </c>
      <c r="E19" s="33">
        <v>69</v>
      </c>
      <c r="F19" s="33"/>
      <c r="G19" s="33"/>
      <c r="H19" s="23" t="str">
        <f t="shared" si="0"/>
        <v>李＊秀霞</v>
      </c>
      <c r="I19" s="23" t="str">
        <f t="shared" si="1"/>
        <v>2＊320124</v>
      </c>
      <c r="J19" s="33" t="s">
        <v>5337</v>
      </c>
      <c r="K19" s="33" t="s">
        <v>67</v>
      </c>
      <c r="L19" s="36" t="s">
        <v>334</v>
      </c>
      <c r="M19" s="33" t="s">
        <v>67</v>
      </c>
      <c r="N19" s="33"/>
      <c r="O19" s="33"/>
      <c r="P19" s="33"/>
      <c r="Q19" s="2"/>
      <c r="R19" s="2"/>
      <c r="S19" s="2"/>
      <c r="T19" s="2"/>
      <c r="U19" s="2"/>
      <c r="V19" s="18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3"/>
      <c r="AO19" s="2"/>
      <c r="AP19" s="3"/>
      <c r="AQ19" s="1"/>
      <c r="AR19" s="1"/>
      <c r="AS19" s="1"/>
      <c r="AT19" s="1"/>
      <c r="AU19" s="1"/>
      <c r="AV19" s="2"/>
      <c r="AW19" s="1"/>
      <c r="AX19" s="1"/>
      <c r="AY19" s="1"/>
      <c r="AZ19" s="1"/>
      <c r="BA19" s="1"/>
      <c r="BB19" s="1" t="s">
        <v>9</v>
      </c>
      <c r="BC19" s="1"/>
      <c r="BD19" s="1"/>
      <c r="BE19" s="1"/>
      <c r="BF19" s="1"/>
      <c r="BG19" s="2"/>
      <c r="BH19" s="3"/>
      <c r="BI19" s="2"/>
      <c r="BJ19" s="2"/>
      <c r="BK19" s="2"/>
      <c r="BL19" s="2"/>
      <c r="BM19" s="1"/>
      <c r="BN19" s="129"/>
    </row>
    <row r="20" spans="1:66" ht="31.2">
      <c r="A20" s="2">
        <v>16</v>
      </c>
      <c r="B20" s="33" t="s">
        <v>5178</v>
      </c>
      <c r="C20" s="33" t="s">
        <v>5049</v>
      </c>
      <c r="D20" s="33" t="s">
        <v>218</v>
      </c>
      <c r="E20" s="33">
        <v>57</v>
      </c>
      <c r="F20" s="33"/>
      <c r="G20" s="33"/>
      <c r="H20" s="23" t="str">
        <f t="shared" si="0"/>
        <v>楊＊</v>
      </c>
      <c r="I20" s="23" t="str">
        <f t="shared" si="1"/>
        <v>2＊248033</v>
      </c>
      <c r="J20" s="33" t="s">
        <v>5337</v>
      </c>
      <c r="K20" s="33" t="s">
        <v>5552</v>
      </c>
      <c r="L20" s="36" t="s">
        <v>334</v>
      </c>
      <c r="M20" s="33" t="s">
        <v>5553</v>
      </c>
      <c r="N20" s="33" t="s">
        <v>83</v>
      </c>
      <c r="O20" s="33"/>
      <c r="P20" s="33"/>
      <c r="Q20" s="2"/>
      <c r="R20" s="2"/>
      <c r="S20" s="2"/>
      <c r="T20" s="2"/>
      <c r="U20" s="2"/>
      <c r="V20" s="18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3"/>
      <c r="AO20" s="2"/>
      <c r="AP20" s="3"/>
      <c r="AQ20" s="1"/>
      <c r="AR20" s="1"/>
      <c r="AS20" s="1"/>
      <c r="AT20" s="1"/>
      <c r="AU20" s="1"/>
      <c r="AV20" s="2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2" t="s">
        <v>9</v>
      </c>
      <c r="BH20" s="3"/>
      <c r="BI20" s="2"/>
      <c r="BJ20" s="2"/>
      <c r="BK20" s="2"/>
      <c r="BL20" s="2"/>
      <c r="BM20" s="1" t="s">
        <v>1098</v>
      </c>
      <c r="BN20" s="129"/>
    </row>
    <row r="21" spans="1:66" ht="31.2">
      <c r="A21" s="2">
        <v>17</v>
      </c>
      <c r="B21" s="33" t="s">
        <v>4676</v>
      </c>
      <c r="C21" s="33" t="s">
        <v>4479</v>
      </c>
      <c r="D21" s="33" t="s">
        <v>218</v>
      </c>
      <c r="E21" s="33">
        <v>73</v>
      </c>
      <c r="F21" s="33" t="s">
        <v>3855</v>
      </c>
      <c r="G21" s="33" t="s">
        <v>5342</v>
      </c>
      <c r="H21" s="23" t="str">
        <f t="shared" si="0"/>
        <v>戴＊生</v>
      </c>
      <c r="I21" s="23" t="str">
        <f t="shared" si="1"/>
        <v>0＊019726</v>
      </c>
      <c r="J21" s="33" t="s">
        <v>5343</v>
      </c>
      <c r="K21" s="33" t="s">
        <v>5554</v>
      </c>
      <c r="L21" s="36" t="s">
        <v>334</v>
      </c>
      <c r="M21" s="33" t="s">
        <v>4304</v>
      </c>
      <c r="N21" s="33" t="s">
        <v>2478</v>
      </c>
      <c r="O21" s="33"/>
      <c r="P21" s="33"/>
      <c r="Q21" s="2"/>
      <c r="R21" s="2"/>
      <c r="S21" s="2"/>
      <c r="T21" s="2"/>
      <c r="U21" s="2"/>
      <c r="V21" s="18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3"/>
      <c r="AO21" s="2"/>
      <c r="AP21" s="3"/>
      <c r="AQ21" s="1"/>
      <c r="AR21" s="1"/>
      <c r="AS21" s="1"/>
      <c r="AT21" s="1"/>
      <c r="AU21" s="1"/>
      <c r="AV21" s="2"/>
      <c r="AW21" s="1"/>
      <c r="AX21" s="1" t="s">
        <v>9</v>
      </c>
      <c r="AY21" s="1"/>
      <c r="AZ21" s="1"/>
      <c r="BA21" s="1"/>
      <c r="BB21" s="1" t="s">
        <v>9</v>
      </c>
      <c r="BC21" s="1"/>
      <c r="BD21" s="1"/>
      <c r="BE21" s="1"/>
      <c r="BF21" s="1"/>
      <c r="BG21" s="2"/>
      <c r="BH21" s="3"/>
      <c r="BI21" s="2"/>
      <c r="BJ21" s="2"/>
      <c r="BK21" s="2"/>
      <c r="BL21" s="2"/>
      <c r="BM21" s="1"/>
      <c r="BN21" s="129"/>
    </row>
    <row r="22" spans="1:66" ht="16.2">
      <c r="A22" s="2">
        <v>18</v>
      </c>
      <c r="B22" s="33" t="s">
        <v>5602</v>
      </c>
      <c r="C22" s="33" t="s">
        <v>5344</v>
      </c>
      <c r="D22" s="33" t="s">
        <v>216</v>
      </c>
      <c r="E22" s="33">
        <v>58</v>
      </c>
      <c r="F22" s="33" t="s">
        <v>5342</v>
      </c>
      <c r="G22" s="33" t="s">
        <v>5345</v>
      </c>
      <c r="H22" s="23" t="str">
        <f t="shared" si="0"/>
        <v>陳＊雯</v>
      </c>
      <c r="I22" s="23" t="str">
        <f t="shared" si="1"/>
        <v>0＊381362</v>
      </c>
      <c r="J22" s="33" t="s">
        <v>5339</v>
      </c>
      <c r="K22" s="33" t="s">
        <v>2478</v>
      </c>
      <c r="L22" s="36" t="s">
        <v>334</v>
      </c>
      <c r="M22" s="33" t="s">
        <v>2478</v>
      </c>
      <c r="N22" s="33"/>
      <c r="O22" s="33"/>
      <c r="P22" s="33"/>
      <c r="Q22" s="2"/>
      <c r="R22" s="2"/>
      <c r="S22" s="2"/>
      <c r="T22" s="2"/>
      <c r="U22" s="2"/>
      <c r="V22" s="18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3"/>
      <c r="AO22" s="2"/>
      <c r="AP22" s="3"/>
      <c r="AQ22" s="1"/>
      <c r="AR22" s="1"/>
      <c r="AS22" s="1"/>
      <c r="AT22" s="1"/>
      <c r="AU22" s="1"/>
      <c r="AV22" s="2"/>
      <c r="AW22" s="1"/>
      <c r="AX22" s="1" t="s">
        <v>9</v>
      </c>
      <c r="AY22" s="1"/>
      <c r="AZ22" s="1"/>
      <c r="BA22" s="1"/>
      <c r="BB22" s="1"/>
      <c r="BC22" s="1"/>
      <c r="BD22" s="1"/>
      <c r="BE22" s="1"/>
      <c r="BF22" s="1"/>
      <c r="BG22" s="2"/>
      <c r="BH22" s="3"/>
      <c r="BI22" s="2"/>
      <c r="BJ22" s="2"/>
      <c r="BK22" s="2"/>
      <c r="BL22" s="2"/>
      <c r="BM22" s="1"/>
      <c r="BN22" s="129"/>
    </row>
    <row r="23" spans="1:66" ht="16.2">
      <c r="A23" s="2">
        <v>19</v>
      </c>
      <c r="B23" s="33" t="s">
        <v>4707</v>
      </c>
      <c r="C23" s="33" t="s">
        <v>2471</v>
      </c>
      <c r="D23" s="33" t="s">
        <v>216</v>
      </c>
      <c r="E23" s="33">
        <v>80</v>
      </c>
      <c r="F23" s="33"/>
      <c r="G23" s="33"/>
      <c r="H23" s="23" t="str">
        <f t="shared" si="0"/>
        <v>蔡＊眞</v>
      </c>
      <c r="I23" s="23" t="str">
        <f t="shared" si="1"/>
        <v>0＊803398</v>
      </c>
      <c r="J23" s="33" t="s">
        <v>5339</v>
      </c>
      <c r="K23" s="33" t="s">
        <v>115</v>
      </c>
      <c r="L23" s="36" t="s">
        <v>334</v>
      </c>
      <c r="M23" s="33" t="s">
        <v>115</v>
      </c>
      <c r="N23" s="33"/>
      <c r="O23" s="33"/>
      <c r="P23" s="33"/>
      <c r="Q23" s="2"/>
      <c r="R23" s="2"/>
      <c r="S23" s="2"/>
      <c r="T23" s="2"/>
      <c r="U23" s="2"/>
      <c r="V23" s="18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3"/>
      <c r="AO23" s="2"/>
      <c r="AP23" s="3"/>
      <c r="AQ23" s="1"/>
      <c r="AR23" s="1"/>
      <c r="AS23" s="1"/>
      <c r="AT23" s="1"/>
      <c r="AU23" s="1"/>
      <c r="AV23" s="2"/>
      <c r="AW23" s="1"/>
      <c r="AX23" s="1"/>
      <c r="AY23" s="1"/>
      <c r="AZ23" s="1"/>
      <c r="BA23" s="1"/>
      <c r="BB23" s="1"/>
      <c r="BC23" s="1"/>
      <c r="BD23" s="1"/>
      <c r="BE23" s="1" t="s">
        <v>9</v>
      </c>
      <c r="BF23" s="1"/>
      <c r="BG23" s="2"/>
      <c r="BH23" s="3"/>
      <c r="BI23" s="2"/>
      <c r="BJ23" s="2"/>
      <c r="BK23" s="2"/>
      <c r="BL23" s="2"/>
      <c r="BM23" s="1"/>
      <c r="BN23" s="129"/>
    </row>
    <row r="24" spans="1:66" ht="16.2">
      <c r="A24" s="2">
        <v>10</v>
      </c>
      <c r="B24" s="33" t="s">
        <v>587</v>
      </c>
      <c r="C24" s="33" t="s">
        <v>588</v>
      </c>
      <c r="D24" s="33" t="s">
        <v>216</v>
      </c>
      <c r="E24" s="33">
        <v>83</v>
      </c>
      <c r="F24" s="33"/>
      <c r="G24" s="33"/>
      <c r="H24" s="23" t="str">
        <f t="shared" si="0"/>
        <v>高＊明麗</v>
      </c>
      <c r="I24" s="23" t="str">
        <f t="shared" si="1"/>
        <v>0＊024099</v>
      </c>
      <c r="J24" s="33" t="s">
        <v>5346</v>
      </c>
      <c r="K24" s="33" t="s">
        <v>118</v>
      </c>
      <c r="L24" s="36" t="s">
        <v>334</v>
      </c>
      <c r="M24" s="33" t="s">
        <v>118</v>
      </c>
      <c r="N24" s="33"/>
      <c r="O24" s="33"/>
      <c r="P24" s="33"/>
      <c r="Q24" s="2"/>
      <c r="R24" s="2"/>
      <c r="S24" s="2"/>
      <c r="T24" s="2"/>
      <c r="U24" s="2"/>
      <c r="V24" s="18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3"/>
      <c r="AO24" s="2"/>
      <c r="AP24" s="3"/>
      <c r="AQ24" s="1"/>
      <c r="AR24" s="1"/>
      <c r="AS24" s="1"/>
      <c r="AT24" s="1"/>
      <c r="AU24" s="1"/>
      <c r="AV24" s="2"/>
      <c r="AW24" s="1"/>
      <c r="AX24" s="1"/>
      <c r="AY24" s="1"/>
      <c r="AZ24" s="1"/>
      <c r="BA24" s="1" t="s">
        <v>9</v>
      </c>
      <c r="BB24" s="1"/>
      <c r="BC24" s="1"/>
      <c r="BD24" s="1"/>
      <c r="BE24" s="1"/>
      <c r="BF24" s="1"/>
      <c r="BG24" s="2"/>
      <c r="BH24" s="3"/>
      <c r="BI24" s="2"/>
      <c r="BJ24" s="2"/>
      <c r="BK24" s="2"/>
      <c r="BL24" s="2"/>
      <c r="BM24" s="1"/>
      <c r="BN24" s="129"/>
    </row>
    <row r="25" spans="1:66" ht="16.2">
      <c r="A25" s="2">
        <v>21</v>
      </c>
      <c r="B25" s="33" t="s">
        <v>242</v>
      </c>
      <c r="C25" s="33" t="s">
        <v>144</v>
      </c>
      <c r="D25" s="33" t="s">
        <v>216</v>
      </c>
      <c r="E25" s="33">
        <v>58</v>
      </c>
      <c r="F25" s="33"/>
      <c r="G25" s="33"/>
      <c r="H25" s="23" t="str">
        <f t="shared" si="0"/>
        <v>李＊鈴</v>
      </c>
      <c r="I25" s="23" t="str">
        <f t="shared" si="1"/>
        <v>1＊190944</v>
      </c>
      <c r="J25" s="33" t="s">
        <v>5346</v>
      </c>
      <c r="K25" s="33" t="s">
        <v>115</v>
      </c>
      <c r="L25" s="36" t="s">
        <v>334</v>
      </c>
      <c r="M25" s="33" t="s">
        <v>115</v>
      </c>
      <c r="N25" s="33"/>
      <c r="O25" s="33"/>
      <c r="P25" s="33"/>
      <c r="Q25" s="2"/>
      <c r="R25" s="2"/>
      <c r="S25" s="2"/>
      <c r="T25" s="2"/>
      <c r="U25" s="2"/>
      <c r="V25" s="18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3"/>
      <c r="AO25" s="2"/>
      <c r="AP25" s="3"/>
      <c r="AQ25" s="1"/>
      <c r="AR25" s="1"/>
      <c r="AS25" s="1"/>
      <c r="AT25" s="1"/>
      <c r="AU25" s="1"/>
      <c r="AV25" s="2"/>
      <c r="AW25" s="1"/>
      <c r="AX25" s="1"/>
      <c r="AY25" s="1"/>
      <c r="AZ25" s="1"/>
      <c r="BA25" s="1"/>
      <c r="BB25" s="1"/>
      <c r="BC25" s="1"/>
      <c r="BD25" s="1"/>
      <c r="BE25" s="1" t="s">
        <v>9</v>
      </c>
      <c r="BF25" s="1"/>
      <c r="BG25" s="2"/>
      <c r="BH25" s="3"/>
      <c r="BI25" s="2"/>
      <c r="BJ25" s="2"/>
      <c r="BK25" s="2"/>
      <c r="BL25" s="2"/>
      <c r="BM25" s="1"/>
      <c r="BN25" s="129"/>
    </row>
    <row r="26" spans="1:66" ht="16.2">
      <c r="A26" s="2">
        <v>22</v>
      </c>
      <c r="B26" s="33" t="s">
        <v>5603</v>
      </c>
      <c r="C26" s="33" t="s">
        <v>5347</v>
      </c>
      <c r="D26" s="33" t="s">
        <v>218</v>
      </c>
      <c r="E26" s="33">
        <v>57</v>
      </c>
      <c r="F26" s="33" t="s">
        <v>5348</v>
      </c>
      <c r="G26" s="33" t="s">
        <v>5346</v>
      </c>
      <c r="H26" s="23" t="str">
        <f t="shared" si="0"/>
        <v>翁＊旗</v>
      </c>
      <c r="I26" s="23" t="str">
        <f t="shared" si="1"/>
        <v>1＊020287</v>
      </c>
      <c r="J26" s="33" t="s">
        <v>5346</v>
      </c>
      <c r="K26" s="33" t="s">
        <v>598</v>
      </c>
      <c r="L26" s="36" t="s">
        <v>334</v>
      </c>
      <c r="M26" s="33" t="s">
        <v>598</v>
      </c>
      <c r="N26" s="33"/>
      <c r="O26" s="33"/>
      <c r="P26" s="33"/>
      <c r="Q26" s="2"/>
      <c r="R26" s="2"/>
      <c r="S26" s="2" t="s">
        <v>1100</v>
      </c>
      <c r="T26" s="2"/>
      <c r="U26" s="2" t="s">
        <v>9</v>
      </c>
      <c r="V26" s="18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3"/>
      <c r="AO26" s="2"/>
      <c r="AP26" s="3"/>
      <c r="AQ26" s="1"/>
      <c r="AR26" s="1"/>
      <c r="AS26" s="1"/>
      <c r="AT26" s="1"/>
      <c r="AU26" s="1"/>
      <c r="AV26" s="2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2"/>
      <c r="BH26" s="3"/>
      <c r="BI26" s="2"/>
      <c r="BJ26" s="2"/>
      <c r="BK26" s="2"/>
      <c r="BL26" s="2"/>
      <c r="BM26" s="1"/>
      <c r="BN26" s="129"/>
    </row>
    <row r="27" spans="1:66" ht="16.2">
      <c r="A27" s="2">
        <v>23</v>
      </c>
      <c r="B27" s="33" t="s">
        <v>5604</v>
      </c>
      <c r="C27" s="33" t="s">
        <v>5349</v>
      </c>
      <c r="D27" s="33" t="s">
        <v>218</v>
      </c>
      <c r="E27" s="33">
        <v>80</v>
      </c>
      <c r="F27" s="33"/>
      <c r="G27" s="33"/>
      <c r="H27" s="23" t="str">
        <f t="shared" si="0"/>
        <v>賴＊夫</v>
      </c>
      <c r="I27" s="23" t="str">
        <f t="shared" si="1"/>
        <v>0＊857869</v>
      </c>
      <c r="J27" s="33" t="s">
        <v>5346</v>
      </c>
      <c r="K27" s="33" t="s">
        <v>67</v>
      </c>
      <c r="L27" s="36" t="s">
        <v>334</v>
      </c>
      <c r="M27" s="33" t="s">
        <v>67</v>
      </c>
      <c r="N27" s="33"/>
      <c r="O27" s="33"/>
      <c r="P27" s="33"/>
      <c r="Q27" s="2"/>
      <c r="R27" s="2"/>
      <c r="S27" s="2"/>
      <c r="T27" s="2"/>
      <c r="U27" s="2"/>
      <c r="V27" s="18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3"/>
      <c r="AO27" s="2"/>
      <c r="AP27" s="3"/>
      <c r="AQ27" s="1"/>
      <c r="AR27" s="1"/>
      <c r="AS27" s="1"/>
      <c r="AT27" s="1"/>
      <c r="AU27" s="1"/>
      <c r="AV27" s="2"/>
      <c r="AW27" s="1"/>
      <c r="AX27" s="1"/>
      <c r="AY27" s="1"/>
      <c r="AZ27" s="1"/>
      <c r="BA27" s="1"/>
      <c r="BB27" s="1" t="s">
        <v>9</v>
      </c>
      <c r="BC27" s="1"/>
      <c r="BD27" s="1"/>
      <c r="BE27" s="1"/>
      <c r="BF27" s="1"/>
      <c r="BG27" s="2"/>
      <c r="BH27" s="3"/>
      <c r="BI27" s="2"/>
      <c r="BJ27" s="2"/>
      <c r="BK27" s="2"/>
      <c r="BL27" s="2"/>
      <c r="BM27" s="1"/>
      <c r="BN27" s="129"/>
    </row>
    <row r="28" spans="1:66" ht="16.2">
      <c r="A28" s="2">
        <v>24</v>
      </c>
      <c r="B28" s="33" t="s">
        <v>5605</v>
      </c>
      <c r="C28" s="33" t="s">
        <v>5350</v>
      </c>
      <c r="D28" s="33" t="s">
        <v>218</v>
      </c>
      <c r="E28" s="33">
        <v>61</v>
      </c>
      <c r="F28" s="33" t="s">
        <v>5346</v>
      </c>
      <c r="G28" s="33" t="s">
        <v>5351</v>
      </c>
      <c r="H28" s="23" t="str">
        <f t="shared" si="0"/>
        <v>許＊興</v>
      </c>
      <c r="I28" s="23" t="str">
        <f t="shared" si="1"/>
        <v>0＊885976</v>
      </c>
      <c r="J28" s="33" t="s">
        <v>5345</v>
      </c>
      <c r="K28" s="33" t="s">
        <v>2478</v>
      </c>
      <c r="L28" s="36" t="s">
        <v>334</v>
      </c>
      <c r="M28" s="33" t="s">
        <v>2478</v>
      </c>
      <c r="N28" s="33"/>
      <c r="O28" s="33"/>
      <c r="P28" s="33"/>
      <c r="Q28" s="2"/>
      <c r="R28" s="2"/>
      <c r="S28" s="2"/>
      <c r="T28" s="2"/>
      <c r="U28" s="2"/>
      <c r="V28" s="18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3"/>
      <c r="AO28" s="2"/>
      <c r="AP28" s="3"/>
      <c r="AQ28" s="1"/>
      <c r="AR28" s="1"/>
      <c r="AS28" s="1"/>
      <c r="AT28" s="1"/>
      <c r="AU28" s="1"/>
      <c r="AV28" s="2"/>
      <c r="AW28" s="1"/>
      <c r="AX28" s="1" t="s">
        <v>9</v>
      </c>
      <c r="AY28" s="1"/>
      <c r="AZ28" s="1"/>
      <c r="BA28" s="1"/>
      <c r="BB28" s="1"/>
      <c r="BC28" s="1"/>
      <c r="BD28" s="1"/>
      <c r="BE28" s="1"/>
      <c r="BF28" s="1"/>
      <c r="BG28" s="2"/>
      <c r="BH28" s="3"/>
      <c r="BI28" s="2"/>
      <c r="BJ28" s="2"/>
      <c r="BK28" s="2"/>
      <c r="BL28" s="2"/>
      <c r="BM28" s="1"/>
      <c r="BN28" s="129"/>
    </row>
    <row r="29" spans="1:66" ht="16.2">
      <c r="A29" s="2">
        <v>25</v>
      </c>
      <c r="B29" s="33" t="s">
        <v>5606</v>
      </c>
      <c r="C29" s="33" t="s">
        <v>5352</v>
      </c>
      <c r="D29" s="33" t="s">
        <v>216</v>
      </c>
      <c r="E29" s="33">
        <v>67</v>
      </c>
      <c r="F29" s="33" t="s">
        <v>4827</v>
      </c>
      <c r="G29" s="33" t="s">
        <v>5353</v>
      </c>
      <c r="H29" s="23" t="str">
        <f t="shared" si="0"/>
        <v>黃＊碧琴</v>
      </c>
      <c r="I29" s="23" t="str">
        <f t="shared" si="1"/>
        <v>1＊738795</v>
      </c>
      <c r="J29" s="33" t="s">
        <v>5354</v>
      </c>
      <c r="K29" s="33" t="s">
        <v>67</v>
      </c>
      <c r="L29" s="36" t="s">
        <v>334</v>
      </c>
      <c r="M29" s="33" t="s">
        <v>67</v>
      </c>
      <c r="N29" s="33"/>
      <c r="O29" s="33"/>
      <c r="P29" s="33"/>
      <c r="Q29" s="2"/>
      <c r="R29" s="2"/>
      <c r="S29" s="2"/>
      <c r="T29" s="2"/>
      <c r="U29" s="2"/>
      <c r="V29" s="18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3"/>
      <c r="AO29" s="2"/>
      <c r="AP29" s="3"/>
      <c r="AQ29" s="1"/>
      <c r="AR29" s="1"/>
      <c r="AS29" s="1"/>
      <c r="AT29" s="1"/>
      <c r="AU29" s="1"/>
      <c r="AV29" s="2"/>
      <c r="AW29" s="1"/>
      <c r="AX29" s="1"/>
      <c r="AY29" s="1"/>
      <c r="AZ29" s="1"/>
      <c r="BA29" s="1"/>
      <c r="BB29" s="1" t="s">
        <v>9</v>
      </c>
      <c r="BC29" s="1"/>
      <c r="BD29" s="1"/>
      <c r="BE29" s="1"/>
      <c r="BF29" s="1"/>
      <c r="BG29" s="2"/>
      <c r="BH29" s="3"/>
      <c r="BI29" s="2"/>
      <c r="BJ29" s="2"/>
      <c r="BK29" s="2"/>
      <c r="BL29" s="2"/>
      <c r="BM29" s="1"/>
      <c r="BN29" s="129"/>
    </row>
    <row r="30" spans="1:66" ht="16.2">
      <c r="A30" s="2">
        <v>26</v>
      </c>
      <c r="B30" s="33" t="s">
        <v>1996</v>
      </c>
      <c r="C30" s="33" t="s">
        <v>1784</v>
      </c>
      <c r="D30" s="33" t="s">
        <v>218</v>
      </c>
      <c r="E30" s="33">
        <v>76</v>
      </c>
      <c r="F30" s="33"/>
      <c r="G30" s="33"/>
      <c r="H30" s="23" t="str">
        <f t="shared" si="0"/>
        <v>梁＊安</v>
      </c>
      <c r="I30" s="23" t="str">
        <f t="shared" si="1"/>
        <v>2＊411607</v>
      </c>
      <c r="J30" s="33" t="s">
        <v>5354</v>
      </c>
      <c r="K30" s="33" t="s">
        <v>67</v>
      </c>
      <c r="L30" s="36" t="s">
        <v>334</v>
      </c>
      <c r="M30" s="33" t="s">
        <v>67</v>
      </c>
      <c r="N30" s="33"/>
      <c r="O30" s="33"/>
      <c r="P30" s="33"/>
      <c r="Q30" s="2"/>
      <c r="R30" s="2"/>
      <c r="S30" s="2"/>
      <c r="T30" s="2"/>
      <c r="U30" s="2"/>
      <c r="V30" s="18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3"/>
      <c r="AO30" s="2"/>
      <c r="AP30" s="3"/>
      <c r="AQ30" s="1"/>
      <c r="AR30" s="1"/>
      <c r="AS30" s="1"/>
      <c r="AT30" s="1"/>
      <c r="AU30" s="1"/>
      <c r="AV30" s="2"/>
      <c r="AW30" s="1"/>
      <c r="AX30" s="1"/>
      <c r="AY30" s="1"/>
      <c r="AZ30" s="1"/>
      <c r="BA30" s="1"/>
      <c r="BB30" s="1" t="s">
        <v>9</v>
      </c>
      <c r="BC30" s="1"/>
      <c r="BD30" s="1"/>
      <c r="BE30" s="1"/>
      <c r="BF30" s="1"/>
      <c r="BG30" s="2"/>
      <c r="BH30" s="3"/>
      <c r="BI30" s="2"/>
      <c r="BJ30" s="2"/>
      <c r="BK30" s="2"/>
      <c r="BL30" s="2"/>
      <c r="BM30" s="1"/>
      <c r="BN30" s="129"/>
    </row>
    <row r="31" spans="1:66" ht="31.2">
      <c r="A31" s="2">
        <v>27</v>
      </c>
      <c r="B31" s="33" t="s">
        <v>5607</v>
      </c>
      <c r="C31" s="33" t="s">
        <v>5355</v>
      </c>
      <c r="D31" s="33" t="s">
        <v>218</v>
      </c>
      <c r="E31" s="33">
        <v>68</v>
      </c>
      <c r="F31" s="33" t="s">
        <v>5356</v>
      </c>
      <c r="G31" s="33" t="s">
        <v>5357</v>
      </c>
      <c r="H31" s="23" t="str">
        <f t="shared" si="0"/>
        <v>孫＊木</v>
      </c>
      <c r="I31" s="23" t="str">
        <f t="shared" si="1"/>
        <v>2＊843451</v>
      </c>
      <c r="J31" s="33" t="s">
        <v>5358</v>
      </c>
      <c r="K31" s="33" t="s">
        <v>5555</v>
      </c>
      <c r="L31" s="36" t="s">
        <v>334</v>
      </c>
      <c r="M31" s="33" t="s">
        <v>4302</v>
      </c>
      <c r="N31" s="33" t="s">
        <v>135</v>
      </c>
      <c r="O31" s="33"/>
      <c r="P31" s="33"/>
      <c r="Q31" s="2"/>
      <c r="R31" s="2"/>
      <c r="S31" s="2"/>
      <c r="T31" s="2"/>
      <c r="U31" s="2"/>
      <c r="V31" s="18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3"/>
      <c r="AO31" s="2"/>
      <c r="AP31" s="3"/>
      <c r="AQ31" s="1"/>
      <c r="AR31" s="1"/>
      <c r="AS31" s="1"/>
      <c r="AT31" s="1"/>
      <c r="AU31" s="1"/>
      <c r="AV31" s="2"/>
      <c r="AW31" s="1"/>
      <c r="AX31" s="1"/>
      <c r="AY31" s="1"/>
      <c r="AZ31" s="1" t="s">
        <v>9</v>
      </c>
      <c r="BA31" s="1" t="s">
        <v>9</v>
      </c>
      <c r="BB31" s="1"/>
      <c r="BC31" s="1"/>
      <c r="BD31" s="1"/>
      <c r="BE31" s="1"/>
      <c r="BF31" s="1"/>
      <c r="BG31" s="2"/>
      <c r="BH31" s="3"/>
      <c r="BI31" s="2"/>
      <c r="BJ31" s="2"/>
      <c r="BK31" s="2"/>
      <c r="BL31" s="2"/>
      <c r="BM31" s="1"/>
      <c r="BN31" s="129"/>
    </row>
    <row r="32" spans="1:66" ht="16.2">
      <c r="A32" s="2">
        <v>28</v>
      </c>
      <c r="B32" s="33" t="s">
        <v>1219</v>
      </c>
      <c r="C32" s="33" t="s">
        <v>365</v>
      </c>
      <c r="D32" s="33" t="s">
        <v>218</v>
      </c>
      <c r="E32" s="33">
        <v>47</v>
      </c>
      <c r="F32" s="33"/>
      <c r="G32" s="33"/>
      <c r="H32" s="23" t="str">
        <f t="shared" si="0"/>
        <v>陳＊宏</v>
      </c>
      <c r="I32" s="23" t="str">
        <f t="shared" si="1"/>
        <v>1＊607081</v>
      </c>
      <c r="J32" s="33" t="s">
        <v>5358</v>
      </c>
      <c r="K32" s="33" t="s">
        <v>145</v>
      </c>
      <c r="L32" s="36" t="s">
        <v>334</v>
      </c>
      <c r="M32" s="33" t="s">
        <v>145</v>
      </c>
      <c r="N32" s="33"/>
      <c r="O32" s="33"/>
      <c r="P32" s="33"/>
      <c r="Q32" s="2"/>
      <c r="R32" s="2"/>
      <c r="S32" s="2"/>
      <c r="T32" s="2"/>
      <c r="U32" s="2"/>
      <c r="V32" s="18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3"/>
      <c r="AO32" s="2"/>
      <c r="AP32" s="3"/>
      <c r="AQ32" s="1"/>
      <c r="AR32" s="1"/>
      <c r="AS32" s="1"/>
      <c r="AT32" s="1"/>
      <c r="AU32" s="1"/>
      <c r="AV32" s="2"/>
      <c r="AW32" s="1"/>
      <c r="AX32" s="1"/>
      <c r="AY32" s="1"/>
      <c r="AZ32" s="1"/>
      <c r="BA32" s="1"/>
      <c r="BB32" s="1"/>
      <c r="BC32" s="1"/>
      <c r="BD32" s="1"/>
      <c r="BE32" s="1"/>
      <c r="BF32" s="1" t="s">
        <v>9</v>
      </c>
      <c r="BG32" s="2"/>
      <c r="BH32" s="3"/>
      <c r="BI32" s="2"/>
      <c r="BJ32" s="2"/>
      <c r="BK32" s="2"/>
      <c r="BL32" s="2"/>
      <c r="BM32" s="1"/>
      <c r="BN32" s="129"/>
    </row>
    <row r="33" spans="1:66" ht="16.2">
      <c r="A33" s="2">
        <v>29</v>
      </c>
      <c r="B33" s="33" t="s">
        <v>4948</v>
      </c>
      <c r="C33" s="33" t="s">
        <v>4949</v>
      </c>
      <c r="D33" s="33" t="s">
        <v>216</v>
      </c>
      <c r="E33" s="33">
        <v>78</v>
      </c>
      <c r="F33" s="33"/>
      <c r="G33" s="33"/>
      <c r="H33" s="23" t="str">
        <f t="shared" si="0"/>
        <v>郭＊琴</v>
      </c>
      <c r="I33" s="23" t="str">
        <f t="shared" si="1"/>
        <v>0＊522115</v>
      </c>
      <c r="J33" s="33" t="s">
        <v>5358</v>
      </c>
      <c r="K33" s="33" t="s">
        <v>67</v>
      </c>
      <c r="L33" s="36" t="s">
        <v>334</v>
      </c>
      <c r="M33" s="33" t="s">
        <v>67</v>
      </c>
      <c r="N33" s="33"/>
      <c r="O33" s="33"/>
      <c r="P33" s="33"/>
      <c r="Q33" s="2"/>
      <c r="R33" s="2"/>
      <c r="S33" s="2"/>
      <c r="T33" s="2"/>
      <c r="U33" s="2"/>
      <c r="V33" s="18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3"/>
      <c r="AO33" s="2"/>
      <c r="AP33" s="3"/>
      <c r="AQ33" s="1"/>
      <c r="AR33" s="1"/>
      <c r="AS33" s="1"/>
      <c r="AT33" s="1"/>
      <c r="AU33" s="1"/>
      <c r="AV33" s="2"/>
      <c r="AW33" s="1"/>
      <c r="AX33" s="1"/>
      <c r="AY33" s="1"/>
      <c r="AZ33" s="1"/>
      <c r="BA33" s="1"/>
      <c r="BB33" s="1" t="s">
        <v>9</v>
      </c>
      <c r="BC33" s="1"/>
      <c r="BD33" s="1"/>
      <c r="BE33" s="1"/>
      <c r="BF33" s="1"/>
      <c r="BG33" s="2"/>
      <c r="BH33" s="3"/>
      <c r="BI33" s="2"/>
      <c r="BJ33" s="2"/>
      <c r="BK33" s="2"/>
      <c r="BL33" s="2"/>
      <c r="BM33" s="1"/>
      <c r="BN33" s="129"/>
    </row>
    <row r="34" spans="1:66" ht="16.2">
      <c r="A34" s="2">
        <v>30</v>
      </c>
      <c r="B34" s="33" t="s">
        <v>5608</v>
      </c>
      <c r="C34" s="33" t="s">
        <v>5359</v>
      </c>
      <c r="D34" s="33" t="s">
        <v>218</v>
      </c>
      <c r="E34" s="33">
        <v>74</v>
      </c>
      <c r="F34" s="33"/>
      <c r="G34" s="33"/>
      <c r="H34" s="23" t="str">
        <f t="shared" si="0"/>
        <v>陳＊文</v>
      </c>
      <c r="I34" s="23" t="str">
        <f t="shared" si="1"/>
        <v>0＊438773</v>
      </c>
      <c r="J34" s="33" t="s">
        <v>5358</v>
      </c>
      <c r="K34" s="33" t="s">
        <v>67</v>
      </c>
      <c r="L34" s="36" t="s">
        <v>334</v>
      </c>
      <c r="M34" s="33" t="s">
        <v>67</v>
      </c>
      <c r="N34" s="33"/>
      <c r="O34" s="33"/>
      <c r="P34" s="33"/>
      <c r="Q34" s="2"/>
      <c r="R34" s="2"/>
      <c r="S34" s="2"/>
      <c r="T34" s="2"/>
      <c r="U34" s="2"/>
      <c r="V34" s="18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3"/>
      <c r="AO34" s="2"/>
      <c r="AP34" s="3"/>
      <c r="AQ34" s="1"/>
      <c r="AR34" s="1"/>
      <c r="AS34" s="1"/>
      <c r="AT34" s="1"/>
      <c r="AU34" s="1"/>
      <c r="AV34" s="2"/>
      <c r="AW34" s="1"/>
      <c r="AX34" s="1"/>
      <c r="AY34" s="1"/>
      <c r="AZ34" s="1"/>
      <c r="BA34" s="1"/>
      <c r="BB34" s="1" t="s">
        <v>9</v>
      </c>
      <c r="BC34" s="1"/>
      <c r="BD34" s="1"/>
      <c r="BE34" s="1"/>
      <c r="BF34" s="1"/>
      <c r="BG34" s="2"/>
      <c r="BH34" s="3"/>
      <c r="BI34" s="2"/>
      <c r="BJ34" s="2"/>
      <c r="BK34" s="2"/>
      <c r="BL34" s="2"/>
      <c r="BM34" s="1"/>
      <c r="BN34" s="129"/>
    </row>
    <row r="35" spans="1:66" ht="16.2">
      <c r="A35" s="2">
        <v>31</v>
      </c>
      <c r="B35" s="33" t="s">
        <v>5609</v>
      </c>
      <c r="C35" s="33" t="s">
        <v>5360</v>
      </c>
      <c r="D35" s="33" t="s">
        <v>216</v>
      </c>
      <c r="E35" s="33">
        <v>60</v>
      </c>
      <c r="F35" s="33"/>
      <c r="G35" s="33"/>
      <c r="H35" s="23" t="str">
        <f t="shared" si="0"/>
        <v>王＊孌</v>
      </c>
      <c r="I35" s="23" t="str">
        <f t="shared" si="1"/>
        <v>2＊379189</v>
      </c>
      <c r="J35" s="33" t="s">
        <v>5335</v>
      </c>
      <c r="K35" s="33" t="s">
        <v>118</v>
      </c>
      <c r="L35" s="36" t="s">
        <v>334</v>
      </c>
      <c r="M35" s="33" t="s">
        <v>118</v>
      </c>
      <c r="N35" s="33"/>
      <c r="O35" s="33"/>
      <c r="P35" s="33"/>
      <c r="Q35" s="2"/>
      <c r="R35" s="2"/>
      <c r="S35" s="2"/>
      <c r="T35" s="2"/>
      <c r="U35" s="2"/>
      <c r="V35" s="18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3"/>
      <c r="AO35" s="2"/>
      <c r="AP35" s="3"/>
      <c r="AQ35" s="1"/>
      <c r="AR35" s="1"/>
      <c r="AS35" s="1"/>
      <c r="AT35" s="1"/>
      <c r="AU35" s="1"/>
      <c r="AV35" s="2"/>
      <c r="AW35" s="1"/>
      <c r="AX35" s="1"/>
      <c r="AY35" s="1"/>
      <c r="AZ35" s="1"/>
      <c r="BA35" s="1" t="s">
        <v>9</v>
      </c>
      <c r="BB35" s="1"/>
      <c r="BC35" s="1"/>
      <c r="BD35" s="1"/>
      <c r="BE35" s="1"/>
      <c r="BF35" s="1"/>
      <c r="BG35" s="2"/>
      <c r="BH35" s="3"/>
      <c r="BI35" s="2"/>
      <c r="BJ35" s="2"/>
      <c r="BK35" s="2"/>
      <c r="BL35" s="2"/>
      <c r="BM35" s="1"/>
      <c r="BN35" s="129"/>
    </row>
    <row r="36" spans="1:66" ht="16.2">
      <c r="A36" s="2">
        <v>32</v>
      </c>
      <c r="B36" s="33" t="s">
        <v>5610</v>
      </c>
      <c r="C36" s="33" t="s">
        <v>5361</v>
      </c>
      <c r="D36" s="33" t="s">
        <v>218</v>
      </c>
      <c r="E36" s="33">
        <v>68</v>
      </c>
      <c r="F36" s="33"/>
      <c r="G36" s="33"/>
      <c r="H36" s="23" t="str">
        <f t="shared" si="0"/>
        <v>陳＊喜</v>
      </c>
      <c r="I36" s="23" t="str">
        <f t="shared" si="1"/>
        <v>2＊332233</v>
      </c>
      <c r="J36" s="33" t="s">
        <v>5335</v>
      </c>
      <c r="K36" s="33" t="s">
        <v>67</v>
      </c>
      <c r="L36" s="36" t="s">
        <v>334</v>
      </c>
      <c r="M36" s="33" t="s">
        <v>67</v>
      </c>
      <c r="N36" s="33"/>
      <c r="O36" s="33"/>
      <c r="P36" s="33"/>
      <c r="Q36" s="2"/>
      <c r="R36" s="2"/>
      <c r="S36" s="2"/>
      <c r="T36" s="2"/>
      <c r="U36" s="2"/>
      <c r="V36" s="18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3"/>
      <c r="AO36" s="2"/>
      <c r="AP36" s="3"/>
      <c r="AQ36" s="1"/>
      <c r="AR36" s="1"/>
      <c r="AS36" s="1"/>
      <c r="AT36" s="1"/>
      <c r="AU36" s="1"/>
      <c r="AV36" s="2"/>
      <c r="AW36" s="1"/>
      <c r="AX36" s="1"/>
      <c r="AY36" s="1"/>
      <c r="AZ36" s="1"/>
      <c r="BA36" s="1"/>
      <c r="BB36" s="1" t="s">
        <v>9</v>
      </c>
      <c r="BC36" s="1"/>
      <c r="BD36" s="1"/>
      <c r="BE36" s="1"/>
      <c r="BF36" s="1"/>
      <c r="BG36" s="2"/>
      <c r="BH36" s="3"/>
      <c r="BI36" s="2"/>
      <c r="BJ36" s="2"/>
      <c r="BK36" s="2"/>
      <c r="BL36" s="2"/>
      <c r="BM36" s="1"/>
      <c r="BN36" s="129"/>
    </row>
    <row r="37" spans="1:66" ht="16.2">
      <c r="A37" s="2">
        <v>33</v>
      </c>
      <c r="B37" s="33" t="s">
        <v>5611</v>
      </c>
      <c r="C37" s="33" t="s">
        <v>5362</v>
      </c>
      <c r="D37" s="33" t="s">
        <v>216</v>
      </c>
      <c r="E37" s="33">
        <v>61</v>
      </c>
      <c r="F37" s="33"/>
      <c r="G37" s="33"/>
      <c r="H37" s="23" t="str">
        <f t="shared" si="0"/>
        <v>徐＊英</v>
      </c>
      <c r="I37" s="23" t="str">
        <f t="shared" si="1"/>
        <v>1＊752696</v>
      </c>
      <c r="J37" s="33" t="s">
        <v>5335</v>
      </c>
      <c r="K37" s="33" t="s">
        <v>2478</v>
      </c>
      <c r="L37" s="36" t="s">
        <v>334</v>
      </c>
      <c r="M37" s="33" t="s">
        <v>2478</v>
      </c>
      <c r="N37" s="33"/>
      <c r="O37" s="33"/>
      <c r="P37" s="33"/>
      <c r="Q37" s="2"/>
      <c r="R37" s="2"/>
      <c r="S37" s="2"/>
      <c r="T37" s="2"/>
      <c r="U37" s="2"/>
      <c r="V37" s="18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3"/>
      <c r="AO37" s="2"/>
      <c r="AP37" s="3"/>
      <c r="AQ37" s="1"/>
      <c r="AR37" s="1"/>
      <c r="AS37" s="1"/>
      <c r="AT37" s="1"/>
      <c r="AU37" s="1"/>
      <c r="AV37" s="2"/>
      <c r="AW37" s="1"/>
      <c r="AX37" s="1" t="s">
        <v>9</v>
      </c>
      <c r="AY37" s="1"/>
      <c r="AZ37" s="1"/>
      <c r="BA37" s="1"/>
      <c r="BB37" s="1"/>
      <c r="BC37" s="1"/>
      <c r="BD37" s="1"/>
      <c r="BE37" s="1"/>
      <c r="BF37" s="1"/>
      <c r="BG37" s="2"/>
      <c r="BH37" s="3"/>
      <c r="BI37" s="2"/>
      <c r="BJ37" s="2"/>
      <c r="BK37" s="2"/>
      <c r="BL37" s="2"/>
      <c r="BM37" s="1"/>
      <c r="BN37" s="129"/>
    </row>
    <row r="38" spans="1:66" ht="46.8">
      <c r="A38" s="2">
        <v>34</v>
      </c>
      <c r="B38" s="33" t="s">
        <v>5612</v>
      </c>
      <c r="C38" s="33" t="s">
        <v>5363</v>
      </c>
      <c r="D38" s="33" t="s">
        <v>216</v>
      </c>
      <c r="E38" s="33">
        <v>77</v>
      </c>
      <c r="F38" s="33"/>
      <c r="G38" s="33"/>
      <c r="H38" s="23" t="str">
        <f t="shared" si="0"/>
        <v>李＊美</v>
      </c>
      <c r="I38" s="23" t="str">
        <f t="shared" si="1"/>
        <v>0＊488695</v>
      </c>
      <c r="J38" s="33" t="s">
        <v>5364</v>
      </c>
      <c r="K38" s="33" t="s">
        <v>1161</v>
      </c>
      <c r="L38" s="33">
        <v>1058</v>
      </c>
      <c r="M38" s="33" t="s">
        <v>61</v>
      </c>
      <c r="N38" s="33" t="s">
        <v>1449</v>
      </c>
      <c r="O38" s="33" t="s">
        <v>3345</v>
      </c>
      <c r="P38" s="33"/>
      <c r="Q38" s="2"/>
      <c r="R38" s="2"/>
      <c r="S38" s="2" t="s">
        <v>1100</v>
      </c>
      <c r="T38" s="2" t="s">
        <v>9</v>
      </c>
      <c r="U38" s="2" t="s">
        <v>9</v>
      </c>
      <c r="V38" s="18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3"/>
      <c r="AO38" s="2"/>
      <c r="AP38" s="3"/>
      <c r="AQ38" s="1"/>
      <c r="AR38" s="1"/>
      <c r="AS38" s="1"/>
      <c r="AT38" s="1"/>
      <c r="AU38" s="1"/>
      <c r="AV38" s="2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2"/>
      <c r="BH38" s="3"/>
      <c r="BI38" s="2"/>
      <c r="BJ38" s="2"/>
      <c r="BK38" s="2"/>
      <c r="BL38" s="2"/>
      <c r="BM38" s="1" t="s">
        <v>1111</v>
      </c>
      <c r="BN38" s="129"/>
    </row>
    <row r="39" spans="1:66" ht="46.8">
      <c r="A39" s="2">
        <v>35</v>
      </c>
      <c r="B39" s="33" t="s">
        <v>5613</v>
      </c>
      <c r="C39" s="33" t="s">
        <v>5365</v>
      </c>
      <c r="D39" s="33" t="s">
        <v>216</v>
      </c>
      <c r="E39" s="33">
        <v>64</v>
      </c>
      <c r="F39" s="33"/>
      <c r="G39" s="33"/>
      <c r="H39" s="23" t="str">
        <f t="shared" si="0"/>
        <v>王＊美面</v>
      </c>
      <c r="I39" s="23" t="str">
        <f t="shared" si="1"/>
        <v>2＊278867</v>
      </c>
      <c r="J39" s="33" t="s">
        <v>5364</v>
      </c>
      <c r="K39" s="33" t="s">
        <v>1161</v>
      </c>
      <c r="L39" s="33">
        <v>1058</v>
      </c>
      <c r="M39" s="33" t="s">
        <v>61</v>
      </c>
      <c r="N39" s="33" t="s">
        <v>1449</v>
      </c>
      <c r="O39" s="33" t="s">
        <v>3345</v>
      </c>
      <c r="P39" s="33"/>
      <c r="Q39" s="2"/>
      <c r="R39" s="2"/>
      <c r="S39" s="2" t="s">
        <v>1100</v>
      </c>
      <c r="T39" s="2" t="s">
        <v>9</v>
      </c>
      <c r="U39" s="2" t="s">
        <v>9</v>
      </c>
      <c r="V39" s="18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3"/>
      <c r="AO39" s="2"/>
      <c r="AP39" s="3"/>
      <c r="AQ39" s="1"/>
      <c r="AR39" s="1"/>
      <c r="AS39" s="1"/>
      <c r="AT39" s="1"/>
      <c r="AU39" s="1"/>
      <c r="AV39" s="2"/>
      <c r="AW39" s="1"/>
      <c r="AX39" s="1"/>
      <c r="AY39" s="1"/>
      <c r="AZ39" s="1"/>
      <c r="BA39" s="1"/>
      <c r="BB39" s="37"/>
      <c r="BC39" s="1"/>
      <c r="BD39" s="1"/>
      <c r="BE39" s="1"/>
      <c r="BF39" s="1"/>
      <c r="BG39" s="2"/>
      <c r="BH39" s="3"/>
      <c r="BI39" s="2"/>
      <c r="BJ39" s="2"/>
      <c r="BK39" s="2"/>
      <c r="BL39" s="2"/>
      <c r="BM39" s="1" t="s">
        <v>1111</v>
      </c>
      <c r="BN39" s="129"/>
    </row>
    <row r="40" spans="1:66" ht="46.8">
      <c r="A40" s="2">
        <v>36</v>
      </c>
      <c r="B40" s="33" t="s">
        <v>5366</v>
      </c>
      <c r="C40" s="33" t="s">
        <v>5367</v>
      </c>
      <c r="D40" s="33" t="s">
        <v>216</v>
      </c>
      <c r="E40" s="33">
        <v>33</v>
      </c>
      <c r="F40" s="33"/>
      <c r="G40" s="33"/>
      <c r="H40" s="33" t="s">
        <v>5614</v>
      </c>
      <c r="I40" s="23" t="str">
        <f>REPLACE(C40,2,1,"＊")</f>
        <v>2＊156114</v>
      </c>
      <c r="J40" s="33" t="s">
        <v>5364</v>
      </c>
      <c r="K40" s="33" t="s">
        <v>1121</v>
      </c>
      <c r="L40" s="33">
        <v>1058</v>
      </c>
      <c r="M40" s="33" t="s">
        <v>4305</v>
      </c>
      <c r="N40" s="33" t="s">
        <v>3345</v>
      </c>
      <c r="O40" s="33"/>
      <c r="P40" s="33"/>
      <c r="Q40" s="2"/>
      <c r="R40" s="2"/>
      <c r="S40" s="2"/>
      <c r="T40" s="2"/>
      <c r="U40" s="2"/>
      <c r="V40" s="18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3"/>
      <c r="AO40" s="2"/>
      <c r="AP40" s="3"/>
      <c r="AQ40" s="1"/>
      <c r="AR40" s="1"/>
      <c r="AS40" s="1"/>
      <c r="AT40" s="1"/>
      <c r="AU40" s="1"/>
      <c r="AV40" s="2"/>
      <c r="AW40" s="1"/>
      <c r="AX40" s="1" t="s">
        <v>9</v>
      </c>
      <c r="AY40" s="1"/>
      <c r="AZ40" s="1"/>
      <c r="BA40" s="1"/>
      <c r="BB40" s="37"/>
      <c r="BC40" s="1"/>
      <c r="BD40" s="1"/>
      <c r="BE40" s="1"/>
      <c r="BF40" s="1"/>
      <c r="BG40" s="2"/>
      <c r="BH40" s="3"/>
      <c r="BI40" s="2"/>
      <c r="BJ40" s="2"/>
      <c r="BK40" s="2"/>
      <c r="BL40" s="2"/>
      <c r="BM40" s="1" t="s">
        <v>1111</v>
      </c>
      <c r="BN40" s="129"/>
    </row>
    <row r="41" spans="1:66" ht="46.8">
      <c r="A41" s="2">
        <v>37</v>
      </c>
      <c r="B41" s="33" t="s">
        <v>5210</v>
      </c>
      <c r="C41" s="33" t="s">
        <v>5080</v>
      </c>
      <c r="D41" s="33" t="s">
        <v>216</v>
      </c>
      <c r="E41" s="33">
        <v>66</v>
      </c>
      <c r="F41" s="33"/>
      <c r="G41" s="33"/>
      <c r="H41" s="23" t="str">
        <f t="shared" ref="H41:H104" si="2">REPLACE(B41,2,1,"＊")</f>
        <v>李＊玉卿</v>
      </c>
      <c r="I41" s="23" t="str">
        <f t="shared" ref="I41:I104" si="3">REPLACE(C41,2,1,"＊")</f>
        <v>1＊959371</v>
      </c>
      <c r="J41" s="33" t="s">
        <v>5332</v>
      </c>
      <c r="K41" s="33" t="s">
        <v>5556</v>
      </c>
      <c r="L41" s="33">
        <v>1058</v>
      </c>
      <c r="M41" s="33" t="s">
        <v>5557</v>
      </c>
      <c r="N41" s="33" t="s">
        <v>115</v>
      </c>
      <c r="O41" s="33" t="s">
        <v>118</v>
      </c>
      <c r="P41" s="33"/>
      <c r="Q41" s="2"/>
      <c r="R41" s="2"/>
      <c r="S41" s="2"/>
      <c r="T41" s="2"/>
      <c r="U41" s="2"/>
      <c r="V41" s="18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3"/>
      <c r="AO41" s="2"/>
      <c r="AP41" s="3"/>
      <c r="AQ41" s="1"/>
      <c r="AR41" s="1"/>
      <c r="AS41" s="1"/>
      <c r="AT41" s="1"/>
      <c r="AU41" s="1"/>
      <c r="AV41" s="2"/>
      <c r="AW41" s="1"/>
      <c r="AX41" s="1"/>
      <c r="AY41" s="1"/>
      <c r="AZ41" s="1"/>
      <c r="BA41" s="1" t="s">
        <v>9</v>
      </c>
      <c r="BB41" s="1"/>
      <c r="BC41" s="1" t="s">
        <v>9</v>
      </c>
      <c r="BD41" s="1"/>
      <c r="BE41" s="1" t="s">
        <v>9</v>
      </c>
      <c r="BF41" s="1"/>
      <c r="BG41" s="2"/>
      <c r="BH41" s="3"/>
      <c r="BI41" s="2"/>
      <c r="BJ41" s="2"/>
      <c r="BK41" s="2"/>
      <c r="BL41" s="2"/>
      <c r="BM41" s="1"/>
      <c r="BN41" s="129"/>
    </row>
    <row r="42" spans="1:66" ht="16.2">
      <c r="A42" s="2">
        <v>38</v>
      </c>
      <c r="B42" s="33" t="s">
        <v>5615</v>
      </c>
      <c r="C42" s="33" t="s">
        <v>5368</v>
      </c>
      <c r="D42" s="33" t="s">
        <v>216</v>
      </c>
      <c r="E42" s="33">
        <v>68</v>
      </c>
      <c r="F42" s="33"/>
      <c r="G42" s="33"/>
      <c r="H42" s="23" t="str">
        <f t="shared" si="2"/>
        <v>余＊蘭</v>
      </c>
      <c r="I42" s="23" t="str">
        <f t="shared" si="3"/>
        <v>0＊013366</v>
      </c>
      <c r="J42" s="33" t="s">
        <v>5369</v>
      </c>
      <c r="K42" s="33" t="s">
        <v>58</v>
      </c>
      <c r="L42" s="33">
        <v>1058</v>
      </c>
      <c r="M42" s="33" t="s">
        <v>58</v>
      </c>
      <c r="N42" s="33"/>
      <c r="O42" s="33"/>
      <c r="P42" s="33"/>
      <c r="Q42" s="2"/>
      <c r="R42" s="2"/>
      <c r="S42" s="2"/>
      <c r="T42" s="2"/>
      <c r="U42" s="2"/>
      <c r="V42" s="18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3"/>
      <c r="AO42" s="2"/>
      <c r="AP42" s="3"/>
      <c r="AQ42" s="1"/>
      <c r="AR42" s="1"/>
      <c r="AS42" s="1"/>
      <c r="AT42" s="1"/>
      <c r="AU42" s="1"/>
      <c r="AV42" s="2"/>
      <c r="AW42" s="1"/>
      <c r="AX42" s="1" t="s">
        <v>9</v>
      </c>
      <c r="AY42" s="1"/>
      <c r="AZ42" s="1"/>
      <c r="BA42" s="1"/>
      <c r="BB42" s="1"/>
      <c r="BC42" s="1"/>
      <c r="BD42" s="1"/>
      <c r="BE42" s="1"/>
      <c r="BF42" s="1"/>
      <c r="BG42" s="2"/>
      <c r="BH42" s="3"/>
      <c r="BI42" s="2"/>
      <c r="BJ42" s="2"/>
      <c r="BK42" s="2"/>
      <c r="BL42" s="2"/>
      <c r="BM42" s="128"/>
      <c r="BN42" s="129"/>
    </row>
    <row r="43" spans="1:66" ht="16.2">
      <c r="A43" s="2">
        <v>39</v>
      </c>
      <c r="B43" s="33" t="s">
        <v>5271</v>
      </c>
      <c r="C43" s="33" t="s">
        <v>5126</v>
      </c>
      <c r="D43" s="33" t="s">
        <v>216</v>
      </c>
      <c r="E43" s="33">
        <v>75</v>
      </c>
      <c r="F43" s="33"/>
      <c r="G43" s="33"/>
      <c r="H43" s="23" t="str">
        <f t="shared" si="2"/>
        <v>黃＊雲</v>
      </c>
      <c r="I43" s="23" t="str">
        <f t="shared" si="3"/>
        <v>1＊680977</v>
      </c>
      <c r="J43" s="33" t="s">
        <v>5339</v>
      </c>
      <c r="K43" s="33" t="s">
        <v>67</v>
      </c>
      <c r="L43" s="33">
        <v>1058</v>
      </c>
      <c r="M43" s="33" t="s">
        <v>67</v>
      </c>
      <c r="N43" s="33"/>
      <c r="O43" s="33"/>
      <c r="P43" s="33"/>
      <c r="Q43" s="2"/>
      <c r="R43" s="2"/>
      <c r="S43" s="2"/>
      <c r="T43" s="2"/>
      <c r="U43" s="2"/>
      <c r="V43" s="18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3"/>
      <c r="AO43" s="2"/>
      <c r="AP43" s="3"/>
      <c r="AQ43" s="1"/>
      <c r="AR43" s="1"/>
      <c r="AS43" s="1"/>
      <c r="AT43" s="1"/>
      <c r="AU43" s="1"/>
      <c r="AV43" s="2"/>
      <c r="AW43" s="1"/>
      <c r="AX43" s="1"/>
      <c r="AY43" s="1"/>
      <c r="AZ43" s="1"/>
      <c r="BA43" s="1"/>
      <c r="BB43" s="1" t="s">
        <v>9</v>
      </c>
      <c r="BC43" s="1"/>
      <c r="BD43" s="1"/>
      <c r="BE43" s="1"/>
      <c r="BF43" s="1"/>
      <c r="BG43" s="2"/>
      <c r="BH43" s="3"/>
      <c r="BI43" s="2"/>
      <c r="BJ43" s="2"/>
      <c r="BK43" s="2"/>
      <c r="BL43" s="2"/>
      <c r="BM43" s="1"/>
      <c r="BN43" s="129"/>
    </row>
    <row r="44" spans="1:66" ht="46.8">
      <c r="A44" s="2">
        <v>40</v>
      </c>
      <c r="B44" s="33" t="s">
        <v>5616</v>
      </c>
      <c r="C44" s="33" t="s">
        <v>5370</v>
      </c>
      <c r="D44" s="33" t="s">
        <v>216</v>
      </c>
      <c r="E44" s="33">
        <v>40</v>
      </c>
      <c r="F44" s="33" t="s">
        <v>5358</v>
      </c>
      <c r="G44" s="33" t="s">
        <v>5371</v>
      </c>
      <c r="H44" s="23" t="str">
        <f t="shared" si="2"/>
        <v>李＊育</v>
      </c>
      <c r="I44" s="23" t="str">
        <f t="shared" si="3"/>
        <v>0＊643138</v>
      </c>
      <c r="J44" s="33" t="s">
        <v>5353</v>
      </c>
      <c r="K44" s="33" t="s">
        <v>1161</v>
      </c>
      <c r="L44" s="33">
        <v>1058</v>
      </c>
      <c r="M44" s="33" t="s">
        <v>4300</v>
      </c>
      <c r="N44" s="33" t="s">
        <v>1449</v>
      </c>
      <c r="O44" s="33" t="s">
        <v>3345</v>
      </c>
      <c r="P44" s="33"/>
      <c r="Q44" s="2"/>
      <c r="R44" s="2"/>
      <c r="S44" s="2" t="s">
        <v>1100</v>
      </c>
      <c r="T44" s="2" t="s">
        <v>9</v>
      </c>
      <c r="U44" s="2" t="s">
        <v>9</v>
      </c>
      <c r="V44" s="18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1"/>
      <c r="AY44" s="2"/>
      <c r="AZ44" s="2"/>
      <c r="BA44" s="2"/>
      <c r="BB44" s="2"/>
      <c r="BC44" s="2"/>
      <c r="BD44" s="2"/>
      <c r="BE44" s="2"/>
      <c r="BF44" s="1"/>
      <c r="BG44" s="2"/>
      <c r="BH44" s="2"/>
      <c r="BI44" s="1"/>
      <c r="BJ44" s="2"/>
      <c r="BK44" s="2"/>
      <c r="BL44" s="2"/>
      <c r="BM44" s="1" t="s">
        <v>1111</v>
      </c>
      <c r="BN44" s="129"/>
    </row>
    <row r="45" spans="1:66" ht="31.2">
      <c r="A45" s="2">
        <v>41</v>
      </c>
      <c r="B45" s="33" t="s">
        <v>5243</v>
      </c>
      <c r="C45" s="33" t="s">
        <v>5373</v>
      </c>
      <c r="D45" s="33" t="s">
        <v>218</v>
      </c>
      <c r="E45" s="33">
        <v>80</v>
      </c>
      <c r="F45" s="33"/>
      <c r="G45" s="33"/>
      <c r="H45" s="23" t="str">
        <f t="shared" si="2"/>
        <v>史＊雄</v>
      </c>
      <c r="I45" s="23" t="str">
        <f t="shared" si="3"/>
        <v>0＊106694</v>
      </c>
      <c r="J45" s="33" t="s">
        <v>4890</v>
      </c>
      <c r="K45" s="33" t="s">
        <v>5558</v>
      </c>
      <c r="L45" s="33">
        <v>1125</v>
      </c>
      <c r="M45" s="33" t="s">
        <v>3366</v>
      </c>
      <c r="N45" s="33" t="s">
        <v>91</v>
      </c>
      <c r="O45" s="33"/>
      <c r="P45" s="33"/>
      <c r="Q45" s="2"/>
      <c r="R45" s="2"/>
      <c r="S45" s="2"/>
      <c r="T45" s="2"/>
      <c r="U45" s="2"/>
      <c r="V45" s="18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1"/>
      <c r="BA45" s="2"/>
      <c r="BB45" s="2"/>
      <c r="BC45" s="2" t="s">
        <v>9</v>
      </c>
      <c r="BD45" s="2"/>
      <c r="BE45" s="2"/>
      <c r="BF45" s="1"/>
      <c r="BG45" s="2"/>
      <c r="BH45" s="2"/>
      <c r="BI45" s="1"/>
      <c r="BJ45" s="2"/>
      <c r="BK45" s="2" t="s">
        <v>9</v>
      </c>
      <c r="BL45" s="2"/>
      <c r="BM45" s="1"/>
      <c r="BN45" s="129"/>
    </row>
    <row r="46" spans="1:66" ht="16.2">
      <c r="A46" s="2">
        <v>42</v>
      </c>
      <c r="B46" s="33" t="s">
        <v>5213</v>
      </c>
      <c r="C46" s="33" t="s">
        <v>5084</v>
      </c>
      <c r="D46" s="33" t="s">
        <v>216</v>
      </c>
      <c r="E46" s="33">
        <v>48</v>
      </c>
      <c r="F46" s="33"/>
      <c r="G46" s="33"/>
      <c r="H46" s="23" t="str">
        <f t="shared" si="2"/>
        <v>張＊宇</v>
      </c>
      <c r="I46" s="23" t="str">
        <f t="shared" si="3"/>
        <v>1＊171924</v>
      </c>
      <c r="J46" s="33" t="s">
        <v>4890</v>
      </c>
      <c r="K46" s="33" t="s">
        <v>91</v>
      </c>
      <c r="L46" s="33">
        <v>1125</v>
      </c>
      <c r="M46" s="33" t="s">
        <v>91</v>
      </c>
      <c r="N46" s="33"/>
      <c r="O46" s="33"/>
      <c r="P46" s="33"/>
      <c r="Q46" s="2"/>
      <c r="R46" s="2"/>
      <c r="S46" s="2"/>
      <c r="T46" s="2"/>
      <c r="U46" s="2"/>
      <c r="V46" s="18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2"/>
      <c r="AO46" s="2"/>
      <c r="AP46" s="2"/>
      <c r="AQ46" s="1"/>
      <c r="AR46" s="1"/>
      <c r="AS46" s="1"/>
      <c r="AT46" s="1"/>
      <c r="AU46" s="1"/>
      <c r="AV46" s="2"/>
      <c r="AW46" s="1"/>
      <c r="AX46" s="1"/>
      <c r="AY46" s="1"/>
      <c r="AZ46" s="1"/>
      <c r="BA46" s="1"/>
      <c r="BB46" s="1"/>
      <c r="BC46" s="1"/>
      <c r="BD46" s="1"/>
      <c r="BE46" s="2"/>
      <c r="BF46" s="1"/>
      <c r="BG46" s="2"/>
      <c r="BH46" s="2"/>
      <c r="BI46" s="1"/>
      <c r="BJ46" s="2"/>
      <c r="BK46" s="2" t="s">
        <v>9</v>
      </c>
      <c r="BL46" s="2"/>
      <c r="BM46" s="1"/>
      <c r="BN46" s="129"/>
    </row>
    <row r="47" spans="1:66" ht="16.2">
      <c r="A47" s="2">
        <v>43</v>
      </c>
      <c r="B47" s="33" t="s">
        <v>5212</v>
      </c>
      <c r="C47" s="33" t="s">
        <v>5083</v>
      </c>
      <c r="D47" s="33" t="s">
        <v>218</v>
      </c>
      <c r="E47" s="33">
        <v>69</v>
      </c>
      <c r="F47" s="33"/>
      <c r="G47" s="33"/>
      <c r="H47" s="23" t="str">
        <f t="shared" si="2"/>
        <v>劉＊霖</v>
      </c>
      <c r="I47" s="23" t="str">
        <f t="shared" si="3"/>
        <v>0＊005161</v>
      </c>
      <c r="J47" s="33" t="s">
        <v>4890</v>
      </c>
      <c r="K47" s="33" t="s">
        <v>67</v>
      </c>
      <c r="L47" s="33">
        <v>1125</v>
      </c>
      <c r="M47" s="33" t="s">
        <v>67</v>
      </c>
      <c r="N47" s="33"/>
      <c r="O47" s="33"/>
      <c r="P47" s="33"/>
      <c r="Q47" s="2"/>
      <c r="R47" s="2"/>
      <c r="S47" s="2"/>
      <c r="T47" s="2"/>
      <c r="U47" s="2"/>
      <c r="V47" s="18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2"/>
      <c r="AO47" s="2"/>
      <c r="AP47" s="2"/>
      <c r="AQ47" s="1"/>
      <c r="AR47" s="1"/>
      <c r="AS47" s="1"/>
      <c r="AT47" s="1"/>
      <c r="AU47" s="1"/>
      <c r="AV47" s="2"/>
      <c r="AW47" s="1"/>
      <c r="AX47" s="1"/>
      <c r="AY47" s="1"/>
      <c r="AZ47" s="1"/>
      <c r="BA47" s="1"/>
      <c r="BB47" s="1" t="s">
        <v>9</v>
      </c>
      <c r="BC47" s="1"/>
      <c r="BD47" s="1"/>
      <c r="BE47" s="1"/>
      <c r="BF47" s="1"/>
      <c r="BG47" s="2"/>
      <c r="BH47" s="2"/>
      <c r="BI47" s="1"/>
      <c r="BJ47" s="2"/>
      <c r="BK47" s="2"/>
      <c r="BL47" s="2"/>
      <c r="BM47" s="1"/>
      <c r="BN47" s="129"/>
    </row>
    <row r="48" spans="1:66" ht="16.2">
      <c r="A48" s="2">
        <v>44</v>
      </c>
      <c r="B48" s="33" t="s">
        <v>649</v>
      </c>
      <c r="C48" s="33" t="s">
        <v>511</v>
      </c>
      <c r="D48" s="33" t="s">
        <v>218</v>
      </c>
      <c r="E48" s="33">
        <v>42</v>
      </c>
      <c r="F48" s="33"/>
      <c r="G48" s="33"/>
      <c r="H48" s="23" t="str">
        <f t="shared" si="2"/>
        <v>陳＊仲</v>
      </c>
      <c r="I48" s="23" t="str">
        <f t="shared" si="3"/>
        <v>0＊498649</v>
      </c>
      <c r="J48" s="33" t="s">
        <v>5372</v>
      </c>
      <c r="K48" s="33" t="s">
        <v>67</v>
      </c>
      <c r="L48" s="33">
        <v>1125</v>
      </c>
      <c r="M48" s="33" t="s">
        <v>67</v>
      </c>
      <c r="N48" s="33"/>
      <c r="O48" s="33"/>
      <c r="P48" s="33"/>
      <c r="Q48" s="2"/>
      <c r="R48" s="2"/>
      <c r="S48" s="2"/>
      <c r="T48" s="2"/>
      <c r="U48" s="2"/>
      <c r="V48" s="18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1"/>
      <c r="BA48" s="2"/>
      <c r="BB48" s="2" t="s">
        <v>9</v>
      </c>
      <c r="BC48" s="2"/>
      <c r="BD48" s="2"/>
      <c r="BE48" s="2"/>
      <c r="BF48" s="1"/>
      <c r="BG48" s="2"/>
      <c r="BH48" s="2"/>
      <c r="BI48" s="1"/>
      <c r="BJ48" s="2"/>
      <c r="BK48" s="2"/>
      <c r="BL48" s="2"/>
      <c r="BM48" s="1"/>
      <c r="BN48" s="129"/>
    </row>
    <row r="49" spans="1:66" ht="16.2">
      <c r="A49" s="2">
        <v>45</v>
      </c>
      <c r="B49" s="33" t="s">
        <v>5617</v>
      </c>
      <c r="C49" s="33" t="s">
        <v>2247</v>
      </c>
      <c r="D49" s="33" t="s">
        <v>218</v>
      </c>
      <c r="E49" s="33">
        <v>74</v>
      </c>
      <c r="F49" s="33"/>
      <c r="G49" s="33"/>
      <c r="H49" s="23" t="str">
        <f t="shared" si="2"/>
        <v>陳＊崑</v>
      </c>
      <c r="I49" s="23" t="str">
        <f t="shared" si="3"/>
        <v>2＊400347</v>
      </c>
      <c r="J49" s="33" t="s">
        <v>5372</v>
      </c>
      <c r="K49" s="33" t="s">
        <v>67</v>
      </c>
      <c r="L49" s="33">
        <v>1125</v>
      </c>
      <c r="M49" s="33" t="s">
        <v>67</v>
      </c>
      <c r="N49" s="33"/>
      <c r="O49" s="33"/>
      <c r="P49" s="33"/>
      <c r="Q49" s="2"/>
      <c r="R49" s="2"/>
      <c r="S49" s="2"/>
      <c r="T49" s="2"/>
      <c r="U49" s="2"/>
      <c r="V49" s="18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1"/>
      <c r="AY49" s="2"/>
      <c r="AZ49" s="2"/>
      <c r="BA49" s="2"/>
      <c r="BB49" s="2" t="s">
        <v>9</v>
      </c>
      <c r="BC49" s="2"/>
      <c r="BD49" s="2"/>
      <c r="BE49" s="2"/>
      <c r="BF49" s="2"/>
      <c r="BG49" s="2"/>
      <c r="BH49" s="2"/>
      <c r="BI49" s="1"/>
      <c r="BJ49" s="2"/>
      <c r="BK49" s="2"/>
      <c r="BL49" s="2"/>
      <c r="BM49" s="1"/>
      <c r="BN49" s="129"/>
    </row>
    <row r="50" spans="1:66" ht="16.2">
      <c r="A50" s="2">
        <v>46</v>
      </c>
      <c r="B50" s="33" t="s">
        <v>5618</v>
      </c>
      <c r="C50" s="33" t="s">
        <v>2292</v>
      </c>
      <c r="D50" s="33" t="s">
        <v>216</v>
      </c>
      <c r="E50" s="33">
        <v>83</v>
      </c>
      <c r="F50" s="33"/>
      <c r="G50" s="33"/>
      <c r="H50" s="23" t="str">
        <f t="shared" si="2"/>
        <v>吳＊梅</v>
      </c>
      <c r="I50" s="23" t="str">
        <f t="shared" si="3"/>
        <v>2＊292676</v>
      </c>
      <c r="J50" s="33" t="s">
        <v>5372</v>
      </c>
      <c r="K50" s="33" t="s">
        <v>118</v>
      </c>
      <c r="L50" s="33">
        <v>1125</v>
      </c>
      <c r="M50" s="33" t="s">
        <v>118</v>
      </c>
      <c r="N50" s="33"/>
      <c r="O50" s="33"/>
      <c r="P50" s="33"/>
      <c r="Q50" s="2"/>
      <c r="R50" s="2"/>
      <c r="S50" s="2"/>
      <c r="T50" s="2"/>
      <c r="U50" s="2"/>
      <c r="V50" s="18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1"/>
      <c r="BA50" s="2" t="s">
        <v>9</v>
      </c>
      <c r="BB50" s="1"/>
      <c r="BC50" s="2"/>
      <c r="BD50" s="2"/>
      <c r="BE50" s="2"/>
      <c r="BF50" s="1"/>
      <c r="BG50" s="2"/>
      <c r="BH50" s="2"/>
      <c r="BI50" s="1"/>
      <c r="BJ50" s="2"/>
      <c r="BK50" s="2"/>
      <c r="BL50" s="2"/>
      <c r="BM50" s="1"/>
      <c r="BN50" s="129"/>
    </row>
    <row r="51" spans="1:66" ht="46.8">
      <c r="A51" s="2">
        <v>47</v>
      </c>
      <c r="B51" s="33" t="s">
        <v>1055</v>
      </c>
      <c r="C51" s="33" t="s">
        <v>891</v>
      </c>
      <c r="D51" s="33" t="s">
        <v>218</v>
      </c>
      <c r="E51" s="33">
        <v>55</v>
      </c>
      <c r="F51" s="33" t="s">
        <v>4966</v>
      </c>
      <c r="G51" s="33"/>
      <c r="H51" s="23" t="str">
        <f t="shared" si="2"/>
        <v>常＊麟</v>
      </c>
      <c r="I51" s="23" t="str">
        <f t="shared" si="3"/>
        <v>0＊185188</v>
      </c>
      <c r="J51" s="33" t="s">
        <v>5372</v>
      </c>
      <c r="K51" s="33" t="s">
        <v>5559</v>
      </c>
      <c r="L51" s="33">
        <v>1125</v>
      </c>
      <c r="M51" s="33" t="s">
        <v>5560</v>
      </c>
      <c r="N51" s="33" t="s">
        <v>93</v>
      </c>
      <c r="O51" s="33"/>
      <c r="P51" s="33"/>
      <c r="Q51" s="2"/>
      <c r="R51" s="2"/>
      <c r="S51" s="2"/>
      <c r="T51" s="2"/>
      <c r="U51" s="2"/>
      <c r="V51" s="18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1"/>
      <c r="BC51" s="2"/>
      <c r="BD51" s="2"/>
      <c r="BE51" s="2"/>
      <c r="BF51" s="2"/>
      <c r="BG51" s="2"/>
      <c r="BH51" s="2"/>
      <c r="BI51" s="1"/>
      <c r="BJ51" s="2"/>
      <c r="BK51" s="2"/>
      <c r="BL51" s="2"/>
      <c r="BM51" s="1" t="s">
        <v>5561</v>
      </c>
      <c r="BN51" s="129"/>
    </row>
    <row r="52" spans="1:66" ht="16.2">
      <c r="A52" s="2">
        <v>48</v>
      </c>
      <c r="B52" s="33" t="s">
        <v>5619</v>
      </c>
      <c r="C52" s="33" t="s">
        <v>5375</v>
      </c>
      <c r="D52" s="33" t="s">
        <v>218</v>
      </c>
      <c r="E52" s="33">
        <v>77</v>
      </c>
      <c r="F52" s="33"/>
      <c r="G52" s="33"/>
      <c r="H52" s="23" t="str">
        <f t="shared" si="2"/>
        <v>馬＊華</v>
      </c>
      <c r="I52" s="23" t="str">
        <f t="shared" si="3"/>
        <v>2＊293850</v>
      </c>
      <c r="J52" s="33" t="s">
        <v>5372</v>
      </c>
      <c r="K52" s="33" t="s">
        <v>67</v>
      </c>
      <c r="L52" s="33">
        <v>1125</v>
      </c>
      <c r="M52" s="33" t="s">
        <v>67</v>
      </c>
      <c r="N52" s="33"/>
      <c r="O52" s="33"/>
      <c r="P52" s="33"/>
      <c r="Q52" s="2"/>
      <c r="R52" s="2"/>
      <c r="S52" s="2"/>
      <c r="T52" s="2"/>
      <c r="U52" s="2"/>
      <c r="V52" s="18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1" t="s">
        <v>9</v>
      </c>
      <c r="BC52" s="2"/>
      <c r="BD52" s="2"/>
      <c r="BE52" s="2"/>
      <c r="BF52" s="2"/>
      <c r="BG52" s="2"/>
      <c r="BH52" s="2"/>
      <c r="BI52" s="1"/>
      <c r="BJ52" s="2"/>
      <c r="BK52" s="2"/>
      <c r="BL52" s="2"/>
      <c r="BM52" s="1"/>
      <c r="BN52" s="129"/>
    </row>
    <row r="53" spans="1:66" ht="16.2">
      <c r="A53" s="2">
        <v>49</v>
      </c>
      <c r="B53" s="33" t="s">
        <v>5620</v>
      </c>
      <c r="C53" s="33" t="s">
        <v>5376</v>
      </c>
      <c r="D53" s="33" t="s">
        <v>218</v>
      </c>
      <c r="E53" s="33">
        <v>82</v>
      </c>
      <c r="F53" s="33"/>
      <c r="G53" s="33"/>
      <c r="H53" s="23" t="str">
        <f t="shared" si="2"/>
        <v>蕭＊和</v>
      </c>
      <c r="I53" s="23" t="str">
        <f t="shared" si="3"/>
        <v>0＊258456</v>
      </c>
      <c r="J53" s="33" t="s">
        <v>5348</v>
      </c>
      <c r="K53" s="33" t="s">
        <v>67</v>
      </c>
      <c r="L53" s="33">
        <v>1125</v>
      </c>
      <c r="M53" s="33" t="s">
        <v>67</v>
      </c>
      <c r="N53" s="33"/>
      <c r="O53" s="33"/>
      <c r="P53" s="33"/>
      <c r="Q53" s="2"/>
      <c r="R53" s="2"/>
      <c r="S53" s="2"/>
      <c r="T53" s="2"/>
      <c r="U53" s="2"/>
      <c r="V53" s="18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1"/>
      <c r="AY53" s="2"/>
      <c r="AZ53" s="2"/>
      <c r="BA53" s="2"/>
      <c r="BB53" s="2" t="s">
        <v>9</v>
      </c>
      <c r="BC53" s="2"/>
      <c r="BD53" s="2"/>
      <c r="BE53" s="2"/>
      <c r="BF53" s="2"/>
      <c r="BG53" s="2"/>
      <c r="BH53" s="2"/>
      <c r="BI53" s="1"/>
      <c r="BJ53" s="2"/>
      <c r="BK53" s="2"/>
      <c r="BL53" s="2"/>
      <c r="BM53" s="1"/>
      <c r="BN53" s="129"/>
    </row>
    <row r="54" spans="1:66" ht="31.2">
      <c r="A54" s="2">
        <v>50</v>
      </c>
      <c r="B54" s="33" t="s">
        <v>5621</v>
      </c>
      <c r="C54" s="33" t="s">
        <v>5377</v>
      </c>
      <c r="D54" s="33" t="s">
        <v>218</v>
      </c>
      <c r="E54" s="33">
        <v>70</v>
      </c>
      <c r="F54" s="33" t="s">
        <v>5339</v>
      </c>
      <c r="G54" s="33" t="s">
        <v>5346</v>
      </c>
      <c r="H54" s="23" t="str">
        <f t="shared" si="2"/>
        <v>劉＊財</v>
      </c>
      <c r="I54" s="23" t="str">
        <f t="shared" si="3"/>
        <v>0＊291636</v>
      </c>
      <c r="J54" s="33" t="s">
        <v>5348</v>
      </c>
      <c r="K54" s="33" t="s">
        <v>4600</v>
      </c>
      <c r="L54" s="33">
        <v>1125</v>
      </c>
      <c r="M54" s="33" t="s">
        <v>660</v>
      </c>
      <c r="N54" s="33" t="s">
        <v>3345</v>
      </c>
      <c r="O54" s="33"/>
      <c r="P54" s="33"/>
      <c r="Q54" s="2"/>
      <c r="R54" s="2" t="s">
        <v>1100</v>
      </c>
      <c r="S54" s="2"/>
      <c r="T54" s="2" t="s">
        <v>9</v>
      </c>
      <c r="U54" s="2"/>
      <c r="V54" s="18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2"/>
      <c r="AO54" s="2"/>
      <c r="AP54" s="2"/>
      <c r="AQ54" s="1"/>
      <c r="AR54" s="1"/>
      <c r="AS54" s="1"/>
      <c r="AT54" s="1"/>
      <c r="AU54" s="1"/>
      <c r="AV54" s="2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2"/>
      <c r="BH54" s="2"/>
      <c r="BI54" s="1"/>
      <c r="BJ54" s="2"/>
      <c r="BK54" s="2"/>
      <c r="BL54" s="2"/>
      <c r="BM54" s="1" t="s">
        <v>1111</v>
      </c>
      <c r="BN54" s="129"/>
    </row>
    <row r="55" spans="1:66" ht="31.2">
      <c r="A55" s="2">
        <v>51</v>
      </c>
      <c r="B55" s="33" t="s">
        <v>5622</v>
      </c>
      <c r="C55" s="33" t="s">
        <v>5378</v>
      </c>
      <c r="D55" s="33" t="s">
        <v>216</v>
      </c>
      <c r="E55" s="33">
        <v>68</v>
      </c>
      <c r="F55" s="33" t="s">
        <v>5339</v>
      </c>
      <c r="G55" s="33" t="s">
        <v>5346</v>
      </c>
      <c r="H55" s="23" t="str">
        <f t="shared" si="2"/>
        <v>張＊雲</v>
      </c>
      <c r="I55" s="23" t="str">
        <f t="shared" si="3"/>
        <v>0＊019638</v>
      </c>
      <c r="J55" s="33" t="s">
        <v>5348</v>
      </c>
      <c r="K55" s="33" t="s">
        <v>1113</v>
      </c>
      <c r="L55" s="33">
        <v>1125</v>
      </c>
      <c r="M55" s="33" t="s">
        <v>5562</v>
      </c>
      <c r="N55" s="33" t="s">
        <v>3345</v>
      </c>
      <c r="O55" s="33"/>
      <c r="P55" s="33"/>
      <c r="Q55" s="2"/>
      <c r="R55" s="2" t="s">
        <v>9</v>
      </c>
      <c r="S55" s="2"/>
      <c r="T55" s="2" t="s">
        <v>9</v>
      </c>
      <c r="U55" s="2"/>
      <c r="V55" s="18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2"/>
      <c r="AO55" s="2"/>
      <c r="AP55" s="2"/>
      <c r="AQ55" s="1"/>
      <c r="AR55" s="1"/>
      <c r="AS55" s="1"/>
      <c r="AT55" s="1"/>
      <c r="AU55" s="1"/>
      <c r="AV55" s="2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2"/>
      <c r="BH55" s="2"/>
      <c r="BI55" s="1"/>
      <c r="BJ55" s="2"/>
      <c r="BK55" s="2"/>
      <c r="BL55" s="2"/>
      <c r="BM55" s="1" t="s">
        <v>1111</v>
      </c>
      <c r="BN55" s="129"/>
    </row>
    <row r="56" spans="1:66" ht="16.2">
      <c r="A56" s="2">
        <v>52</v>
      </c>
      <c r="B56" s="33" t="s">
        <v>1570</v>
      </c>
      <c r="C56" s="33" t="s">
        <v>1486</v>
      </c>
      <c r="D56" s="33" t="s">
        <v>218</v>
      </c>
      <c r="E56" s="33">
        <v>69</v>
      </c>
      <c r="F56" s="33"/>
      <c r="G56" s="33"/>
      <c r="H56" s="23" t="str">
        <f t="shared" si="2"/>
        <v>吳＊徽</v>
      </c>
      <c r="I56" s="23" t="str">
        <f t="shared" si="3"/>
        <v>0＊341911</v>
      </c>
      <c r="J56" s="33" t="s">
        <v>5348</v>
      </c>
      <c r="K56" s="33" t="s">
        <v>67</v>
      </c>
      <c r="L56" s="33">
        <v>1125</v>
      </c>
      <c r="M56" s="33" t="s">
        <v>67</v>
      </c>
      <c r="N56" s="33"/>
      <c r="O56" s="33"/>
      <c r="P56" s="33"/>
      <c r="Q56" s="2"/>
      <c r="R56" s="2"/>
      <c r="S56" s="2"/>
      <c r="T56" s="2"/>
      <c r="U56" s="2"/>
      <c r="V56" s="18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2"/>
      <c r="AO56" s="2"/>
      <c r="AP56" s="2"/>
      <c r="AQ56" s="1"/>
      <c r="AR56" s="1"/>
      <c r="AS56" s="1"/>
      <c r="AT56" s="1"/>
      <c r="AU56" s="1"/>
      <c r="AV56" s="2"/>
      <c r="AW56" s="1"/>
      <c r="AX56" s="1"/>
      <c r="AY56" s="1"/>
      <c r="AZ56" s="1"/>
      <c r="BA56" s="1"/>
      <c r="BB56" s="1" t="s">
        <v>9</v>
      </c>
      <c r="BC56" s="1"/>
      <c r="BD56" s="1"/>
      <c r="BE56" s="1"/>
      <c r="BF56" s="1"/>
      <c r="BG56" s="2"/>
      <c r="BH56" s="2"/>
      <c r="BI56" s="1"/>
      <c r="BJ56" s="2"/>
      <c r="BK56" s="2"/>
      <c r="BL56" s="2"/>
      <c r="BM56" s="1"/>
      <c r="BN56" s="129"/>
    </row>
    <row r="57" spans="1:66" ht="31.2">
      <c r="A57" s="2">
        <v>54</v>
      </c>
      <c r="B57" s="33" t="s">
        <v>5623</v>
      </c>
      <c r="C57" s="33" t="s">
        <v>5379</v>
      </c>
      <c r="D57" s="33" t="s">
        <v>218</v>
      </c>
      <c r="E57" s="33">
        <v>53</v>
      </c>
      <c r="F57" s="33"/>
      <c r="G57" s="33"/>
      <c r="H57" s="23" t="str">
        <f t="shared" si="2"/>
        <v>林＊欽</v>
      </c>
      <c r="I57" s="23" t="str">
        <f t="shared" si="3"/>
        <v>2＊318099</v>
      </c>
      <c r="J57" s="33" t="s">
        <v>5356</v>
      </c>
      <c r="K57" s="33" t="s">
        <v>1162</v>
      </c>
      <c r="L57" s="33">
        <v>1125</v>
      </c>
      <c r="M57" s="33" t="s">
        <v>4304</v>
      </c>
      <c r="N57" s="33" t="s">
        <v>115</v>
      </c>
      <c r="O57" s="33"/>
      <c r="P57" s="33"/>
      <c r="Q57" s="2"/>
      <c r="R57" s="2"/>
      <c r="S57" s="2"/>
      <c r="T57" s="2"/>
      <c r="U57" s="2"/>
      <c r="V57" s="18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2"/>
      <c r="AO57" s="2"/>
      <c r="AP57" s="2"/>
      <c r="AQ57" s="1"/>
      <c r="AR57" s="1"/>
      <c r="AS57" s="1"/>
      <c r="AT57" s="1"/>
      <c r="AU57" s="1"/>
      <c r="AV57" s="2"/>
      <c r="AW57" s="1"/>
      <c r="AX57" s="1"/>
      <c r="AY57" s="1"/>
      <c r="AZ57" s="1"/>
      <c r="BA57" s="1"/>
      <c r="BB57" s="1" t="s">
        <v>9</v>
      </c>
      <c r="BC57" s="1"/>
      <c r="BD57" s="1"/>
      <c r="BE57" s="1" t="s">
        <v>9</v>
      </c>
      <c r="BF57" s="1"/>
      <c r="BG57" s="2"/>
      <c r="BH57" s="2"/>
      <c r="BI57" s="1"/>
      <c r="BJ57" s="2"/>
      <c r="BK57" s="2"/>
      <c r="BL57" s="2"/>
      <c r="BM57" s="1"/>
      <c r="BN57" s="129"/>
    </row>
    <row r="58" spans="1:66" ht="46.8">
      <c r="A58" s="2">
        <v>54</v>
      </c>
      <c r="B58" s="33" t="s">
        <v>1544</v>
      </c>
      <c r="C58" s="33" t="s">
        <v>1457</v>
      </c>
      <c r="D58" s="33" t="s">
        <v>218</v>
      </c>
      <c r="E58" s="33">
        <v>62</v>
      </c>
      <c r="F58" s="33"/>
      <c r="G58" s="33"/>
      <c r="H58" s="23" t="str">
        <f t="shared" si="2"/>
        <v>李＊壽</v>
      </c>
      <c r="I58" s="23" t="str">
        <f t="shared" si="3"/>
        <v>1＊379096</v>
      </c>
      <c r="J58" s="33" t="s">
        <v>5356</v>
      </c>
      <c r="K58" s="33" t="s">
        <v>5295</v>
      </c>
      <c r="L58" s="33">
        <v>1125</v>
      </c>
      <c r="M58" s="33" t="s">
        <v>91</v>
      </c>
      <c r="N58" s="33" t="s">
        <v>3366</v>
      </c>
      <c r="O58" s="33" t="s">
        <v>115</v>
      </c>
      <c r="P58" s="33"/>
      <c r="Q58" s="2"/>
      <c r="R58" s="2"/>
      <c r="S58" s="2"/>
      <c r="T58" s="2"/>
      <c r="U58" s="2"/>
      <c r="V58" s="18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2"/>
      <c r="AO58" s="2"/>
      <c r="AP58" s="2"/>
      <c r="AQ58" s="1"/>
      <c r="AR58" s="1"/>
      <c r="AS58" s="1"/>
      <c r="AT58" s="1"/>
      <c r="AU58" s="1"/>
      <c r="AV58" s="2"/>
      <c r="AW58" s="1"/>
      <c r="AX58" s="1"/>
      <c r="AY58" s="1"/>
      <c r="AZ58" s="1"/>
      <c r="BA58" s="1"/>
      <c r="BB58" s="1"/>
      <c r="BC58" s="1" t="s">
        <v>9</v>
      </c>
      <c r="BD58" s="1"/>
      <c r="BE58" s="1" t="s">
        <v>9</v>
      </c>
      <c r="BF58" s="1"/>
      <c r="BG58" s="2"/>
      <c r="BH58" s="2"/>
      <c r="BI58" s="1" t="s">
        <v>1114</v>
      </c>
      <c r="BJ58" s="2"/>
      <c r="BK58" s="2"/>
      <c r="BL58" s="2"/>
      <c r="BM58" s="1" t="s">
        <v>4583</v>
      </c>
      <c r="BN58" s="129"/>
    </row>
    <row r="59" spans="1:66" ht="31.2">
      <c r="A59" s="2">
        <v>55</v>
      </c>
      <c r="B59" s="33" t="s">
        <v>5624</v>
      </c>
      <c r="C59" s="33" t="s">
        <v>2584</v>
      </c>
      <c r="D59" s="33" t="s">
        <v>216</v>
      </c>
      <c r="E59" s="33">
        <v>57</v>
      </c>
      <c r="F59" s="33" t="s">
        <v>5369</v>
      </c>
      <c r="G59" s="33" t="s">
        <v>5380</v>
      </c>
      <c r="H59" s="23" t="str">
        <f t="shared" si="2"/>
        <v>鄭＊玉</v>
      </c>
      <c r="I59" s="23" t="str">
        <f t="shared" si="3"/>
        <v>2＊675630</v>
      </c>
      <c r="J59" s="33" t="s">
        <v>5356</v>
      </c>
      <c r="K59" s="33" t="s">
        <v>83</v>
      </c>
      <c r="L59" s="33">
        <v>1125</v>
      </c>
      <c r="M59" s="33" t="s">
        <v>83</v>
      </c>
      <c r="N59" s="33"/>
      <c r="O59" s="33"/>
      <c r="P59" s="33"/>
      <c r="Q59" s="2"/>
      <c r="R59" s="2"/>
      <c r="S59" s="2"/>
      <c r="T59" s="2"/>
      <c r="U59" s="2"/>
      <c r="V59" s="18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2"/>
      <c r="AO59" s="2"/>
      <c r="AP59" s="2"/>
      <c r="AQ59" s="1"/>
      <c r="AR59" s="1"/>
      <c r="AS59" s="1"/>
      <c r="AT59" s="1"/>
      <c r="AU59" s="1"/>
      <c r="AV59" s="2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2"/>
      <c r="BH59" s="2"/>
      <c r="BI59" s="1"/>
      <c r="BJ59" s="2"/>
      <c r="BK59" s="2"/>
      <c r="BL59" s="2"/>
      <c r="BM59" s="1" t="s">
        <v>1098</v>
      </c>
      <c r="BN59" s="129"/>
    </row>
    <row r="60" spans="1:66" ht="31.2">
      <c r="A60" s="2">
        <v>56</v>
      </c>
      <c r="B60" s="33" t="s">
        <v>5278</v>
      </c>
      <c r="C60" s="33" t="s">
        <v>5131</v>
      </c>
      <c r="D60" s="33" t="s">
        <v>216</v>
      </c>
      <c r="E60" s="33">
        <v>61</v>
      </c>
      <c r="F60" s="33"/>
      <c r="G60" s="33"/>
      <c r="H60" s="23" t="str">
        <f t="shared" si="2"/>
        <v>張＊真</v>
      </c>
      <c r="I60" s="23" t="str">
        <f t="shared" si="3"/>
        <v>1＊021450</v>
      </c>
      <c r="J60" s="33" t="s">
        <v>5356</v>
      </c>
      <c r="K60" s="33" t="s">
        <v>5563</v>
      </c>
      <c r="L60" s="33">
        <v>1125</v>
      </c>
      <c r="M60" s="33" t="s">
        <v>4304</v>
      </c>
      <c r="N60" s="33" t="s">
        <v>58</v>
      </c>
      <c r="O60" s="33"/>
      <c r="P60" s="33"/>
      <c r="Q60" s="2"/>
      <c r="R60" s="2"/>
      <c r="S60" s="2"/>
      <c r="T60" s="2"/>
      <c r="U60" s="2"/>
      <c r="V60" s="18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2"/>
      <c r="AO60" s="2"/>
      <c r="AP60" s="2"/>
      <c r="AQ60" s="1"/>
      <c r="AR60" s="1"/>
      <c r="AS60" s="1"/>
      <c r="AT60" s="1"/>
      <c r="AU60" s="1"/>
      <c r="AV60" s="2"/>
      <c r="AW60" s="1"/>
      <c r="AX60" s="1" t="s">
        <v>9</v>
      </c>
      <c r="AY60" s="1"/>
      <c r="AZ60" s="1"/>
      <c r="BA60" s="1"/>
      <c r="BB60" s="1" t="s">
        <v>9</v>
      </c>
      <c r="BC60" s="1"/>
      <c r="BD60" s="1"/>
      <c r="BE60" s="1"/>
      <c r="BF60" s="1"/>
      <c r="BG60" s="2"/>
      <c r="BH60" s="2"/>
      <c r="BI60" s="1"/>
      <c r="BJ60" s="2"/>
      <c r="BK60" s="2"/>
      <c r="BL60" s="2"/>
      <c r="BM60" s="1"/>
      <c r="BN60" s="129"/>
    </row>
    <row r="61" spans="1:66" ht="31.2">
      <c r="A61" s="2">
        <v>57</v>
      </c>
      <c r="B61" s="33" t="s">
        <v>313</v>
      </c>
      <c r="C61" s="33" t="s">
        <v>210</v>
      </c>
      <c r="D61" s="33" t="s">
        <v>216</v>
      </c>
      <c r="E61" s="33">
        <v>39</v>
      </c>
      <c r="F61" s="33"/>
      <c r="G61" s="33"/>
      <c r="H61" s="23" t="str">
        <f t="shared" si="2"/>
        <v>謝＊妮</v>
      </c>
      <c r="I61" s="23" t="str">
        <f t="shared" si="3"/>
        <v>1＊861883</v>
      </c>
      <c r="J61" s="33" t="s">
        <v>5381</v>
      </c>
      <c r="K61" s="33" t="s">
        <v>83</v>
      </c>
      <c r="L61" s="33">
        <v>1125</v>
      </c>
      <c r="M61" s="33" t="s">
        <v>83</v>
      </c>
      <c r="N61" s="33"/>
      <c r="O61" s="33"/>
      <c r="P61" s="33"/>
      <c r="Q61" s="2"/>
      <c r="R61" s="2"/>
      <c r="S61" s="2"/>
      <c r="T61" s="2"/>
      <c r="U61" s="2"/>
      <c r="V61" s="18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2"/>
      <c r="AO61" s="2"/>
      <c r="AP61" s="2"/>
      <c r="AQ61" s="1"/>
      <c r="AR61" s="1"/>
      <c r="AS61" s="1"/>
      <c r="AT61" s="1"/>
      <c r="AU61" s="1"/>
      <c r="AV61" s="2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2"/>
      <c r="BH61" s="2"/>
      <c r="BI61" s="1"/>
      <c r="BJ61" s="2"/>
      <c r="BK61" s="2"/>
      <c r="BL61" s="2"/>
      <c r="BM61" s="1" t="s">
        <v>1098</v>
      </c>
      <c r="BN61" s="129"/>
    </row>
    <row r="62" spans="1:66" ht="16.2">
      <c r="A62" s="2">
        <v>58</v>
      </c>
      <c r="B62" s="33" t="s">
        <v>5625</v>
      </c>
      <c r="C62" s="33" t="s">
        <v>5382</v>
      </c>
      <c r="D62" s="33" t="s">
        <v>218</v>
      </c>
      <c r="E62" s="33">
        <v>60</v>
      </c>
      <c r="F62" s="33"/>
      <c r="G62" s="33"/>
      <c r="H62" s="23" t="str">
        <f t="shared" si="2"/>
        <v>陳＊輝</v>
      </c>
      <c r="I62" s="23" t="str">
        <f t="shared" si="3"/>
        <v>2＊137679</v>
      </c>
      <c r="J62" s="33" t="s">
        <v>5381</v>
      </c>
      <c r="K62" s="33" t="s">
        <v>67</v>
      </c>
      <c r="L62" s="33">
        <v>1125</v>
      </c>
      <c r="M62" s="33" t="s">
        <v>67</v>
      </c>
      <c r="N62" s="33"/>
      <c r="O62" s="33"/>
      <c r="P62" s="33"/>
      <c r="Q62" s="2"/>
      <c r="R62" s="2"/>
      <c r="S62" s="2"/>
      <c r="T62" s="2"/>
      <c r="U62" s="2"/>
      <c r="V62" s="18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2"/>
      <c r="AO62" s="2"/>
      <c r="AP62" s="2"/>
      <c r="AQ62" s="1"/>
      <c r="AR62" s="1"/>
      <c r="AS62" s="1"/>
      <c r="AT62" s="1"/>
      <c r="AU62" s="1"/>
      <c r="AV62" s="2"/>
      <c r="AW62" s="1"/>
      <c r="AX62" s="1"/>
      <c r="AY62" s="1"/>
      <c r="AZ62" s="1"/>
      <c r="BA62" s="1"/>
      <c r="BB62" s="1" t="s">
        <v>9</v>
      </c>
      <c r="BC62" s="1"/>
      <c r="BD62" s="1"/>
      <c r="BE62" s="1"/>
      <c r="BF62" s="1"/>
      <c r="BG62" s="2"/>
      <c r="BH62" s="2"/>
      <c r="BI62" s="1"/>
      <c r="BJ62" s="2"/>
      <c r="BK62" s="2"/>
      <c r="BL62" s="2"/>
      <c r="BM62" s="1"/>
      <c r="BN62" s="129"/>
    </row>
    <row r="63" spans="1:66" ht="16.2">
      <c r="A63" s="2">
        <v>59</v>
      </c>
      <c r="B63" s="33" t="s">
        <v>5626</v>
      </c>
      <c r="C63" s="33" t="s">
        <v>2452</v>
      </c>
      <c r="D63" s="33" t="s">
        <v>216</v>
      </c>
      <c r="E63" s="33">
        <v>73</v>
      </c>
      <c r="F63" s="33"/>
      <c r="G63" s="33"/>
      <c r="H63" s="23" t="str">
        <f t="shared" si="2"/>
        <v>林＊祝</v>
      </c>
      <c r="I63" s="23" t="str">
        <f t="shared" si="3"/>
        <v>1＊958997</v>
      </c>
      <c r="J63" s="33" t="s">
        <v>5381</v>
      </c>
      <c r="K63" s="33" t="s">
        <v>67</v>
      </c>
      <c r="L63" s="33">
        <v>1125</v>
      </c>
      <c r="M63" s="33" t="s">
        <v>67</v>
      </c>
      <c r="N63" s="33"/>
      <c r="O63" s="33"/>
      <c r="P63" s="33"/>
      <c r="Q63" s="2"/>
      <c r="R63" s="2"/>
      <c r="S63" s="2"/>
      <c r="T63" s="2"/>
      <c r="U63" s="2"/>
      <c r="V63" s="18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2"/>
      <c r="AO63" s="2"/>
      <c r="AP63" s="2"/>
      <c r="AQ63" s="1"/>
      <c r="AR63" s="1"/>
      <c r="AS63" s="1"/>
      <c r="AT63" s="1"/>
      <c r="AU63" s="1"/>
      <c r="AV63" s="2"/>
      <c r="AW63" s="1"/>
      <c r="AX63" s="1"/>
      <c r="AY63" s="1"/>
      <c r="AZ63" s="1"/>
      <c r="BA63" s="1"/>
      <c r="BB63" s="1" t="s">
        <v>9</v>
      </c>
      <c r="BC63" s="1"/>
      <c r="BD63" s="1"/>
      <c r="BE63" s="1"/>
      <c r="BF63" s="1"/>
      <c r="BG63" s="2"/>
      <c r="BH63" s="2"/>
      <c r="BI63" s="1"/>
      <c r="BJ63" s="2"/>
      <c r="BK63" s="2"/>
      <c r="BL63" s="2"/>
      <c r="BM63" s="1"/>
      <c r="BN63" s="129"/>
    </row>
    <row r="64" spans="1:66" ht="31.2">
      <c r="A64" s="2">
        <v>60</v>
      </c>
      <c r="B64" s="33" t="s">
        <v>5283</v>
      </c>
      <c r="C64" s="33" t="s">
        <v>5136</v>
      </c>
      <c r="D64" s="33" t="s">
        <v>216</v>
      </c>
      <c r="E64" s="33">
        <v>60</v>
      </c>
      <c r="F64" s="33"/>
      <c r="G64" s="33"/>
      <c r="H64" s="23" t="str">
        <f t="shared" si="2"/>
        <v>李＊玉</v>
      </c>
      <c r="I64" s="23" t="str">
        <f t="shared" si="3"/>
        <v>1＊808852</v>
      </c>
      <c r="J64" s="33" t="s">
        <v>5381</v>
      </c>
      <c r="K64" s="33" t="s">
        <v>1162</v>
      </c>
      <c r="L64" s="33">
        <v>1125</v>
      </c>
      <c r="M64" s="33" t="s">
        <v>4304</v>
      </c>
      <c r="N64" s="33" t="s">
        <v>115</v>
      </c>
      <c r="O64" s="33"/>
      <c r="P64" s="33"/>
      <c r="Q64" s="2"/>
      <c r="R64" s="2"/>
      <c r="S64" s="2"/>
      <c r="T64" s="2"/>
      <c r="U64" s="2"/>
      <c r="V64" s="18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2"/>
      <c r="AO64" s="2"/>
      <c r="AP64" s="2"/>
      <c r="AQ64" s="1"/>
      <c r="AR64" s="1"/>
      <c r="AS64" s="1"/>
      <c r="AT64" s="1"/>
      <c r="AU64" s="1"/>
      <c r="AV64" s="2"/>
      <c r="AW64" s="1"/>
      <c r="AX64" s="1"/>
      <c r="AY64" s="1"/>
      <c r="AZ64" s="1"/>
      <c r="BA64" s="1"/>
      <c r="BB64" s="1" t="s">
        <v>9</v>
      </c>
      <c r="BC64" s="1"/>
      <c r="BD64" s="1"/>
      <c r="BE64" s="1" t="s">
        <v>9</v>
      </c>
      <c r="BF64" s="1"/>
      <c r="BG64" s="2"/>
      <c r="BH64" s="2"/>
      <c r="BI64" s="1"/>
      <c r="BJ64" s="2"/>
      <c r="BK64" s="2"/>
      <c r="BL64" s="2"/>
      <c r="BM64" s="1"/>
      <c r="BN64" s="129"/>
    </row>
    <row r="65" spans="1:66" ht="31.2">
      <c r="A65" s="2">
        <v>61</v>
      </c>
      <c r="B65" s="33" t="s">
        <v>5627</v>
      </c>
      <c r="C65" s="33" t="s">
        <v>5383</v>
      </c>
      <c r="D65" s="33" t="s">
        <v>218</v>
      </c>
      <c r="E65" s="33">
        <v>29</v>
      </c>
      <c r="F65" s="33" t="s">
        <v>5335</v>
      </c>
      <c r="G65" s="33" t="s">
        <v>5380</v>
      </c>
      <c r="H65" s="23" t="str">
        <f t="shared" si="2"/>
        <v>楊＊文</v>
      </c>
      <c r="I65" s="23" t="str">
        <f t="shared" si="3"/>
        <v>1＊603658</v>
      </c>
      <c r="J65" s="33" t="s">
        <v>5381</v>
      </c>
      <c r="K65" s="33" t="s">
        <v>1113</v>
      </c>
      <c r="L65" s="33">
        <v>1125</v>
      </c>
      <c r="M65" s="33" t="s">
        <v>5562</v>
      </c>
      <c r="N65" s="33" t="s">
        <v>3345</v>
      </c>
      <c r="O65" s="33"/>
      <c r="P65" s="33"/>
      <c r="Q65" s="2"/>
      <c r="R65" s="2" t="s">
        <v>9</v>
      </c>
      <c r="S65" s="2"/>
      <c r="T65" s="2" t="s">
        <v>9</v>
      </c>
      <c r="U65" s="2"/>
      <c r="V65" s="18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2"/>
      <c r="AO65" s="2"/>
      <c r="AP65" s="2"/>
      <c r="AQ65" s="1"/>
      <c r="AR65" s="1"/>
      <c r="AS65" s="1"/>
      <c r="AT65" s="1"/>
      <c r="AU65" s="1"/>
      <c r="AV65" s="2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2"/>
      <c r="BH65" s="2"/>
      <c r="BI65" s="1"/>
      <c r="BJ65" s="2"/>
      <c r="BK65" s="2"/>
      <c r="BL65" s="2"/>
      <c r="BM65" s="1" t="s">
        <v>1111</v>
      </c>
      <c r="BN65" s="129"/>
    </row>
    <row r="66" spans="1:66" ht="16.2">
      <c r="A66" s="2">
        <v>62</v>
      </c>
      <c r="B66" s="33" t="s">
        <v>5628</v>
      </c>
      <c r="C66" s="33" t="s">
        <v>5384</v>
      </c>
      <c r="D66" s="33" t="s">
        <v>216</v>
      </c>
      <c r="E66" s="33">
        <v>50</v>
      </c>
      <c r="F66" s="33"/>
      <c r="G66" s="33"/>
      <c r="H66" s="23" t="str">
        <f t="shared" si="2"/>
        <v>廖＊宜</v>
      </c>
      <c r="I66" s="23" t="str">
        <f t="shared" si="3"/>
        <v>1＊746060</v>
      </c>
      <c r="J66" s="33" t="s">
        <v>4827</v>
      </c>
      <c r="K66" s="33" t="s">
        <v>58</v>
      </c>
      <c r="L66" s="33">
        <v>1173</v>
      </c>
      <c r="M66" s="33" t="s">
        <v>58</v>
      </c>
      <c r="N66" s="33"/>
      <c r="O66" s="33"/>
      <c r="P66" s="33"/>
      <c r="Q66" s="2"/>
      <c r="R66" s="2"/>
      <c r="S66" s="2"/>
      <c r="T66" s="2"/>
      <c r="U66" s="2"/>
      <c r="V66" s="18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2"/>
      <c r="AO66" s="2"/>
      <c r="AP66" s="2"/>
      <c r="AQ66" s="1"/>
      <c r="AR66" s="1"/>
      <c r="AS66" s="1"/>
      <c r="AT66" s="1"/>
      <c r="AU66" s="1"/>
      <c r="AV66" s="2"/>
      <c r="AW66" s="1"/>
      <c r="AX66" s="1" t="s">
        <v>9</v>
      </c>
      <c r="AY66" s="1"/>
      <c r="AZ66" s="1"/>
      <c r="BA66" s="1"/>
      <c r="BB66" s="1"/>
      <c r="BC66" s="1"/>
      <c r="BD66" s="1"/>
      <c r="BE66" s="2"/>
      <c r="BF66" s="1"/>
      <c r="BG66" s="2"/>
      <c r="BH66" s="2"/>
      <c r="BI66" s="1"/>
      <c r="BJ66" s="2"/>
      <c r="BK66" s="2"/>
      <c r="BL66" s="2"/>
      <c r="BM66" s="1"/>
      <c r="BN66" s="129"/>
    </row>
    <row r="67" spans="1:66" ht="16.2">
      <c r="A67" s="2">
        <v>63</v>
      </c>
      <c r="B67" s="33" t="s">
        <v>5629</v>
      </c>
      <c r="C67" s="33" t="s">
        <v>5385</v>
      </c>
      <c r="D67" s="33" t="s">
        <v>216</v>
      </c>
      <c r="E67" s="33">
        <v>54</v>
      </c>
      <c r="F67" s="33"/>
      <c r="G67" s="33"/>
      <c r="H67" s="23" t="str">
        <f t="shared" si="2"/>
        <v>張＊芯</v>
      </c>
      <c r="I67" s="23" t="str">
        <f t="shared" si="3"/>
        <v>0＊675313</v>
      </c>
      <c r="J67" s="33" t="s">
        <v>4827</v>
      </c>
      <c r="K67" s="33" t="s">
        <v>58</v>
      </c>
      <c r="L67" s="33">
        <v>1173</v>
      </c>
      <c r="M67" s="33" t="s">
        <v>58</v>
      </c>
      <c r="N67" s="33"/>
      <c r="O67" s="33"/>
      <c r="P67" s="33"/>
      <c r="Q67" s="2"/>
      <c r="R67" s="2"/>
      <c r="S67" s="2"/>
      <c r="T67" s="2"/>
      <c r="U67" s="2"/>
      <c r="V67" s="18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2"/>
      <c r="AO67" s="2"/>
      <c r="AP67" s="2"/>
      <c r="AQ67" s="1"/>
      <c r="AR67" s="1"/>
      <c r="AS67" s="1"/>
      <c r="AT67" s="1"/>
      <c r="AU67" s="1"/>
      <c r="AV67" s="2"/>
      <c r="AW67" s="1" t="s">
        <v>9</v>
      </c>
      <c r="AX67" s="1"/>
      <c r="AY67" s="1"/>
      <c r="AZ67" s="1"/>
      <c r="BA67" s="1"/>
      <c r="BB67" s="1"/>
      <c r="BC67" s="1"/>
      <c r="BD67" s="1"/>
      <c r="BE67" s="1"/>
      <c r="BF67" s="1"/>
      <c r="BG67" s="2"/>
      <c r="BH67" s="2"/>
      <c r="BI67" s="1"/>
      <c r="BJ67" s="2"/>
      <c r="BK67" s="2"/>
      <c r="BL67" s="2"/>
      <c r="BM67" s="1"/>
      <c r="BN67" s="129"/>
    </row>
    <row r="68" spans="1:66" ht="16.2">
      <c r="A68" s="2">
        <v>64</v>
      </c>
      <c r="B68" s="33" t="s">
        <v>5630</v>
      </c>
      <c r="C68" s="33" t="s">
        <v>5386</v>
      </c>
      <c r="D68" s="33" t="s">
        <v>218</v>
      </c>
      <c r="E68" s="33">
        <v>58</v>
      </c>
      <c r="F68" s="33" t="s">
        <v>4837</v>
      </c>
      <c r="G68" s="33" t="s">
        <v>5331</v>
      </c>
      <c r="H68" s="23" t="str">
        <f t="shared" si="2"/>
        <v>賴＊章</v>
      </c>
      <c r="I68" s="23" t="str">
        <f t="shared" si="3"/>
        <v>2＊639805</v>
      </c>
      <c r="J68" s="33" t="s">
        <v>4890</v>
      </c>
      <c r="K68" s="33" t="s">
        <v>58</v>
      </c>
      <c r="L68" s="33">
        <v>1173</v>
      </c>
      <c r="M68" s="33" t="s">
        <v>58</v>
      </c>
      <c r="N68" s="33"/>
      <c r="O68" s="33"/>
      <c r="P68" s="33"/>
      <c r="Q68" s="2"/>
      <c r="R68" s="2"/>
      <c r="S68" s="2"/>
      <c r="T68" s="2"/>
      <c r="U68" s="2"/>
      <c r="V68" s="18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2"/>
      <c r="AO68" s="2"/>
      <c r="AP68" s="2"/>
      <c r="AQ68" s="1"/>
      <c r="AR68" s="1"/>
      <c r="AS68" s="1"/>
      <c r="AT68" s="1"/>
      <c r="AU68" s="1"/>
      <c r="AV68" s="2"/>
      <c r="AW68" s="1"/>
      <c r="AX68" s="1" t="s">
        <v>9</v>
      </c>
      <c r="AY68" s="1"/>
      <c r="AZ68" s="1"/>
      <c r="BA68" s="1"/>
      <c r="BB68" s="1"/>
      <c r="BC68" s="1"/>
      <c r="BD68" s="1"/>
      <c r="BE68" s="2"/>
      <c r="BF68" s="1"/>
      <c r="BG68" s="2"/>
      <c r="BH68" s="2"/>
      <c r="BI68" s="1"/>
      <c r="BJ68" s="2"/>
      <c r="BK68" s="2"/>
      <c r="BL68" s="2"/>
      <c r="BM68" s="1"/>
      <c r="BN68" s="129"/>
    </row>
    <row r="69" spans="1:66" ht="31.2">
      <c r="A69" s="2">
        <v>65</v>
      </c>
      <c r="B69" s="33" t="s">
        <v>5631</v>
      </c>
      <c r="C69" s="33" t="s">
        <v>3386</v>
      </c>
      <c r="D69" s="33" t="s">
        <v>216</v>
      </c>
      <c r="E69" s="33">
        <v>61</v>
      </c>
      <c r="F69" s="33" t="s">
        <v>4369</v>
      </c>
      <c r="G69" s="33" t="s">
        <v>5351</v>
      </c>
      <c r="H69" s="23" t="str">
        <f t="shared" si="2"/>
        <v>郭＊惠</v>
      </c>
      <c r="I69" s="23" t="str">
        <f t="shared" si="3"/>
        <v>0＊964759</v>
      </c>
      <c r="J69" s="33" t="s">
        <v>4890</v>
      </c>
      <c r="K69" s="33" t="s">
        <v>1122</v>
      </c>
      <c r="L69" s="33">
        <v>1173</v>
      </c>
      <c r="M69" s="33" t="s">
        <v>705</v>
      </c>
      <c r="N69" s="33" t="s">
        <v>3345</v>
      </c>
      <c r="O69" s="33"/>
      <c r="P69" s="33"/>
      <c r="Q69" s="2"/>
      <c r="R69" s="2"/>
      <c r="S69" s="2"/>
      <c r="T69" s="2"/>
      <c r="U69" s="2"/>
      <c r="V69" s="18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2"/>
      <c r="AO69" s="2"/>
      <c r="AP69" s="2"/>
      <c r="AQ69" s="1"/>
      <c r="AR69" s="1"/>
      <c r="AS69" s="1"/>
      <c r="AT69" s="1"/>
      <c r="AU69" s="1"/>
      <c r="AV69" s="2" t="s">
        <v>9</v>
      </c>
      <c r="AW69" s="1"/>
      <c r="AX69" s="1"/>
      <c r="AY69" s="1"/>
      <c r="AZ69" s="1"/>
      <c r="BA69" s="1"/>
      <c r="BB69" s="1"/>
      <c r="BC69" s="1"/>
      <c r="BD69" s="1"/>
      <c r="BE69" s="2"/>
      <c r="BF69" s="1"/>
      <c r="BG69" s="2"/>
      <c r="BH69" s="2"/>
      <c r="BI69" s="1"/>
      <c r="BJ69" s="2"/>
      <c r="BK69" s="2"/>
      <c r="BL69" s="2"/>
      <c r="BM69" s="1" t="s">
        <v>1111</v>
      </c>
      <c r="BN69" s="129"/>
    </row>
    <row r="70" spans="1:66" ht="31.2">
      <c r="A70" s="2">
        <v>66</v>
      </c>
      <c r="B70" s="33" t="s">
        <v>5632</v>
      </c>
      <c r="C70" s="33" t="s">
        <v>3509</v>
      </c>
      <c r="D70" s="33" t="s">
        <v>216</v>
      </c>
      <c r="E70" s="33">
        <v>71</v>
      </c>
      <c r="F70" s="33" t="s">
        <v>4984</v>
      </c>
      <c r="G70" s="33"/>
      <c r="H70" s="23" t="str">
        <f t="shared" si="2"/>
        <v>賴＊秀</v>
      </c>
      <c r="I70" s="23" t="str">
        <f t="shared" si="3"/>
        <v>2＊045093</v>
      </c>
      <c r="J70" s="33" t="s">
        <v>5364</v>
      </c>
      <c r="K70" s="33" t="s">
        <v>1122</v>
      </c>
      <c r="L70" s="33">
        <v>1173</v>
      </c>
      <c r="M70" s="33" t="s">
        <v>5564</v>
      </c>
      <c r="N70" s="33" t="s">
        <v>3345</v>
      </c>
      <c r="O70" s="33"/>
      <c r="P70" s="33"/>
      <c r="Q70" s="2"/>
      <c r="R70" s="2"/>
      <c r="S70" s="2"/>
      <c r="T70" s="2"/>
      <c r="U70" s="2"/>
      <c r="V70" s="18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2"/>
      <c r="AO70" s="2"/>
      <c r="AP70" s="2"/>
      <c r="AQ70" s="1"/>
      <c r="AR70" s="1"/>
      <c r="AS70" s="1"/>
      <c r="AT70" s="1"/>
      <c r="AU70" s="1"/>
      <c r="AV70" s="2" t="s">
        <v>9</v>
      </c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2"/>
      <c r="BH70" s="2"/>
      <c r="BI70" s="1"/>
      <c r="BJ70" s="2"/>
      <c r="BK70" s="2"/>
      <c r="BL70" s="2"/>
      <c r="BM70" s="1" t="s">
        <v>1111</v>
      </c>
      <c r="BN70" s="129"/>
    </row>
    <row r="71" spans="1:66" ht="16.2">
      <c r="A71" s="2">
        <v>67</v>
      </c>
      <c r="B71" s="33" t="s">
        <v>5633</v>
      </c>
      <c r="C71" s="33" t="s">
        <v>5387</v>
      </c>
      <c r="D71" s="33" t="s">
        <v>218</v>
      </c>
      <c r="E71" s="33">
        <v>82</v>
      </c>
      <c r="F71" s="33"/>
      <c r="G71" s="33"/>
      <c r="H71" s="23" t="str">
        <f t="shared" si="2"/>
        <v>黃＊盛</v>
      </c>
      <c r="I71" s="23" t="str">
        <f t="shared" si="3"/>
        <v>0＊333253</v>
      </c>
      <c r="J71" s="33" t="s">
        <v>5330</v>
      </c>
      <c r="K71" s="33" t="s">
        <v>135</v>
      </c>
      <c r="L71" s="33">
        <v>1173</v>
      </c>
      <c r="M71" s="33" t="s">
        <v>135</v>
      </c>
      <c r="N71" s="33"/>
      <c r="O71" s="33"/>
      <c r="P71" s="33"/>
      <c r="Q71" s="2"/>
      <c r="R71" s="2"/>
      <c r="S71" s="2"/>
      <c r="T71" s="2"/>
      <c r="U71" s="2"/>
      <c r="V71" s="18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2"/>
      <c r="AO71" s="2"/>
      <c r="AP71" s="2"/>
      <c r="AQ71" s="1"/>
      <c r="AR71" s="1"/>
      <c r="AS71" s="1"/>
      <c r="AT71" s="1"/>
      <c r="AU71" s="1"/>
      <c r="AV71" s="2"/>
      <c r="AW71" s="1"/>
      <c r="AX71" s="1"/>
      <c r="AY71" s="1"/>
      <c r="AZ71" s="1" t="s">
        <v>9</v>
      </c>
      <c r="BA71" s="1"/>
      <c r="BB71" s="1"/>
      <c r="BC71" s="1"/>
      <c r="BD71" s="1"/>
      <c r="BE71" s="1"/>
      <c r="BF71" s="1"/>
      <c r="BG71" s="2"/>
      <c r="BH71" s="2"/>
      <c r="BI71" s="1"/>
      <c r="BJ71" s="2"/>
      <c r="BK71" s="2"/>
      <c r="BL71" s="2"/>
      <c r="BM71" s="1"/>
      <c r="BN71" s="129"/>
    </row>
    <row r="72" spans="1:66" ht="31.2">
      <c r="A72" s="2">
        <v>68</v>
      </c>
      <c r="B72" s="33" t="s">
        <v>5634</v>
      </c>
      <c r="C72" s="33" t="s">
        <v>5388</v>
      </c>
      <c r="D72" s="33" t="s">
        <v>218</v>
      </c>
      <c r="E72" s="33">
        <v>62</v>
      </c>
      <c r="F72" s="33" t="s">
        <v>5364</v>
      </c>
      <c r="G72" s="33" t="s">
        <v>5348</v>
      </c>
      <c r="H72" s="23" t="str">
        <f t="shared" si="2"/>
        <v>王＊德</v>
      </c>
      <c r="I72" s="23" t="str">
        <f t="shared" si="3"/>
        <v>2＊157295</v>
      </c>
      <c r="J72" s="33" t="s">
        <v>5330</v>
      </c>
      <c r="K72" s="33" t="s">
        <v>1162</v>
      </c>
      <c r="L72" s="33">
        <v>1173</v>
      </c>
      <c r="M72" s="33" t="s">
        <v>4304</v>
      </c>
      <c r="N72" s="33" t="s">
        <v>115</v>
      </c>
      <c r="O72" s="33"/>
      <c r="P72" s="33"/>
      <c r="Q72" s="2"/>
      <c r="R72" s="2"/>
      <c r="S72" s="2"/>
      <c r="T72" s="2"/>
      <c r="U72" s="2"/>
      <c r="V72" s="18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2"/>
      <c r="AO72" s="2"/>
      <c r="AP72" s="2"/>
      <c r="AQ72" s="1"/>
      <c r="AR72" s="1"/>
      <c r="AS72" s="1"/>
      <c r="AT72" s="1"/>
      <c r="AU72" s="1"/>
      <c r="AV72" s="2"/>
      <c r="AW72" s="1"/>
      <c r="AX72" s="1"/>
      <c r="AY72" s="1"/>
      <c r="AZ72" s="1"/>
      <c r="BA72" s="1"/>
      <c r="BB72" s="1"/>
      <c r="BC72" s="1"/>
      <c r="BD72" s="1"/>
      <c r="BE72" s="1" t="s">
        <v>9</v>
      </c>
      <c r="BF72" s="1"/>
      <c r="BG72" s="2"/>
      <c r="BH72" s="2"/>
      <c r="BI72" s="1"/>
      <c r="BJ72" s="2"/>
      <c r="BK72" s="2" t="s">
        <v>9</v>
      </c>
      <c r="BL72" s="2"/>
      <c r="BM72" s="1"/>
      <c r="BN72" s="129"/>
    </row>
    <row r="73" spans="1:66" ht="31.2">
      <c r="A73" s="2">
        <v>69</v>
      </c>
      <c r="B73" s="33" t="s">
        <v>5635</v>
      </c>
      <c r="C73" s="33" t="s">
        <v>5389</v>
      </c>
      <c r="D73" s="33" t="s">
        <v>218</v>
      </c>
      <c r="E73" s="33">
        <v>42</v>
      </c>
      <c r="F73" s="33" t="s">
        <v>5390</v>
      </c>
      <c r="G73" s="33" t="s">
        <v>5369</v>
      </c>
      <c r="H73" s="23" t="str">
        <f t="shared" si="2"/>
        <v>王＊盛</v>
      </c>
      <c r="I73" s="23" t="str">
        <f t="shared" si="3"/>
        <v>0＊536428</v>
      </c>
      <c r="J73" s="33" t="s">
        <v>5332</v>
      </c>
      <c r="K73" s="33" t="s">
        <v>1121</v>
      </c>
      <c r="L73" s="33">
        <v>1173</v>
      </c>
      <c r="M73" s="33" t="s">
        <v>4305</v>
      </c>
      <c r="N73" s="33" t="s">
        <v>3345</v>
      </c>
      <c r="O73" s="33"/>
      <c r="P73" s="33"/>
      <c r="Q73" s="2"/>
      <c r="R73" s="2"/>
      <c r="S73" s="2"/>
      <c r="T73" s="2"/>
      <c r="U73" s="2"/>
      <c r="V73" s="18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2"/>
      <c r="AO73" s="2"/>
      <c r="AP73" s="2"/>
      <c r="AQ73" s="1"/>
      <c r="AR73" s="1"/>
      <c r="AS73" s="1"/>
      <c r="AT73" s="1"/>
      <c r="AU73" s="1"/>
      <c r="AV73" s="2"/>
      <c r="AW73" s="1"/>
      <c r="AX73" s="1" t="s">
        <v>9</v>
      </c>
      <c r="AY73" s="1"/>
      <c r="AZ73" s="1"/>
      <c r="BA73" s="1"/>
      <c r="BB73" s="1"/>
      <c r="BC73" s="1"/>
      <c r="BD73" s="1"/>
      <c r="BE73" s="1"/>
      <c r="BF73" s="1"/>
      <c r="BG73" s="2"/>
      <c r="BH73" s="2"/>
      <c r="BI73" s="1"/>
      <c r="BJ73" s="2"/>
      <c r="BK73" s="2"/>
      <c r="BL73" s="2"/>
      <c r="BM73" s="1" t="s">
        <v>1111</v>
      </c>
      <c r="BN73" s="129"/>
    </row>
    <row r="74" spans="1:66" ht="16.2">
      <c r="A74" s="2">
        <v>70</v>
      </c>
      <c r="B74" s="33" t="s">
        <v>5636</v>
      </c>
      <c r="C74" s="33" t="s">
        <v>5391</v>
      </c>
      <c r="D74" s="33" t="s">
        <v>218</v>
      </c>
      <c r="E74" s="33">
        <v>71</v>
      </c>
      <c r="F74" s="33"/>
      <c r="G74" s="33"/>
      <c r="H74" s="23" t="str">
        <f t="shared" si="2"/>
        <v>潘＊結</v>
      </c>
      <c r="I74" s="23" t="str">
        <f t="shared" si="3"/>
        <v>1＊816756</v>
      </c>
      <c r="J74" s="33" t="s">
        <v>5332</v>
      </c>
      <c r="K74" s="33" t="s">
        <v>58</v>
      </c>
      <c r="L74" s="33">
        <v>1173</v>
      </c>
      <c r="M74" s="33" t="s">
        <v>58</v>
      </c>
      <c r="N74" s="33"/>
      <c r="O74" s="33"/>
      <c r="P74" s="33"/>
      <c r="Q74" s="2"/>
      <c r="R74" s="2"/>
      <c r="S74" s="2"/>
      <c r="T74" s="2"/>
      <c r="U74" s="2"/>
      <c r="V74" s="18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2"/>
      <c r="AO74" s="2"/>
      <c r="AP74" s="2"/>
      <c r="AQ74" s="1"/>
      <c r="AR74" s="1"/>
      <c r="AS74" s="1"/>
      <c r="AT74" s="1"/>
      <c r="AU74" s="1"/>
      <c r="AV74" s="2"/>
      <c r="AW74" s="1"/>
      <c r="AX74" s="1" t="s">
        <v>9</v>
      </c>
      <c r="AY74" s="1"/>
      <c r="AZ74" s="1"/>
      <c r="BA74" s="1"/>
      <c r="BB74" s="1"/>
      <c r="BC74" s="1"/>
      <c r="BD74" s="1"/>
      <c r="BE74" s="2"/>
      <c r="BF74" s="1"/>
      <c r="BG74" s="2"/>
      <c r="BH74" s="2"/>
      <c r="BI74" s="1"/>
      <c r="BJ74" s="2"/>
      <c r="BK74" s="2"/>
      <c r="BL74" s="2"/>
      <c r="BM74" s="1"/>
      <c r="BN74" s="129"/>
    </row>
    <row r="75" spans="1:66" ht="31.2">
      <c r="A75" s="2">
        <v>71</v>
      </c>
      <c r="B75" s="33" t="s">
        <v>5637</v>
      </c>
      <c r="C75" s="33" t="s">
        <v>5392</v>
      </c>
      <c r="D75" s="33" t="s">
        <v>218</v>
      </c>
      <c r="E75" s="33">
        <v>59</v>
      </c>
      <c r="F75" s="33"/>
      <c r="G75" s="33"/>
      <c r="H75" s="23" t="str">
        <f t="shared" si="2"/>
        <v>廖＊和</v>
      </c>
      <c r="I75" s="23" t="str">
        <f t="shared" si="3"/>
        <v>0＊524838</v>
      </c>
      <c r="J75" s="33" t="s">
        <v>5332</v>
      </c>
      <c r="K75" s="33" t="s">
        <v>1121</v>
      </c>
      <c r="L75" s="33">
        <v>1173</v>
      </c>
      <c r="M75" s="33" t="s">
        <v>58</v>
      </c>
      <c r="N75" s="33" t="s">
        <v>3345</v>
      </c>
      <c r="O75" s="33"/>
      <c r="P75" s="33"/>
      <c r="Q75" s="2"/>
      <c r="R75" s="2"/>
      <c r="S75" s="2"/>
      <c r="T75" s="2"/>
      <c r="U75" s="2"/>
      <c r="V75" s="18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2"/>
      <c r="AO75" s="2"/>
      <c r="AP75" s="2"/>
      <c r="AQ75" s="1"/>
      <c r="AR75" s="1"/>
      <c r="AS75" s="1"/>
      <c r="AT75" s="1"/>
      <c r="AU75" s="1"/>
      <c r="AV75" s="2"/>
      <c r="AW75" s="1"/>
      <c r="AX75" s="1" t="s">
        <v>9</v>
      </c>
      <c r="AY75" s="1"/>
      <c r="AZ75" s="1"/>
      <c r="BA75" s="1"/>
      <c r="BB75" s="1"/>
      <c r="BC75" s="1"/>
      <c r="BD75" s="1"/>
      <c r="BE75" s="1"/>
      <c r="BF75" s="1"/>
      <c r="BG75" s="2"/>
      <c r="BH75" s="2"/>
      <c r="BI75" s="1"/>
      <c r="BJ75" s="2"/>
      <c r="BK75" s="2"/>
      <c r="BL75" s="2"/>
      <c r="BM75" s="1" t="s">
        <v>1111</v>
      </c>
      <c r="BN75" s="129"/>
    </row>
    <row r="76" spans="1:66" ht="16.2">
      <c r="A76" s="2">
        <v>72</v>
      </c>
      <c r="B76" s="33" t="s">
        <v>5638</v>
      </c>
      <c r="C76" s="33" t="s">
        <v>5393</v>
      </c>
      <c r="D76" s="33" t="s">
        <v>218</v>
      </c>
      <c r="E76" s="33">
        <v>62</v>
      </c>
      <c r="F76" s="33" t="s">
        <v>4845</v>
      </c>
      <c r="G76" s="33" t="s">
        <v>5337</v>
      </c>
      <c r="H76" s="23" t="str">
        <f t="shared" si="2"/>
        <v>郭＊標</v>
      </c>
      <c r="I76" s="23" t="str">
        <f t="shared" si="3"/>
        <v>0＊960324</v>
      </c>
      <c r="J76" s="33" t="s">
        <v>5332</v>
      </c>
      <c r="K76" s="33" t="s">
        <v>58</v>
      </c>
      <c r="L76" s="33">
        <v>1173</v>
      </c>
      <c r="M76" s="33" t="s">
        <v>58</v>
      </c>
      <c r="N76" s="33"/>
      <c r="O76" s="33"/>
      <c r="P76" s="33"/>
      <c r="Q76" s="2"/>
      <c r="R76" s="2"/>
      <c r="S76" s="2"/>
      <c r="T76" s="2"/>
      <c r="U76" s="2"/>
      <c r="V76" s="18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2"/>
      <c r="AO76" s="2"/>
      <c r="AP76" s="2"/>
      <c r="AQ76" s="1"/>
      <c r="AR76" s="1"/>
      <c r="AS76" s="1"/>
      <c r="AT76" s="1"/>
      <c r="AU76" s="1"/>
      <c r="AV76" s="2"/>
      <c r="AW76" s="1"/>
      <c r="AX76" s="1" t="s">
        <v>9</v>
      </c>
      <c r="AY76" s="1"/>
      <c r="AZ76" s="1"/>
      <c r="BA76" s="1"/>
      <c r="BB76" s="1"/>
      <c r="BC76" s="1"/>
      <c r="BD76" s="1"/>
      <c r="BE76" s="1"/>
      <c r="BF76" s="1"/>
      <c r="BG76" s="2"/>
      <c r="BH76" s="2"/>
      <c r="BI76" s="1"/>
      <c r="BJ76" s="2"/>
      <c r="BK76" s="2"/>
      <c r="BL76" s="2"/>
      <c r="BM76" s="1"/>
      <c r="BN76" s="129"/>
    </row>
    <row r="77" spans="1:66" ht="16.2">
      <c r="A77" s="2">
        <v>73</v>
      </c>
      <c r="B77" s="33" t="s">
        <v>5639</v>
      </c>
      <c r="C77" s="33" t="s">
        <v>5394</v>
      </c>
      <c r="D77" s="33" t="s">
        <v>218</v>
      </c>
      <c r="E77" s="33">
        <v>59</v>
      </c>
      <c r="F77" s="33" t="s">
        <v>5332</v>
      </c>
      <c r="G77" s="33" t="s">
        <v>5337</v>
      </c>
      <c r="H77" s="23" t="str">
        <f t="shared" si="2"/>
        <v>吳＊憲</v>
      </c>
      <c r="I77" s="23" t="str">
        <f t="shared" si="3"/>
        <v>1＊650691</v>
      </c>
      <c r="J77" s="33" t="s">
        <v>5372</v>
      </c>
      <c r="K77" s="33" t="s">
        <v>58</v>
      </c>
      <c r="L77" s="33">
        <v>1173</v>
      </c>
      <c r="M77" s="33" t="s">
        <v>58</v>
      </c>
      <c r="N77" s="33"/>
      <c r="O77" s="33"/>
      <c r="P77" s="33"/>
      <c r="Q77" s="2"/>
      <c r="R77" s="2"/>
      <c r="S77" s="2"/>
      <c r="T77" s="2"/>
      <c r="U77" s="2"/>
      <c r="V77" s="18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2"/>
      <c r="AO77" s="2"/>
      <c r="AP77" s="2"/>
      <c r="AQ77" s="1"/>
      <c r="AR77" s="1"/>
      <c r="AS77" s="1"/>
      <c r="AT77" s="1"/>
      <c r="AU77" s="1"/>
      <c r="AV77" s="2"/>
      <c r="AW77" s="1"/>
      <c r="AX77" s="1" t="s">
        <v>9</v>
      </c>
      <c r="AY77" s="1"/>
      <c r="AZ77" s="1"/>
      <c r="BA77" s="1"/>
      <c r="BB77" s="1"/>
      <c r="BC77" s="1"/>
      <c r="BD77" s="1"/>
      <c r="BE77" s="1"/>
      <c r="BF77" s="1"/>
      <c r="BG77" s="2"/>
      <c r="BH77" s="2"/>
      <c r="BI77" s="1"/>
      <c r="BJ77" s="2"/>
      <c r="BK77" s="2"/>
      <c r="BL77" s="2"/>
      <c r="BM77" s="1"/>
      <c r="BN77" s="129"/>
    </row>
    <row r="78" spans="1:66" ht="46.8">
      <c r="A78" s="2">
        <v>74</v>
      </c>
      <c r="B78" s="33" t="s">
        <v>5634</v>
      </c>
      <c r="C78" s="33" t="s">
        <v>5388</v>
      </c>
      <c r="D78" s="33" t="s">
        <v>218</v>
      </c>
      <c r="E78" s="33">
        <v>62</v>
      </c>
      <c r="F78" s="33" t="s">
        <v>5364</v>
      </c>
      <c r="G78" s="33" t="s">
        <v>5348</v>
      </c>
      <c r="H78" s="23" t="str">
        <f t="shared" si="2"/>
        <v>王＊德</v>
      </c>
      <c r="I78" s="23" t="str">
        <f t="shared" si="3"/>
        <v>2＊157295</v>
      </c>
      <c r="J78" s="33" t="s">
        <v>5372</v>
      </c>
      <c r="K78" s="33" t="s">
        <v>5565</v>
      </c>
      <c r="L78" s="33">
        <v>1173</v>
      </c>
      <c r="M78" s="33" t="s">
        <v>91</v>
      </c>
      <c r="N78" s="33" t="s">
        <v>2016</v>
      </c>
      <c r="O78" s="33" t="s">
        <v>3365</v>
      </c>
      <c r="P78" s="33"/>
      <c r="Q78" s="2"/>
      <c r="R78" s="2"/>
      <c r="S78" s="2"/>
      <c r="T78" s="2"/>
      <c r="U78" s="2"/>
      <c r="V78" s="18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2"/>
      <c r="AO78" s="2"/>
      <c r="AP78" s="2"/>
      <c r="AQ78" s="1"/>
      <c r="AR78" s="1"/>
      <c r="AS78" s="1"/>
      <c r="AT78" s="1"/>
      <c r="AU78" s="1"/>
      <c r="AV78" s="2"/>
      <c r="AW78" s="1"/>
      <c r="AX78" s="1"/>
      <c r="AY78" s="1"/>
      <c r="AZ78" s="1"/>
      <c r="BA78" s="1"/>
      <c r="BB78" s="1"/>
      <c r="BC78" s="1" t="s">
        <v>9</v>
      </c>
      <c r="BD78" s="1"/>
      <c r="BE78" s="2"/>
      <c r="BF78" s="1"/>
      <c r="BG78" s="2" t="s">
        <v>9</v>
      </c>
      <c r="BH78" s="2"/>
      <c r="BI78" s="1"/>
      <c r="BJ78" s="2"/>
      <c r="BK78" s="2"/>
      <c r="BL78" s="2"/>
      <c r="BM78" s="1" t="s">
        <v>4583</v>
      </c>
      <c r="BN78" s="129"/>
    </row>
    <row r="79" spans="1:66" ht="16.2">
      <c r="A79" s="2">
        <v>75</v>
      </c>
      <c r="B79" s="33" t="s">
        <v>5640</v>
      </c>
      <c r="C79" s="33" t="s">
        <v>5395</v>
      </c>
      <c r="D79" s="33" t="s">
        <v>218</v>
      </c>
      <c r="E79" s="33">
        <v>69</v>
      </c>
      <c r="F79" s="33" t="s">
        <v>5332</v>
      </c>
      <c r="G79" s="33" t="s">
        <v>5337</v>
      </c>
      <c r="H79" s="23" t="str">
        <f t="shared" si="2"/>
        <v>史＊南</v>
      </c>
      <c r="I79" s="23" t="str">
        <f t="shared" si="3"/>
        <v>0＊982915</v>
      </c>
      <c r="J79" s="33" t="s">
        <v>5372</v>
      </c>
      <c r="K79" s="33" t="s">
        <v>58</v>
      </c>
      <c r="L79" s="33">
        <v>1173</v>
      </c>
      <c r="M79" s="33" t="s">
        <v>58</v>
      </c>
      <c r="N79" s="33"/>
      <c r="O79" s="33"/>
      <c r="P79" s="33"/>
      <c r="Q79" s="2"/>
      <c r="R79" s="2"/>
      <c r="S79" s="2"/>
      <c r="T79" s="2"/>
      <c r="U79" s="2"/>
      <c r="V79" s="18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2"/>
      <c r="AO79" s="2"/>
      <c r="AP79" s="2"/>
      <c r="AQ79" s="1"/>
      <c r="AR79" s="1"/>
      <c r="AS79" s="1"/>
      <c r="AT79" s="1"/>
      <c r="AU79" s="1"/>
      <c r="AV79" s="2"/>
      <c r="AW79" s="1"/>
      <c r="AX79" s="1" t="s">
        <v>9</v>
      </c>
      <c r="AY79" s="1"/>
      <c r="AZ79" s="1"/>
      <c r="BA79" s="1"/>
      <c r="BB79" s="1"/>
      <c r="BC79" s="1"/>
      <c r="BD79" s="1"/>
      <c r="BE79" s="1"/>
      <c r="BF79" s="1"/>
      <c r="BG79" s="2"/>
      <c r="BH79" s="2"/>
      <c r="BI79" s="1"/>
      <c r="BJ79" s="2"/>
      <c r="BK79" s="2"/>
      <c r="BL79" s="2"/>
      <c r="BM79" s="1"/>
      <c r="BN79" s="129"/>
    </row>
    <row r="80" spans="1:66" ht="16.2">
      <c r="A80" s="2">
        <v>76</v>
      </c>
      <c r="B80" s="33" t="s">
        <v>5641</v>
      </c>
      <c r="C80" s="33" t="s">
        <v>5396</v>
      </c>
      <c r="D80" s="33" t="s">
        <v>216</v>
      </c>
      <c r="E80" s="33">
        <v>50</v>
      </c>
      <c r="F80" s="33"/>
      <c r="G80" s="33"/>
      <c r="H80" s="23" t="str">
        <f t="shared" si="2"/>
        <v>林＊娟</v>
      </c>
      <c r="I80" s="23" t="str">
        <f t="shared" si="3"/>
        <v>0＊412269</v>
      </c>
      <c r="J80" s="33" t="s">
        <v>5369</v>
      </c>
      <c r="K80" s="33" t="s">
        <v>58</v>
      </c>
      <c r="L80" s="33">
        <v>1173</v>
      </c>
      <c r="M80" s="33" t="s">
        <v>58</v>
      </c>
      <c r="N80" s="33"/>
      <c r="O80" s="33"/>
      <c r="P80" s="33"/>
      <c r="Q80" s="2"/>
      <c r="R80" s="2"/>
      <c r="S80" s="2"/>
      <c r="T80" s="2"/>
      <c r="U80" s="2"/>
      <c r="V80" s="18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2"/>
      <c r="AO80" s="2"/>
      <c r="AP80" s="2"/>
      <c r="AQ80" s="1"/>
      <c r="AR80" s="1"/>
      <c r="AS80" s="1"/>
      <c r="AT80" s="1"/>
      <c r="AU80" s="1"/>
      <c r="AV80" s="2"/>
      <c r="AW80" s="1"/>
      <c r="AX80" s="1" t="s">
        <v>9</v>
      </c>
      <c r="AY80" s="1"/>
      <c r="AZ80" s="1"/>
      <c r="BA80" s="1"/>
      <c r="BB80" s="1"/>
      <c r="BC80" s="1"/>
      <c r="BD80" s="1"/>
      <c r="BE80" s="1"/>
      <c r="BF80" s="1"/>
      <c r="BG80" s="2"/>
      <c r="BH80" s="2"/>
      <c r="BI80" s="1"/>
      <c r="BJ80" s="2"/>
      <c r="BK80" s="2"/>
      <c r="BL80" s="2"/>
      <c r="BM80" s="1"/>
      <c r="BN80" s="129"/>
    </row>
    <row r="81" spans="1:66" ht="16.2">
      <c r="A81" s="2">
        <v>77</v>
      </c>
      <c r="B81" s="33" t="s">
        <v>5642</v>
      </c>
      <c r="C81" s="33" t="s">
        <v>5397</v>
      </c>
      <c r="D81" s="33" t="s">
        <v>218</v>
      </c>
      <c r="E81" s="33">
        <v>72</v>
      </c>
      <c r="F81" s="33" t="s">
        <v>5369</v>
      </c>
      <c r="G81" s="33" t="s">
        <v>5398</v>
      </c>
      <c r="H81" s="23" t="str">
        <f t="shared" si="2"/>
        <v>葉＊基</v>
      </c>
      <c r="I81" s="23" t="str">
        <f t="shared" si="3"/>
        <v>0＊065466</v>
      </c>
      <c r="J81" s="33" t="s">
        <v>5343</v>
      </c>
      <c r="K81" s="33" t="s">
        <v>58</v>
      </c>
      <c r="L81" s="33">
        <v>1173</v>
      </c>
      <c r="M81" s="33" t="s">
        <v>58</v>
      </c>
      <c r="N81" s="33"/>
      <c r="O81" s="33"/>
      <c r="P81" s="33"/>
      <c r="Q81" s="2"/>
      <c r="R81" s="2"/>
      <c r="S81" s="2"/>
      <c r="T81" s="2"/>
      <c r="U81" s="2"/>
      <c r="V81" s="18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2"/>
      <c r="AO81" s="2"/>
      <c r="AP81" s="2"/>
      <c r="AQ81" s="1"/>
      <c r="AR81" s="1"/>
      <c r="AS81" s="1"/>
      <c r="AT81" s="1"/>
      <c r="AU81" s="1"/>
      <c r="AV81" s="2"/>
      <c r="AW81" s="1"/>
      <c r="AX81" s="1" t="s">
        <v>9</v>
      </c>
      <c r="AY81" s="1"/>
      <c r="AZ81" s="1"/>
      <c r="BA81" s="1"/>
      <c r="BB81" s="1"/>
      <c r="BC81" s="1"/>
      <c r="BD81" s="1"/>
      <c r="BE81" s="1"/>
      <c r="BF81" s="1"/>
      <c r="BG81" s="2"/>
      <c r="BH81" s="2"/>
      <c r="BI81" s="1"/>
      <c r="BJ81" s="2"/>
      <c r="BK81" s="2"/>
      <c r="BL81" s="2"/>
      <c r="BM81" s="1"/>
      <c r="BN81" s="129"/>
    </row>
    <row r="82" spans="1:66" ht="16.2">
      <c r="A82" s="2">
        <v>78</v>
      </c>
      <c r="B82" s="33" t="s">
        <v>5643</v>
      </c>
      <c r="C82" s="33" t="s">
        <v>5399</v>
      </c>
      <c r="D82" s="33" t="s">
        <v>218</v>
      </c>
      <c r="E82" s="33">
        <v>67</v>
      </c>
      <c r="F82" s="33"/>
      <c r="G82" s="33"/>
      <c r="H82" s="23" t="str">
        <f t="shared" si="2"/>
        <v>楊＊源</v>
      </c>
      <c r="I82" s="23" t="str">
        <f t="shared" si="3"/>
        <v>0＊708632</v>
      </c>
      <c r="J82" s="33" t="s">
        <v>5343</v>
      </c>
      <c r="K82" s="33" t="s">
        <v>58</v>
      </c>
      <c r="L82" s="33">
        <v>1173</v>
      </c>
      <c r="M82" s="33" t="s">
        <v>58</v>
      </c>
      <c r="N82" s="33"/>
      <c r="O82" s="33"/>
      <c r="P82" s="33"/>
      <c r="Q82" s="2"/>
      <c r="R82" s="2"/>
      <c r="S82" s="2"/>
      <c r="T82" s="2"/>
      <c r="U82" s="2"/>
      <c r="V82" s="18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2"/>
      <c r="AO82" s="2"/>
      <c r="AP82" s="2"/>
      <c r="AQ82" s="1"/>
      <c r="AR82" s="1"/>
      <c r="AS82" s="1"/>
      <c r="AT82" s="1"/>
      <c r="AU82" s="1"/>
      <c r="AV82" s="2"/>
      <c r="AW82" s="1"/>
      <c r="AX82" s="1" t="s">
        <v>9</v>
      </c>
      <c r="AY82" s="1"/>
      <c r="AZ82" s="1"/>
      <c r="BA82" s="1"/>
      <c r="BB82" s="1"/>
      <c r="BC82" s="1"/>
      <c r="BD82" s="1"/>
      <c r="BE82" s="2"/>
      <c r="BF82" s="1"/>
      <c r="BG82" s="2"/>
      <c r="BH82" s="2"/>
      <c r="BI82" s="1"/>
      <c r="BJ82" s="2"/>
      <c r="BK82" s="2"/>
      <c r="BL82" s="2"/>
      <c r="BM82" s="1"/>
      <c r="BN82" s="129"/>
    </row>
    <row r="83" spans="1:66" ht="31.2">
      <c r="A83" s="2">
        <v>79</v>
      </c>
      <c r="B83" s="33" t="s">
        <v>5644</v>
      </c>
      <c r="C83" s="33" t="s">
        <v>2130</v>
      </c>
      <c r="D83" s="33" t="s">
        <v>218</v>
      </c>
      <c r="E83" s="33">
        <v>88</v>
      </c>
      <c r="F83" s="33" t="s">
        <v>4855</v>
      </c>
      <c r="G83" s="33" t="s">
        <v>5358</v>
      </c>
      <c r="H83" s="23" t="str">
        <f t="shared" si="2"/>
        <v>陳＊臣</v>
      </c>
      <c r="I83" s="23" t="str">
        <f t="shared" si="3"/>
        <v>0＊061390</v>
      </c>
      <c r="J83" s="33" t="s">
        <v>5343</v>
      </c>
      <c r="K83" s="33" t="s">
        <v>1122</v>
      </c>
      <c r="L83" s="33">
        <v>1173</v>
      </c>
      <c r="M83" s="33" t="s">
        <v>5564</v>
      </c>
      <c r="N83" s="33" t="s">
        <v>3345</v>
      </c>
      <c r="O83" s="33"/>
      <c r="P83" s="33"/>
      <c r="Q83" s="2"/>
      <c r="R83" s="2"/>
      <c r="S83" s="2"/>
      <c r="T83" s="2"/>
      <c r="U83" s="2"/>
      <c r="V83" s="18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2"/>
      <c r="AO83" s="2"/>
      <c r="AP83" s="2"/>
      <c r="AQ83" s="1"/>
      <c r="AR83" s="1"/>
      <c r="AS83" s="1"/>
      <c r="AT83" s="1"/>
      <c r="AU83" s="1"/>
      <c r="AV83" s="2" t="s">
        <v>9</v>
      </c>
      <c r="AW83" s="1"/>
      <c r="AX83" s="1"/>
      <c r="AY83" s="1"/>
      <c r="AZ83" s="1"/>
      <c r="BA83" s="1"/>
      <c r="BB83" s="1"/>
      <c r="BC83" s="1"/>
      <c r="BD83" s="1"/>
      <c r="BE83" s="2"/>
      <c r="BF83" s="1"/>
      <c r="BG83" s="2"/>
      <c r="BH83" s="2"/>
      <c r="BI83" s="1"/>
      <c r="BJ83" s="2"/>
      <c r="BK83" s="2"/>
      <c r="BL83" s="2"/>
      <c r="BM83" s="1" t="s">
        <v>1111</v>
      </c>
      <c r="BN83" s="129"/>
    </row>
    <row r="84" spans="1:66" ht="16.2">
      <c r="A84" s="2">
        <v>80</v>
      </c>
      <c r="B84" s="33" t="s">
        <v>5645</v>
      </c>
      <c r="C84" s="33" t="s">
        <v>5400</v>
      </c>
      <c r="D84" s="33" t="s">
        <v>218</v>
      </c>
      <c r="E84" s="33">
        <v>44</v>
      </c>
      <c r="F84" s="33"/>
      <c r="G84" s="33"/>
      <c r="H84" s="23" t="str">
        <f t="shared" si="2"/>
        <v>陳＊偉</v>
      </c>
      <c r="I84" s="23" t="str">
        <f t="shared" si="3"/>
        <v>0＊384517</v>
      </c>
      <c r="J84" s="33" t="s">
        <v>5343</v>
      </c>
      <c r="K84" s="33" t="s">
        <v>58</v>
      </c>
      <c r="L84" s="33">
        <v>1173</v>
      </c>
      <c r="M84" s="33" t="s">
        <v>58</v>
      </c>
      <c r="N84" s="33"/>
      <c r="O84" s="33"/>
      <c r="P84" s="33"/>
      <c r="Q84" s="2"/>
      <c r="R84" s="2"/>
      <c r="S84" s="2"/>
      <c r="T84" s="2"/>
      <c r="U84" s="2"/>
      <c r="V84" s="18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2"/>
      <c r="AO84" s="2"/>
      <c r="AP84" s="2"/>
      <c r="AQ84" s="1"/>
      <c r="AR84" s="1"/>
      <c r="AS84" s="1"/>
      <c r="AT84" s="1"/>
      <c r="AU84" s="1"/>
      <c r="AV84" s="2"/>
      <c r="AW84" s="1"/>
      <c r="AX84" s="1" t="s">
        <v>9</v>
      </c>
      <c r="AY84" s="1"/>
      <c r="AZ84" s="1"/>
      <c r="BA84" s="1"/>
      <c r="BB84" s="1"/>
      <c r="BC84" s="1"/>
      <c r="BD84" s="1"/>
      <c r="BE84" s="2"/>
      <c r="BF84" s="1"/>
      <c r="BG84" s="2"/>
      <c r="BH84" s="2"/>
      <c r="BI84" s="1"/>
      <c r="BJ84" s="2"/>
      <c r="BK84" s="2"/>
      <c r="BL84" s="2"/>
      <c r="BM84" s="1"/>
      <c r="BN84" s="129"/>
    </row>
    <row r="85" spans="1:66" ht="16.2">
      <c r="A85" s="2">
        <v>81</v>
      </c>
      <c r="B85" s="33" t="s">
        <v>5646</v>
      </c>
      <c r="C85" s="33" t="s">
        <v>5401</v>
      </c>
      <c r="D85" s="33" t="s">
        <v>218</v>
      </c>
      <c r="E85" s="33">
        <v>63</v>
      </c>
      <c r="F85" s="33"/>
      <c r="G85" s="33"/>
      <c r="H85" s="23" t="str">
        <f t="shared" si="2"/>
        <v>吳＊進</v>
      </c>
      <c r="I85" s="23" t="str">
        <f t="shared" si="3"/>
        <v>1＊302909</v>
      </c>
      <c r="J85" s="33" t="s">
        <v>5339</v>
      </c>
      <c r="K85" s="33" t="s">
        <v>58</v>
      </c>
      <c r="L85" s="33">
        <v>1173</v>
      </c>
      <c r="M85" s="33" t="s">
        <v>58</v>
      </c>
      <c r="N85" s="33"/>
      <c r="O85" s="33"/>
      <c r="P85" s="33"/>
      <c r="Q85" s="2"/>
      <c r="R85" s="2"/>
      <c r="S85" s="2"/>
      <c r="T85" s="2"/>
      <c r="U85" s="2"/>
      <c r="V85" s="18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2"/>
      <c r="AO85" s="2"/>
      <c r="AP85" s="2"/>
      <c r="AQ85" s="1"/>
      <c r="AR85" s="1"/>
      <c r="AS85" s="1"/>
      <c r="AT85" s="1"/>
      <c r="AU85" s="1"/>
      <c r="AV85" s="2"/>
      <c r="AW85" s="1"/>
      <c r="AX85" s="1" t="s">
        <v>9</v>
      </c>
      <c r="AY85" s="1"/>
      <c r="AZ85" s="1"/>
      <c r="BA85" s="1"/>
      <c r="BB85" s="1"/>
      <c r="BC85" s="1"/>
      <c r="BD85" s="1"/>
      <c r="BE85" s="2"/>
      <c r="BF85" s="1"/>
      <c r="BG85" s="2"/>
      <c r="BH85" s="2"/>
      <c r="BI85" s="1"/>
      <c r="BJ85" s="2"/>
      <c r="BK85" s="2"/>
      <c r="BL85" s="2"/>
      <c r="BM85" s="1"/>
      <c r="BN85" s="129"/>
    </row>
    <row r="86" spans="1:66" ht="16.2">
      <c r="A86" s="2">
        <v>82</v>
      </c>
      <c r="B86" s="33" t="s">
        <v>5647</v>
      </c>
      <c r="C86" s="33" t="s">
        <v>5402</v>
      </c>
      <c r="D86" s="33" t="s">
        <v>216</v>
      </c>
      <c r="E86" s="33">
        <v>32</v>
      </c>
      <c r="F86" s="33"/>
      <c r="G86" s="33"/>
      <c r="H86" s="23" t="str">
        <f t="shared" si="2"/>
        <v>苟＊</v>
      </c>
      <c r="I86" s="23" t="str">
        <f t="shared" si="3"/>
        <v>2＊252973</v>
      </c>
      <c r="J86" s="33" t="s">
        <v>5339</v>
      </c>
      <c r="K86" s="33" t="s">
        <v>58</v>
      </c>
      <c r="L86" s="33">
        <v>1173</v>
      </c>
      <c r="M86" s="33" t="s">
        <v>58</v>
      </c>
      <c r="N86" s="33"/>
      <c r="O86" s="33"/>
      <c r="P86" s="33"/>
      <c r="Q86" s="2"/>
      <c r="R86" s="2"/>
      <c r="S86" s="2"/>
      <c r="T86" s="2"/>
      <c r="U86" s="2"/>
      <c r="V86" s="18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2"/>
      <c r="AO86" s="2"/>
      <c r="AP86" s="2"/>
      <c r="AQ86" s="1"/>
      <c r="AR86" s="1"/>
      <c r="AS86" s="1"/>
      <c r="AT86" s="1"/>
      <c r="AU86" s="1"/>
      <c r="AV86" s="2"/>
      <c r="AW86" s="1"/>
      <c r="AX86" s="1" t="s">
        <v>9</v>
      </c>
      <c r="AY86" s="1"/>
      <c r="AZ86" s="1"/>
      <c r="BA86" s="1"/>
      <c r="BB86" s="1"/>
      <c r="BC86" s="1"/>
      <c r="BD86" s="1"/>
      <c r="BE86" s="2"/>
      <c r="BF86" s="1"/>
      <c r="BG86" s="2"/>
      <c r="BH86" s="2"/>
      <c r="BI86" s="1"/>
      <c r="BJ86" s="2"/>
      <c r="BK86" s="2"/>
      <c r="BL86" s="2"/>
      <c r="BM86" s="1"/>
      <c r="BN86" s="129"/>
    </row>
    <row r="87" spans="1:66" ht="16.2">
      <c r="A87" s="2">
        <v>83</v>
      </c>
      <c r="B87" s="33" t="s">
        <v>5648</v>
      </c>
      <c r="C87" s="33" t="s">
        <v>5403</v>
      </c>
      <c r="D87" s="33" t="s">
        <v>216</v>
      </c>
      <c r="E87" s="33">
        <v>56</v>
      </c>
      <c r="F87" s="33"/>
      <c r="G87" s="33"/>
      <c r="H87" s="23" t="str">
        <f t="shared" si="2"/>
        <v>林＊玲</v>
      </c>
      <c r="I87" s="23" t="str">
        <f t="shared" si="3"/>
        <v>2＊034162</v>
      </c>
      <c r="J87" s="33" t="s">
        <v>5339</v>
      </c>
      <c r="K87" s="33" t="s">
        <v>58</v>
      </c>
      <c r="L87" s="33">
        <v>1173</v>
      </c>
      <c r="M87" s="33" t="s">
        <v>58</v>
      </c>
      <c r="N87" s="33"/>
      <c r="O87" s="33"/>
      <c r="P87" s="33"/>
      <c r="Q87" s="2"/>
      <c r="R87" s="2"/>
      <c r="S87" s="2"/>
      <c r="T87" s="2"/>
      <c r="U87" s="2"/>
      <c r="V87" s="18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2"/>
      <c r="AO87" s="2"/>
      <c r="AP87" s="2"/>
      <c r="AQ87" s="1"/>
      <c r="AR87" s="1"/>
      <c r="AS87" s="1"/>
      <c r="AT87" s="1"/>
      <c r="AU87" s="1"/>
      <c r="AV87" s="2"/>
      <c r="AW87" s="1" t="s">
        <v>9</v>
      </c>
      <c r="AX87" s="1"/>
      <c r="AY87" s="1"/>
      <c r="AZ87" s="1"/>
      <c r="BA87" s="1"/>
      <c r="BB87" s="1"/>
      <c r="BC87" s="1"/>
      <c r="BD87" s="1"/>
      <c r="BE87" s="1"/>
      <c r="BF87" s="1"/>
      <c r="BG87" s="2"/>
      <c r="BH87" s="2"/>
      <c r="BI87" s="1"/>
      <c r="BJ87" s="2"/>
      <c r="BK87" s="2"/>
      <c r="BL87" s="2"/>
      <c r="BM87" s="1"/>
      <c r="BN87" s="129"/>
    </row>
    <row r="88" spans="1:66" ht="31.2">
      <c r="A88" s="2">
        <v>84</v>
      </c>
      <c r="B88" s="33" t="s">
        <v>5649</v>
      </c>
      <c r="C88" s="33" t="s">
        <v>5404</v>
      </c>
      <c r="D88" s="33" t="s">
        <v>216</v>
      </c>
      <c r="E88" s="33">
        <v>90</v>
      </c>
      <c r="F88" s="33"/>
      <c r="G88" s="33"/>
      <c r="H88" s="23" t="str">
        <f t="shared" si="2"/>
        <v>許＊女</v>
      </c>
      <c r="I88" s="23" t="str">
        <f t="shared" si="3"/>
        <v>0＊509681</v>
      </c>
      <c r="J88" s="33" t="s">
        <v>5348</v>
      </c>
      <c r="K88" s="33" t="s">
        <v>1117</v>
      </c>
      <c r="L88" s="33">
        <v>1173</v>
      </c>
      <c r="M88" s="33" t="s">
        <v>4308</v>
      </c>
      <c r="N88" s="33" t="s">
        <v>3401</v>
      </c>
      <c r="O88" s="33"/>
      <c r="P88" s="33"/>
      <c r="Q88" s="2"/>
      <c r="R88" s="2"/>
      <c r="S88" s="2"/>
      <c r="T88" s="2"/>
      <c r="U88" s="2"/>
      <c r="V88" s="18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2"/>
      <c r="AO88" s="2"/>
      <c r="AP88" s="2"/>
      <c r="AQ88" s="1"/>
      <c r="AR88" s="1"/>
      <c r="AS88" s="1"/>
      <c r="AT88" s="1"/>
      <c r="AU88" s="1"/>
      <c r="AV88" s="2"/>
      <c r="AW88" s="1"/>
      <c r="AX88" s="1"/>
      <c r="AY88" s="1"/>
      <c r="AZ88" s="1" t="s">
        <v>9</v>
      </c>
      <c r="BA88" s="1"/>
      <c r="BB88" s="1"/>
      <c r="BC88" s="1"/>
      <c r="BD88" s="1"/>
      <c r="BE88" s="2"/>
      <c r="BF88" s="1"/>
      <c r="BG88" s="2" t="s">
        <v>9</v>
      </c>
      <c r="BH88" s="2"/>
      <c r="BI88" s="1"/>
      <c r="BJ88" s="2"/>
      <c r="BK88" s="2"/>
      <c r="BL88" s="2"/>
      <c r="BM88" s="1"/>
      <c r="BN88" s="129"/>
    </row>
    <row r="89" spans="1:66" ht="31.2">
      <c r="A89" s="2">
        <v>85</v>
      </c>
      <c r="B89" s="33" t="s">
        <v>5650</v>
      </c>
      <c r="C89" s="33" t="s">
        <v>5405</v>
      </c>
      <c r="D89" s="33" t="s">
        <v>216</v>
      </c>
      <c r="E89" s="33">
        <v>63</v>
      </c>
      <c r="F89" s="33" t="s">
        <v>4362</v>
      </c>
      <c r="G89" s="33" t="s">
        <v>5335</v>
      </c>
      <c r="H89" s="23" t="str">
        <f t="shared" si="2"/>
        <v>劉＊玲</v>
      </c>
      <c r="I89" s="23" t="str">
        <f t="shared" si="3"/>
        <v>1＊405870</v>
      </c>
      <c r="J89" s="33" t="s">
        <v>5348</v>
      </c>
      <c r="K89" s="33" t="s">
        <v>1122</v>
      </c>
      <c r="L89" s="33">
        <v>1173</v>
      </c>
      <c r="M89" s="33" t="s">
        <v>5564</v>
      </c>
      <c r="N89" s="33" t="s">
        <v>3345</v>
      </c>
      <c r="O89" s="33"/>
      <c r="P89" s="33"/>
      <c r="Q89" s="2"/>
      <c r="R89" s="2"/>
      <c r="S89" s="2"/>
      <c r="T89" s="2"/>
      <c r="U89" s="2"/>
      <c r="V89" s="18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2"/>
      <c r="AO89" s="2"/>
      <c r="AP89" s="2"/>
      <c r="AQ89" s="1"/>
      <c r="AR89" s="1"/>
      <c r="AS89" s="1"/>
      <c r="AT89" s="1"/>
      <c r="AU89" s="1"/>
      <c r="AV89" s="2" t="s">
        <v>9</v>
      </c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2"/>
      <c r="BH89" s="2"/>
      <c r="BI89" s="1"/>
      <c r="BJ89" s="2"/>
      <c r="BK89" s="2"/>
      <c r="BL89" s="2"/>
      <c r="BM89" s="1" t="s">
        <v>1111</v>
      </c>
      <c r="BN89" s="129"/>
    </row>
    <row r="90" spans="1:66" ht="16.2">
      <c r="A90" s="2">
        <v>86</v>
      </c>
      <c r="B90" s="33" t="s">
        <v>5262</v>
      </c>
      <c r="C90" s="33" t="s">
        <v>3501</v>
      </c>
      <c r="D90" s="33" t="s">
        <v>218</v>
      </c>
      <c r="E90" s="33">
        <v>49</v>
      </c>
      <c r="F90" s="33"/>
      <c r="G90" s="33"/>
      <c r="H90" s="23" t="str">
        <f t="shared" si="2"/>
        <v>劉＊辰</v>
      </c>
      <c r="I90" s="23" t="str">
        <f t="shared" si="3"/>
        <v>2＊717389</v>
      </c>
      <c r="J90" s="33" t="s">
        <v>5374</v>
      </c>
      <c r="K90" s="33" t="s">
        <v>67</v>
      </c>
      <c r="L90" s="33">
        <v>1173</v>
      </c>
      <c r="M90" s="33" t="s">
        <v>67</v>
      </c>
      <c r="N90" s="33"/>
      <c r="O90" s="33"/>
      <c r="P90" s="33"/>
      <c r="Q90" s="2"/>
      <c r="R90" s="2"/>
      <c r="S90" s="2"/>
      <c r="T90" s="2"/>
      <c r="U90" s="2"/>
      <c r="V90" s="18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2"/>
      <c r="AO90" s="2"/>
      <c r="AP90" s="2"/>
      <c r="AQ90" s="1"/>
      <c r="AR90" s="1"/>
      <c r="AS90" s="1"/>
      <c r="AT90" s="1"/>
      <c r="AU90" s="1"/>
      <c r="AV90" s="2"/>
      <c r="AW90" s="1" t="s">
        <v>1108</v>
      </c>
      <c r="AX90" s="1"/>
      <c r="AY90" s="1"/>
      <c r="AZ90" s="1"/>
      <c r="BA90" s="1"/>
      <c r="BB90" s="1"/>
      <c r="BC90" s="1"/>
      <c r="BD90" s="1"/>
      <c r="BE90" s="1"/>
      <c r="BF90" s="1"/>
      <c r="BG90" s="2"/>
      <c r="BH90" s="2"/>
      <c r="BI90" s="1"/>
      <c r="BJ90" s="2"/>
      <c r="BK90" s="2" t="s">
        <v>9</v>
      </c>
      <c r="BL90" s="2"/>
      <c r="BM90" s="1"/>
      <c r="BN90" s="129"/>
    </row>
    <row r="91" spans="1:66" ht="16.2">
      <c r="A91" s="2">
        <v>87</v>
      </c>
      <c r="B91" s="33" t="s">
        <v>5651</v>
      </c>
      <c r="C91" s="33" t="s">
        <v>5406</v>
      </c>
      <c r="D91" s="33" t="s">
        <v>218</v>
      </c>
      <c r="E91" s="33">
        <v>68</v>
      </c>
      <c r="F91" s="33"/>
      <c r="G91" s="33"/>
      <c r="H91" s="23" t="str">
        <f t="shared" si="2"/>
        <v>周＊華</v>
      </c>
      <c r="I91" s="23" t="str">
        <f t="shared" si="3"/>
        <v>0＊602844</v>
      </c>
      <c r="J91" s="33" t="s">
        <v>5345</v>
      </c>
      <c r="K91" s="33" t="s">
        <v>58</v>
      </c>
      <c r="L91" s="33">
        <v>1173</v>
      </c>
      <c r="M91" s="33" t="s">
        <v>58</v>
      </c>
      <c r="N91" s="33"/>
      <c r="O91" s="33"/>
      <c r="P91" s="33"/>
      <c r="Q91" s="2"/>
      <c r="R91" s="2"/>
      <c r="S91" s="2"/>
      <c r="T91" s="2"/>
      <c r="U91" s="2"/>
      <c r="V91" s="18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2"/>
      <c r="AO91" s="2"/>
      <c r="AP91" s="2"/>
      <c r="AQ91" s="1"/>
      <c r="AR91" s="1"/>
      <c r="AS91" s="1"/>
      <c r="AT91" s="1"/>
      <c r="AU91" s="1"/>
      <c r="AV91" s="2"/>
      <c r="AW91" s="1" t="s">
        <v>9</v>
      </c>
      <c r="AX91" s="1"/>
      <c r="AY91" s="1"/>
      <c r="AZ91" s="1"/>
      <c r="BA91" s="1"/>
      <c r="BB91" s="1"/>
      <c r="BC91" s="1"/>
      <c r="BD91" s="1"/>
      <c r="BE91" s="1"/>
      <c r="BF91" s="1"/>
      <c r="BG91" s="2"/>
      <c r="BH91" s="2"/>
      <c r="BI91" s="1"/>
      <c r="BJ91" s="2"/>
      <c r="BK91" s="2"/>
      <c r="BL91" s="2"/>
      <c r="BM91" s="1"/>
      <c r="BN91" s="129"/>
    </row>
    <row r="92" spans="1:66" ht="16.2">
      <c r="A92" s="2">
        <v>88</v>
      </c>
      <c r="B92" s="33" t="s">
        <v>5652</v>
      </c>
      <c r="C92" s="33" t="s">
        <v>5407</v>
      </c>
      <c r="D92" s="33" t="s">
        <v>218</v>
      </c>
      <c r="E92" s="33">
        <v>62</v>
      </c>
      <c r="F92" s="33"/>
      <c r="G92" s="33"/>
      <c r="H92" s="23" t="str">
        <f t="shared" si="2"/>
        <v>王＊哲</v>
      </c>
      <c r="I92" s="23" t="str">
        <f t="shared" si="3"/>
        <v>1＊887234</v>
      </c>
      <c r="J92" s="33" t="s">
        <v>5345</v>
      </c>
      <c r="K92" s="33" t="s">
        <v>58</v>
      </c>
      <c r="L92" s="33">
        <v>1173</v>
      </c>
      <c r="M92" s="33" t="s">
        <v>58</v>
      </c>
      <c r="N92" s="33"/>
      <c r="O92" s="33"/>
      <c r="P92" s="33"/>
      <c r="Q92" s="2"/>
      <c r="R92" s="2"/>
      <c r="S92" s="2"/>
      <c r="T92" s="2"/>
      <c r="U92" s="2"/>
      <c r="V92" s="18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2"/>
      <c r="AO92" s="2"/>
      <c r="AP92" s="2"/>
      <c r="AQ92" s="1"/>
      <c r="AR92" s="1"/>
      <c r="AS92" s="1"/>
      <c r="AT92" s="1"/>
      <c r="AU92" s="1"/>
      <c r="AV92" s="2"/>
      <c r="AW92" s="1"/>
      <c r="AX92" s="1" t="s">
        <v>9</v>
      </c>
      <c r="AY92" s="1"/>
      <c r="AZ92" s="1"/>
      <c r="BA92" s="1"/>
      <c r="BB92" s="1"/>
      <c r="BC92" s="1"/>
      <c r="BD92" s="1"/>
      <c r="BE92" s="1"/>
      <c r="BF92" s="1"/>
      <c r="BG92" s="2"/>
      <c r="BH92" s="2"/>
      <c r="BI92" s="1"/>
      <c r="BJ92" s="2"/>
      <c r="BK92" s="2"/>
      <c r="BL92" s="2"/>
      <c r="BM92" s="1"/>
      <c r="BN92" s="129"/>
    </row>
    <row r="93" spans="1:66" ht="16.2">
      <c r="A93" s="2">
        <v>89</v>
      </c>
      <c r="B93" s="33" t="s">
        <v>5653</v>
      </c>
      <c r="C93" s="33" t="s">
        <v>5408</v>
      </c>
      <c r="D93" s="33" t="s">
        <v>218</v>
      </c>
      <c r="E93" s="33">
        <v>82</v>
      </c>
      <c r="F93" s="33" t="s">
        <v>5354</v>
      </c>
      <c r="G93" s="33" t="s">
        <v>5358</v>
      </c>
      <c r="H93" s="23" t="str">
        <f t="shared" si="2"/>
        <v>吳＊</v>
      </c>
      <c r="I93" s="23" t="str">
        <f t="shared" si="3"/>
        <v>1＊572621</v>
      </c>
      <c r="J93" s="33" t="s">
        <v>5354</v>
      </c>
      <c r="K93" s="33" t="s">
        <v>58</v>
      </c>
      <c r="L93" s="33">
        <v>1173</v>
      </c>
      <c r="M93" s="33" t="s">
        <v>58</v>
      </c>
      <c r="N93" s="33"/>
      <c r="O93" s="33"/>
      <c r="P93" s="33"/>
      <c r="Q93" s="2"/>
      <c r="R93" s="2"/>
      <c r="S93" s="2"/>
      <c r="T93" s="2"/>
      <c r="U93" s="2"/>
      <c r="V93" s="18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2"/>
      <c r="AO93" s="2"/>
      <c r="AP93" s="2"/>
      <c r="AQ93" s="1"/>
      <c r="AR93" s="1"/>
      <c r="AS93" s="1"/>
      <c r="AT93" s="1"/>
      <c r="AU93" s="1"/>
      <c r="AV93" s="2"/>
      <c r="AW93" s="1"/>
      <c r="AX93" s="1" t="s">
        <v>9</v>
      </c>
      <c r="AY93" s="1"/>
      <c r="AZ93" s="1"/>
      <c r="BA93" s="1"/>
      <c r="BB93" s="1"/>
      <c r="BC93" s="1"/>
      <c r="BD93" s="1"/>
      <c r="BE93" s="2"/>
      <c r="BF93" s="1"/>
      <c r="BG93" s="2"/>
      <c r="BH93" s="2"/>
      <c r="BI93" s="1"/>
      <c r="BJ93" s="2"/>
      <c r="BK93" s="2"/>
      <c r="BL93" s="2"/>
      <c r="BM93" s="1"/>
      <c r="BN93" s="129"/>
    </row>
    <row r="94" spans="1:66" ht="16.2">
      <c r="A94" s="2">
        <v>90</v>
      </c>
      <c r="B94" s="33" t="s">
        <v>5654</v>
      </c>
      <c r="C94" s="33" t="s">
        <v>5409</v>
      </c>
      <c r="D94" s="33" t="s">
        <v>216</v>
      </c>
      <c r="E94" s="33">
        <v>55</v>
      </c>
      <c r="F94" s="33"/>
      <c r="G94" s="33"/>
      <c r="H94" s="23" t="str">
        <f t="shared" si="2"/>
        <v>徐＊琪</v>
      </c>
      <c r="I94" s="23" t="str">
        <f t="shared" si="3"/>
        <v>0＊269255</v>
      </c>
      <c r="J94" s="33" t="s">
        <v>5354</v>
      </c>
      <c r="K94" s="33" t="s">
        <v>58</v>
      </c>
      <c r="L94" s="33">
        <v>1173</v>
      </c>
      <c r="M94" s="33" t="s">
        <v>58</v>
      </c>
      <c r="N94" s="33"/>
      <c r="O94" s="33"/>
      <c r="P94" s="33"/>
      <c r="Q94" s="2"/>
      <c r="R94" s="2"/>
      <c r="S94" s="2"/>
      <c r="T94" s="2"/>
      <c r="U94" s="2"/>
      <c r="V94" s="18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2"/>
      <c r="AO94" s="2"/>
      <c r="AP94" s="2"/>
      <c r="AQ94" s="1"/>
      <c r="AR94" s="1"/>
      <c r="AS94" s="1"/>
      <c r="AT94" s="1"/>
      <c r="AU94" s="1"/>
      <c r="AV94" s="2"/>
      <c r="AW94" s="1" t="s">
        <v>9</v>
      </c>
      <c r="AX94" s="1"/>
      <c r="AY94" s="1"/>
      <c r="AZ94" s="1"/>
      <c r="BA94" s="1"/>
      <c r="BB94" s="1"/>
      <c r="BC94" s="1"/>
      <c r="BD94" s="1"/>
      <c r="BE94" s="1"/>
      <c r="BF94" s="1"/>
      <c r="BG94" s="2"/>
      <c r="BH94" s="2"/>
      <c r="BI94" s="1"/>
      <c r="BJ94" s="2"/>
      <c r="BK94" s="2"/>
      <c r="BL94" s="2"/>
      <c r="BM94" s="1"/>
      <c r="BN94" s="129"/>
    </row>
    <row r="95" spans="1:66" ht="16.2">
      <c r="A95" s="2">
        <v>91</v>
      </c>
      <c r="B95" s="33" t="s">
        <v>5655</v>
      </c>
      <c r="C95" s="33" t="s">
        <v>5410</v>
      </c>
      <c r="D95" s="33" t="s">
        <v>216</v>
      </c>
      <c r="E95" s="33">
        <v>27</v>
      </c>
      <c r="F95" s="33"/>
      <c r="G95" s="33"/>
      <c r="H95" s="23" t="str">
        <f t="shared" si="2"/>
        <v>洪＊晴</v>
      </c>
      <c r="I95" s="23" t="str">
        <f t="shared" si="3"/>
        <v>0＊402550</v>
      </c>
      <c r="J95" s="33" t="s">
        <v>5354</v>
      </c>
      <c r="K95" s="33" t="s">
        <v>58</v>
      </c>
      <c r="L95" s="33">
        <v>1173</v>
      </c>
      <c r="M95" s="33" t="s">
        <v>58</v>
      </c>
      <c r="N95" s="33"/>
      <c r="O95" s="33"/>
      <c r="P95" s="33"/>
      <c r="Q95" s="2"/>
      <c r="R95" s="2"/>
      <c r="S95" s="2"/>
      <c r="T95" s="2"/>
      <c r="U95" s="2"/>
      <c r="V95" s="18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2"/>
      <c r="AO95" s="2"/>
      <c r="AP95" s="2"/>
      <c r="AQ95" s="1"/>
      <c r="AR95" s="1"/>
      <c r="AS95" s="1"/>
      <c r="AT95" s="1"/>
      <c r="AU95" s="1"/>
      <c r="AV95" s="2"/>
      <c r="AW95" s="1" t="s">
        <v>9</v>
      </c>
      <c r="AX95" s="1"/>
      <c r="AY95" s="1"/>
      <c r="AZ95" s="1"/>
      <c r="BA95" s="1"/>
      <c r="BB95" s="1"/>
      <c r="BC95" s="1"/>
      <c r="BD95" s="1"/>
      <c r="BE95" s="2"/>
      <c r="BF95" s="1"/>
      <c r="BG95" s="2"/>
      <c r="BH95" s="2"/>
      <c r="BI95" s="1"/>
      <c r="BJ95" s="2"/>
      <c r="BK95" s="2"/>
      <c r="BL95" s="2"/>
      <c r="BM95" s="1"/>
      <c r="BN95" s="129"/>
    </row>
    <row r="96" spans="1:66" ht="46.8">
      <c r="A96" s="2">
        <v>92</v>
      </c>
      <c r="B96" s="33" t="s">
        <v>4746</v>
      </c>
      <c r="C96" s="33" t="s">
        <v>5411</v>
      </c>
      <c r="D96" s="33" t="s">
        <v>216</v>
      </c>
      <c r="E96" s="33">
        <v>86</v>
      </c>
      <c r="F96" s="33" t="s">
        <v>4398</v>
      </c>
      <c r="G96" s="33"/>
      <c r="H96" s="23" t="str">
        <f t="shared" si="2"/>
        <v>葉＊</v>
      </c>
      <c r="I96" s="23" t="str">
        <f t="shared" si="3"/>
        <v>1＊743822</v>
      </c>
      <c r="J96" s="33" t="s">
        <v>5356</v>
      </c>
      <c r="K96" s="33" t="s">
        <v>1163</v>
      </c>
      <c r="L96" s="33">
        <v>1173</v>
      </c>
      <c r="M96" s="33" t="s">
        <v>4308</v>
      </c>
      <c r="N96" s="33" t="s">
        <v>705</v>
      </c>
      <c r="O96" s="33" t="s">
        <v>3345</v>
      </c>
      <c r="P96" s="33"/>
      <c r="Q96" s="2"/>
      <c r="R96" s="2"/>
      <c r="S96" s="2"/>
      <c r="T96" s="2"/>
      <c r="U96" s="2"/>
      <c r="V96" s="18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2"/>
      <c r="AO96" s="2"/>
      <c r="AP96" s="2"/>
      <c r="AQ96" s="1"/>
      <c r="AR96" s="1"/>
      <c r="AS96" s="1"/>
      <c r="AT96" s="1"/>
      <c r="AU96" s="1"/>
      <c r="AV96" s="2" t="s">
        <v>9</v>
      </c>
      <c r="AW96" s="1"/>
      <c r="AX96" s="1"/>
      <c r="AY96" s="1"/>
      <c r="AZ96" s="1" t="s">
        <v>9</v>
      </c>
      <c r="BA96" s="1"/>
      <c r="BB96" s="1"/>
      <c r="BC96" s="1"/>
      <c r="BD96" s="1"/>
      <c r="BE96" s="1"/>
      <c r="BF96" s="1"/>
      <c r="BG96" s="2"/>
      <c r="BH96" s="2"/>
      <c r="BI96" s="1"/>
      <c r="BJ96" s="2"/>
      <c r="BK96" s="2"/>
      <c r="BL96" s="2"/>
      <c r="BM96" s="1" t="s">
        <v>1111</v>
      </c>
      <c r="BN96" s="129"/>
    </row>
    <row r="97" spans="1:66" ht="16.2">
      <c r="A97" s="2">
        <v>93</v>
      </c>
      <c r="B97" s="33" t="s">
        <v>5633</v>
      </c>
      <c r="C97" s="33" t="s">
        <v>5387</v>
      </c>
      <c r="D97" s="33" t="s">
        <v>218</v>
      </c>
      <c r="E97" s="33">
        <v>82</v>
      </c>
      <c r="F97" s="33"/>
      <c r="G97" s="33"/>
      <c r="H97" s="23" t="str">
        <f t="shared" si="2"/>
        <v>黃＊盛</v>
      </c>
      <c r="I97" s="23" t="str">
        <f t="shared" si="3"/>
        <v>0＊333253</v>
      </c>
      <c r="J97" s="33" t="s">
        <v>5353</v>
      </c>
      <c r="K97" s="33" t="s">
        <v>67</v>
      </c>
      <c r="L97" s="33">
        <v>1173</v>
      </c>
      <c r="M97" s="33" t="s">
        <v>67</v>
      </c>
      <c r="N97" s="33"/>
      <c r="O97" s="33"/>
      <c r="P97" s="33"/>
      <c r="Q97" s="2"/>
      <c r="R97" s="2"/>
      <c r="S97" s="2"/>
      <c r="T97" s="2"/>
      <c r="U97" s="2"/>
      <c r="V97" s="18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2"/>
      <c r="AO97" s="2"/>
      <c r="AP97" s="2"/>
      <c r="AQ97" s="1"/>
      <c r="AR97" s="1"/>
      <c r="AS97" s="1"/>
      <c r="AT97" s="1"/>
      <c r="AU97" s="1"/>
      <c r="AV97" s="2"/>
      <c r="AW97" s="1"/>
      <c r="AX97" s="1"/>
      <c r="AY97" s="1"/>
      <c r="AZ97" s="1"/>
      <c r="BA97" s="1"/>
      <c r="BB97" s="1" t="s">
        <v>9</v>
      </c>
      <c r="BC97" s="1"/>
      <c r="BD97" s="1"/>
      <c r="BE97" s="1"/>
      <c r="BF97" s="1"/>
      <c r="BG97" s="2"/>
      <c r="BH97" s="2"/>
      <c r="BI97" s="1"/>
      <c r="BJ97" s="2"/>
      <c r="BK97" s="2"/>
      <c r="BL97" s="2"/>
      <c r="BM97" s="1"/>
      <c r="BN97" s="129"/>
    </row>
    <row r="98" spans="1:66" ht="16.2">
      <c r="A98" s="2">
        <v>94</v>
      </c>
      <c r="B98" s="33" t="s">
        <v>5656</v>
      </c>
      <c r="C98" s="33" t="s">
        <v>5412</v>
      </c>
      <c r="D98" s="33" t="s">
        <v>216</v>
      </c>
      <c r="E98" s="33">
        <v>50</v>
      </c>
      <c r="F98" s="33"/>
      <c r="G98" s="33"/>
      <c r="H98" s="23" t="str">
        <f t="shared" si="2"/>
        <v>莊＊涵</v>
      </c>
      <c r="I98" s="23" t="str">
        <f t="shared" si="3"/>
        <v>1＊797892</v>
      </c>
      <c r="J98" s="33" t="s">
        <v>5371</v>
      </c>
      <c r="K98" s="33" t="s">
        <v>58</v>
      </c>
      <c r="L98" s="33">
        <v>1173</v>
      </c>
      <c r="M98" s="33" t="s">
        <v>58</v>
      </c>
      <c r="N98" s="33"/>
      <c r="O98" s="33"/>
      <c r="P98" s="33"/>
      <c r="Q98" s="2"/>
      <c r="R98" s="2"/>
      <c r="S98" s="2"/>
      <c r="T98" s="2"/>
      <c r="U98" s="2"/>
      <c r="V98" s="18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2"/>
      <c r="AO98" s="2"/>
      <c r="AP98" s="2"/>
      <c r="AQ98" s="1"/>
      <c r="AR98" s="1"/>
      <c r="AS98" s="1"/>
      <c r="AT98" s="1"/>
      <c r="AU98" s="1"/>
      <c r="AV98" s="2"/>
      <c r="AW98" s="1"/>
      <c r="AX98" s="1" t="s">
        <v>9</v>
      </c>
      <c r="AY98" s="1"/>
      <c r="AZ98" s="1"/>
      <c r="BA98" s="1"/>
      <c r="BB98" s="1"/>
      <c r="BC98" s="1"/>
      <c r="BD98" s="1"/>
      <c r="BE98" s="1"/>
      <c r="BF98" s="1"/>
      <c r="BG98" s="2"/>
      <c r="BH98" s="2"/>
      <c r="BI98" s="1"/>
      <c r="BJ98" s="2"/>
      <c r="BK98" s="2"/>
      <c r="BL98" s="2"/>
      <c r="BM98" s="1"/>
      <c r="BN98" s="129"/>
    </row>
    <row r="99" spans="1:66" ht="16.2">
      <c r="A99" s="2">
        <v>95</v>
      </c>
      <c r="B99" s="33" t="s">
        <v>5657</v>
      </c>
      <c r="C99" s="33" t="s">
        <v>5414</v>
      </c>
      <c r="D99" s="33" t="s">
        <v>216</v>
      </c>
      <c r="E99" s="33">
        <v>75</v>
      </c>
      <c r="F99" s="33"/>
      <c r="G99" s="33"/>
      <c r="H99" s="23" t="str">
        <f t="shared" si="2"/>
        <v>陳＊素梅</v>
      </c>
      <c r="I99" s="23" t="str">
        <f t="shared" si="3"/>
        <v>1＊292978</v>
      </c>
      <c r="J99" s="33" t="s">
        <v>5335</v>
      </c>
      <c r="K99" s="33" t="s">
        <v>67</v>
      </c>
      <c r="L99" s="33">
        <v>1173</v>
      </c>
      <c r="M99" s="33" t="s">
        <v>67</v>
      </c>
      <c r="N99" s="33"/>
      <c r="O99" s="33"/>
      <c r="P99" s="33"/>
      <c r="Q99" s="2"/>
      <c r="R99" s="2"/>
      <c r="S99" s="2"/>
      <c r="T99" s="2"/>
      <c r="U99" s="2"/>
      <c r="V99" s="18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2"/>
      <c r="AO99" s="2"/>
      <c r="AP99" s="2"/>
      <c r="AQ99" s="1"/>
      <c r="AR99" s="1"/>
      <c r="AS99" s="1"/>
      <c r="AT99" s="1"/>
      <c r="AU99" s="1"/>
      <c r="AV99" s="2"/>
      <c r="AW99" s="1"/>
      <c r="AX99" s="1"/>
      <c r="AY99" s="1"/>
      <c r="AZ99" s="1"/>
      <c r="BA99" s="1"/>
      <c r="BB99" s="1" t="s">
        <v>9</v>
      </c>
      <c r="BC99" s="1"/>
      <c r="BD99" s="1"/>
      <c r="BE99" s="1"/>
      <c r="BF99" s="1"/>
      <c r="BG99" s="2"/>
      <c r="BH99" s="2"/>
      <c r="BI99" s="1"/>
      <c r="BJ99" s="2"/>
      <c r="BK99" s="2"/>
      <c r="BL99" s="2"/>
      <c r="BM99" s="1"/>
      <c r="BN99" s="129"/>
    </row>
    <row r="100" spans="1:66" ht="16.2">
      <c r="A100" s="2">
        <v>96</v>
      </c>
      <c r="B100" s="33" t="s">
        <v>4766</v>
      </c>
      <c r="C100" s="33" t="s">
        <v>4564</v>
      </c>
      <c r="D100" s="33" t="s">
        <v>218</v>
      </c>
      <c r="E100" s="33">
        <v>64</v>
      </c>
      <c r="F100" s="33"/>
      <c r="G100" s="33"/>
      <c r="H100" s="23" t="str">
        <f t="shared" si="2"/>
        <v>連＊雄</v>
      </c>
      <c r="I100" s="23" t="str">
        <f t="shared" si="3"/>
        <v>1＊709323</v>
      </c>
      <c r="J100" s="33" t="s">
        <v>5335</v>
      </c>
      <c r="K100" s="33" t="s">
        <v>67</v>
      </c>
      <c r="L100" s="33">
        <v>1173</v>
      </c>
      <c r="M100" s="33" t="s">
        <v>67</v>
      </c>
      <c r="N100" s="33"/>
      <c r="O100" s="33"/>
      <c r="P100" s="33"/>
      <c r="Q100" s="2"/>
      <c r="R100" s="2"/>
      <c r="S100" s="2"/>
      <c r="T100" s="2"/>
      <c r="U100" s="2"/>
      <c r="V100" s="18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2"/>
      <c r="AO100" s="2"/>
      <c r="AP100" s="2"/>
      <c r="AQ100" s="1"/>
      <c r="AR100" s="1"/>
      <c r="AS100" s="1"/>
      <c r="AT100" s="1"/>
      <c r="AU100" s="1"/>
      <c r="AV100" s="2"/>
      <c r="AW100" s="1"/>
      <c r="AX100" s="1"/>
      <c r="AY100" s="1"/>
      <c r="AZ100" s="1"/>
      <c r="BA100" s="1"/>
      <c r="BB100" s="1" t="s">
        <v>9</v>
      </c>
      <c r="BC100" s="1"/>
      <c r="BD100" s="1"/>
      <c r="BE100" s="1"/>
      <c r="BF100" s="1"/>
      <c r="BG100" s="2"/>
      <c r="BH100" s="2"/>
      <c r="BI100" s="1"/>
      <c r="BJ100" s="2"/>
      <c r="BK100" s="2"/>
      <c r="BL100" s="2"/>
      <c r="BM100" s="32"/>
      <c r="BN100" s="129"/>
    </row>
    <row r="101" spans="1:66" ht="16.2">
      <c r="A101" s="2">
        <v>97</v>
      </c>
      <c r="B101" s="33" t="s">
        <v>5658</v>
      </c>
      <c r="C101" s="33" t="s">
        <v>5415</v>
      </c>
      <c r="D101" s="33" t="s">
        <v>216</v>
      </c>
      <c r="E101" s="33">
        <v>51</v>
      </c>
      <c r="F101" s="33"/>
      <c r="G101" s="33"/>
      <c r="H101" s="23" t="str">
        <f t="shared" si="2"/>
        <v>黃＊雲</v>
      </c>
      <c r="I101" s="23" t="str">
        <f t="shared" si="3"/>
        <v>2＊553594</v>
      </c>
      <c r="J101" s="33" t="s">
        <v>5335</v>
      </c>
      <c r="K101" s="33" t="s">
        <v>58</v>
      </c>
      <c r="L101" s="33">
        <v>1173</v>
      </c>
      <c r="M101" s="33" t="s">
        <v>58</v>
      </c>
      <c r="N101" s="33"/>
      <c r="O101" s="33"/>
      <c r="P101" s="33"/>
      <c r="Q101" s="2"/>
      <c r="R101" s="2"/>
      <c r="S101" s="2"/>
      <c r="T101" s="2"/>
      <c r="U101" s="2"/>
      <c r="V101" s="18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2"/>
      <c r="AO101" s="2"/>
      <c r="AP101" s="2"/>
      <c r="AQ101" s="1"/>
      <c r="AR101" s="1"/>
      <c r="AS101" s="1"/>
      <c r="AT101" s="1"/>
      <c r="AU101" s="1"/>
      <c r="AV101" s="2"/>
      <c r="AW101" s="1"/>
      <c r="AX101" s="1" t="s">
        <v>9</v>
      </c>
      <c r="AY101" s="1"/>
      <c r="AZ101" s="1"/>
      <c r="BA101" s="1"/>
      <c r="BB101" s="1"/>
      <c r="BC101" s="1"/>
      <c r="BD101" s="1"/>
      <c r="BE101" s="2"/>
      <c r="BF101" s="1"/>
      <c r="BG101" s="2"/>
      <c r="BH101" s="2"/>
      <c r="BI101" s="1"/>
      <c r="BJ101" s="2"/>
      <c r="BK101" s="2"/>
      <c r="BL101" s="2"/>
      <c r="BM101" s="1"/>
      <c r="BN101" s="129"/>
    </row>
    <row r="102" spans="1:66" ht="16.2">
      <c r="A102" s="2">
        <v>98</v>
      </c>
      <c r="B102" s="33" t="s">
        <v>5659</v>
      </c>
      <c r="C102" s="33" t="s">
        <v>5416</v>
      </c>
      <c r="D102" s="33" t="s">
        <v>216</v>
      </c>
      <c r="E102" s="33">
        <v>45</v>
      </c>
      <c r="F102" s="33"/>
      <c r="G102" s="33"/>
      <c r="H102" s="23" t="str">
        <f t="shared" si="2"/>
        <v>羅＊茹</v>
      </c>
      <c r="I102" s="23" t="str">
        <f t="shared" si="3"/>
        <v>1＊603142</v>
      </c>
      <c r="J102" s="33" t="s">
        <v>5335</v>
      </c>
      <c r="K102" s="33" t="s">
        <v>58</v>
      </c>
      <c r="L102" s="33">
        <v>1173</v>
      </c>
      <c r="M102" s="33" t="s">
        <v>58</v>
      </c>
      <c r="N102" s="33"/>
      <c r="O102" s="33"/>
      <c r="P102" s="33"/>
      <c r="Q102" s="2"/>
      <c r="R102" s="2"/>
      <c r="S102" s="2"/>
      <c r="T102" s="2"/>
      <c r="U102" s="2"/>
      <c r="V102" s="18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2"/>
      <c r="AO102" s="2"/>
      <c r="AP102" s="2"/>
      <c r="AQ102" s="1"/>
      <c r="AR102" s="1"/>
      <c r="AS102" s="1"/>
      <c r="AT102" s="1"/>
      <c r="AU102" s="1"/>
      <c r="AV102" s="2"/>
      <c r="AW102" s="1"/>
      <c r="AX102" s="1" t="s">
        <v>9</v>
      </c>
      <c r="AY102" s="1"/>
      <c r="AZ102" s="1"/>
      <c r="BA102" s="1"/>
      <c r="BB102" s="1"/>
      <c r="BC102" s="1"/>
      <c r="BD102" s="1"/>
      <c r="BE102" s="1"/>
      <c r="BF102" s="1"/>
      <c r="BG102" s="2"/>
      <c r="BH102" s="2"/>
      <c r="BI102" s="1"/>
      <c r="BJ102" s="2"/>
      <c r="BK102" s="2"/>
      <c r="BL102" s="2"/>
      <c r="BM102" s="1"/>
      <c r="BN102" s="129"/>
    </row>
    <row r="103" spans="1:66" ht="16.2">
      <c r="A103" s="2">
        <v>99</v>
      </c>
      <c r="B103" s="33" t="s">
        <v>5660</v>
      </c>
      <c r="C103" s="33" t="s">
        <v>3395</v>
      </c>
      <c r="D103" s="33" t="s">
        <v>216</v>
      </c>
      <c r="E103" s="33">
        <v>87</v>
      </c>
      <c r="F103" s="33"/>
      <c r="G103" s="33"/>
      <c r="H103" s="23" t="str">
        <f t="shared" si="2"/>
        <v>林＊秋鴻</v>
      </c>
      <c r="I103" s="23" t="str">
        <f t="shared" si="3"/>
        <v>1＊544538</v>
      </c>
      <c r="J103" s="33" t="s">
        <v>4827</v>
      </c>
      <c r="K103" s="33" t="s">
        <v>67</v>
      </c>
      <c r="L103" s="33">
        <v>1410</v>
      </c>
      <c r="M103" s="33" t="s">
        <v>67</v>
      </c>
      <c r="N103" s="33"/>
      <c r="O103" s="33"/>
      <c r="P103" s="33"/>
      <c r="Q103" s="2"/>
      <c r="R103" s="2"/>
      <c r="S103" s="2"/>
      <c r="T103" s="2"/>
      <c r="U103" s="2"/>
      <c r="V103" s="18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2"/>
      <c r="AO103" s="2"/>
      <c r="AP103" s="2"/>
      <c r="AQ103" s="1"/>
      <c r="AR103" s="1"/>
      <c r="AS103" s="1"/>
      <c r="AT103" s="1"/>
      <c r="AU103" s="1"/>
      <c r="AV103" s="2"/>
      <c r="AW103" s="1"/>
      <c r="AX103" s="1"/>
      <c r="AY103" s="1"/>
      <c r="AZ103" s="1"/>
      <c r="BA103" s="1"/>
      <c r="BB103" s="1" t="s">
        <v>9</v>
      </c>
      <c r="BC103" s="1"/>
      <c r="BD103" s="1"/>
      <c r="BE103" s="1"/>
      <c r="BF103" s="1"/>
      <c r="BG103" s="2"/>
      <c r="BH103" s="2"/>
      <c r="BI103" s="1"/>
      <c r="BJ103" s="2"/>
      <c r="BK103" s="2"/>
      <c r="BL103" s="2"/>
      <c r="BM103" s="1"/>
      <c r="BN103" s="129"/>
    </row>
    <row r="104" spans="1:66" ht="16.2">
      <c r="A104" s="2">
        <v>100</v>
      </c>
      <c r="B104" s="33" t="s">
        <v>5661</v>
      </c>
      <c r="C104" s="33" t="s">
        <v>4249</v>
      </c>
      <c r="D104" s="33" t="s">
        <v>216</v>
      </c>
      <c r="E104" s="33">
        <v>77</v>
      </c>
      <c r="F104" s="33"/>
      <c r="G104" s="33"/>
      <c r="H104" s="23" t="str">
        <f t="shared" si="2"/>
        <v>黃＊麵</v>
      </c>
      <c r="I104" s="23" t="str">
        <f t="shared" si="3"/>
        <v>0＊473447</v>
      </c>
      <c r="J104" s="33" t="s">
        <v>4827</v>
      </c>
      <c r="K104" s="33" t="s">
        <v>67</v>
      </c>
      <c r="L104" s="33">
        <v>1410</v>
      </c>
      <c r="M104" s="33" t="s">
        <v>67</v>
      </c>
      <c r="N104" s="33"/>
      <c r="O104" s="33"/>
      <c r="P104" s="33"/>
      <c r="Q104" s="2"/>
      <c r="R104" s="2"/>
      <c r="S104" s="2"/>
      <c r="T104" s="2"/>
      <c r="U104" s="2"/>
      <c r="V104" s="18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2"/>
      <c r="AO104" s="2"/>
      <c r="AP104" s="2"/>
      <c r="AQ104" s="1"/>
      <c r="AR104" s="1"/>
      <c r="AS104" s="1"/>
      <c r="AT104" s="1"/>
      <c r="AU104" s="1"/>
      <c r="AV104" s="2"/>
      <c r="AW104" s="1"/>
      <c r="AX104" s="1"/>
      <c r="AY104" s="1"/>
      <c r="AZ104" s="1"/>
      <c r="BA104" s="1"/>
      <c r="BB104" s="1" t="s">
        <v>9</v>
      </c>
      <c r="BC104" s="1"/>
      <c r="BD104" s="1"/>
      <c r="BE104" s="1"/>
      <c r="BF104" s="1"/>
      <c r="BG104" s="2"/>
      <c r="BH104" s="2"/>
      <c r="BI104" s="1"/>
      <c r="BJ104" s="2"/>
      <c r="BK104" s="2"/>
      <c r="BL104" s="2"/>
      <c r="BM104" s="1"/>
      <c r="BN104" s="129"/>
    </row>
    <row r="105" spans="1:66" ht="16.2">
      <c r="A105" s="2">
        <v>101</v>
      </c>
      <c r="B105" s="33" t="s">
        <v>1304</v>
      </c>
      <c r="C105" s="33" t="s">
        <v>480</v>
      </c>
      <c r="D105" s="33" t="s">
        <v>218</v>
      </c>
      <c r="E105" s="33">
        <v>50</v>
      </c>
      <c r="F105" s="33" t="s">
        <v>4890</v>
      </c>
      <c r="G105" s="33" t="s">
        <v>5371</v>
      </c>
      <c r="H105" s="23" t="str">
        <f t="shared" ref="H105:H168" si="4">REPLACE(B105,2,1,"＊")</f>
        <v>王＊智</v>
      </c>
      <c r="I105" s="23" t="str">
        <f t="shared" ref="I105:I168" si="5">REPLACE(C105,2,1,"＊")</f>
        <v>1＊972247</v>
      </c>
      <c r="J105" s="33" t="s">
        <v>5330</v>
      </c>
      <c r="K105" s="33" t="s">
        <v>58</v>
      </c>
      <c r="L105" s="33">
        <v>1410</v>
      </c>
      <c r="M105" s="33" t="s">
        <v>58</v>
      </c>
      <c r="N105" s="33"/>
      <c r="O105" s="33"/>
      <c r="P105" s="33"/>
      <c r="Q105" s="2"/>
      <c r="R105" s="2"/>
      <c r="S105" s="2"/>
      <c r="T105" s="2"/>
      <c r="U105" s="2"/>
      <c r="V105" s="18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2"/>
      <c r="AO105" s="2"/>
      <c r="AP105" s="2"/>
      <c r="AQ105" s="1"/>
      <c r="AR105" s="1"/>
      <c r="AS105" s="1"/>
      <c r="AT105" s="1"/>
      <c r="AU105" s="1"/>
      <c r="AV105" s="2"/>
      <c r="AW105" s="1"/>
      <c r="AX105" s="1" t="s">
        <v>9</v>
      </c>
      <c r="AY105" s="1"/>
      <c r="AZ105" s="1"/>
      <c r="BA105" s="1"/>
      <c r="BB105" s="1"/>
      <c r="BC105" s="1"/>
      <c r="BD105" s="1"/>
      <c r="BE105" s="1"/>
      <c r="BF105" s="1"/>
      <c r="BG105" s="2"/>
      <c r="BH105" s="2"/>
      <c r="BI105" s="1"/>
      <c r="BJ105" s="2"/>
      <c r="BK105" s="2"/>
      <c r="BL105" s="2"/>
      <c r="BM105" s="1"/>
      <c r="BN105" s="129"/>
    </row>
    <row r="106" spans="1:66" ht="46.8">
      <c r="A106" s="2">
        <v>102</v>
      </c>
      <c r="B106" s="33" t="s">
        <v>5662</v>
      </c>
      <c r="C106" s="33" t="s">
        <v>5417</v>
      </c>
      <c r="D106" s="33" t="s">
        <v>216</v>
      </c>
      <c r="E106" s="33">
        <v>47</v>
      </c>
      <c r="F106" s="33"/>
      <c r="G106" s="33"/>
      <c r="H106" s="23" t="str">
        <f t="shared" si="4"/>
        <v>魏＊金</v>
      </c>
      <c r="I106" s="23" t="str">
        <f t="shared" si="5"/>
        <v>2＊276188</v>
      </c>
      <c r="J106" s="33" t="s">
        <v>5332</v>
      </c>
      <c r="K106" s="33" t="s">
        <v>5566</v>
      </c>
      <c r="L106" s="33">
        <v>1410</v>
      </c>
      <c r="M106" s="33" t="s">
        <v>5567</v>
      </c>
      <c r="N106" s="33" t="s">
        <v>2061</v>
      </c>
      <c r="O106" s="33" t="s">
        <v>3345</v>
      </c>
      <c r="P106" s="33"/>
      <c r="Q106" s="2"/>
      <c r="R106" s="2"/>
      <c r="S106" s="2" t="s">
        <v>4601</v>
      </c>
      <c r="T106" s="2" t="s">
        <v>9</v>
      </c>
      <c r="U106" s="2"/>
      <c r="V106" s="18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2"/>
      <c r="AO106" s="2"/>
      <c r="AP106" s="2"/>
      <c r="AQ106" s="1"/>
      <c r="AR106" s="1"/>
      <c r="AS106" s="1"/>
      <c r="AT106" s="1"/>
      <c r="AU106" s="1"/>
      <c r="AV106" s="2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2"/>
      <c r="BH106" s="2"/>
      <c r="BI106" s="1"/>
      <c r="BJ106" s="2"/>
      <c r="BK106" s="2"/>
      <c r="BL106" s="2"/>
      <c r="BM106" s="1" t="s">
        <v>1111</v>
      </c>
      <c r="BN106" s="129"/>
    </row>
    <row r="107" spans="1:66" ht="16.2">
      <c r="A107" s="2">
        <v>103</v>
      </c>
      <c r="B107" s="33" t="s">
        <v>1561</v>
      </c>
      <c r="C107" s="33" t="s">
        <v>1475</v>
      </c>
      <c r="D107" s="33" t="s">
        <v>218</v>
      </c>
      <c r="E107" s="33">
        <v>67</v>
      </c>
      <c r="F107" s="33"/>
      <c r="G107" s="33"/>
      <c r="H107" s="23" t="str">
        <f t="shared" si="4"/>
        <v>潘＊木</v>
      </c>
      <c r="I107" s="23" t="str">
        <f t="shared" si="5"/>
        <v>1＊258886</v>
      </c>
      <c r="J107" s="33" t="s">
        <v>5332</v>
      </c>
      <c r="K107" s="33" t="s">
        <v>67</v>
      </c>
      <c r="L107" s="33">
        <v>1410</v>
      </c>
      <c r="M107" s="33" t="s">
        <v>67</v>
      </c>
      <c r="N107" s="33"/>
      <c r="O107" s="33"/>
      <c r="P107" s="33"/>
      <c r="Q107" s="2"/>
      <c r="R107" s="2"/>
      <c r="S107" s="2"/>
      <c r="T107" s="2"/>
      <c r="U107" s="2"/>
      <c r="V107" s="18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2"/>
      <c r="AO107" s="2"/>
      <c r="AP107" s="2"/>
      <c r="AQ107" s="1"/>
      <c r="AR107" s="1"/>
      <c r="AS107" s="1"/>
      <c r="AT107" s="1"/>
      <c r="AU107" s="1"/>
      <c r="AV107" s="2"/>
      <c r="AW107" s="1"/>
      <c r="AX107" s="1"/>
      <c r="AY107" s="1"/>
      <c r="AZ107" s="1"/>
      <c r="BA107" s="1"/>
      <c r="BB107" s="1" t="s">
        <v>9</v>
      </c>
      <c r="BC107" s="1"/>
      <c r="BD107" s="1"/>
      <c r="BE107" s="1"/>
      <c r="BF107" s="1"/>
      <c r="BG107" s="2"/>
      <c r="BH107" s="2"/>
      <c r="BI107" s="1"/>
      <c r="BJ107" s="2"/>
      <c r="BK107" s="2"/>
      <c r="BL107" s="2"/>
      <c r="BM107" s="1"/>
      <c r="BN107" s="129"/>
    </row>
    <row r="108" spans="1:66" ht="16.2">
      <c r="A108" s="2">
        <v>104</v>
      </c>
      <c r="B108" s="33" t="s">
        <v>5663</v>
      </c>
      <c r="C108" s="33" t="s">
        <v>5418</v>
      </c>
      <c r="D108" s="33" t="s">
        <v>218</v>
      </c>
      <c r="E108" s="33">
        <v>74</v>
      </c>
      <c r="F108" s="33"/>
      <c r="G108" s="33"/>
      <c r="H108" s="23" t="str">
        <f t="shared" si="4"/>
        <v>邵＊城</v>
      </c>
      <c r="I108" s="23" t="str">
        <f t="shared" si="5"/>
        <v>1＊242483</v>
      </c>
      <c r="J108" s="33" t="s">
        <v>5332</v>
      </c>
      <c r="K108" s="33" t="s">
        <v>58</v>
      </c>
      <c r="L108" s="33">
        <v>1410</v>
      </c>
      <c r="M108" s="33" t="s">
        <v>58</v>
      </c>
      <c r="N108" s="33"/>
      <c r="O108" s="33"/>
      <c r="P108" s="33"/>
      <c r="Q108" s="2"/>
      <c r="R108" s="2"/>
      <c r="S108" s="2"/>
      <c r="T108" s="2"/>
      <c r="U108" s="2"/>
      <c r="V108" s="18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2"/>
      <c r="AO108" s="2"/>
      <c r="AP108" s="2"/>
      <c r="AQ108" s="1"/>
      <c r="AR108" s="1"/>
      <c r="AS108" s="1"/>
      <c r="AT108" s="1"/>
      <c r="AU108" s="1"/>
      <c r="AV108" s="2"/>
      <c r="AW108" s="1"/>
      <c r="AX108" s="1" t="s">
        <v>9</v>
      </c>
      <c r="AY108" s="1"/>
      <c r="AZ108" s="1"/>
      <c r="BA108" s="1"/>
      <c r="BB108" s="1"/>
      <c r="BC108" s="1"/>
      <c r="BD108" s="1"/>
      <c r="BE108" s="1"/>
      <c r="BF108" s="1"/>
      <c r="BG108" s="2"/>
      <c r="BH108" s="2"/>
      <c r="BI108" s="1"/>
      <c r="BJ108" s="2"/>
      <c r="BK108" s="2"/>
      <c r="BL108" s="2"/>
      <c r="BM108" s="1"/>
      <c r="BN108" s="129"/>
    </row>
    <row r="109" spans="1:66" ht="16.2">
      <c r="A109" s="2">
        <v>105</v>
      </c>
      <c r="B109" s="33" t="s">
        <v>5664</v>
      </c>
      <c r="C109" s="33" t="s">
        <v>5419</v>
      </c>
      <c r="D109" s="33" t="s">
        <v>218</v>
      </c>
      <c r="E109" s="33">
        <v>53</v>
      </c>
      <c r="F109" s="33" t="s">
        <v>5343</v>
      </c>
      <c r="G109" s="33" t="s">
        <v>5374</v>
      </c>
      <c r="H109" s="23" t="str">
        <f t="shared" si="4"/>
        <v>甘＊珽</v>
      </c>
      <c r="I109" s="23" t="str">
        <f t="shared" si="5"/>
        <v>0＊028969</v>
      </c>
      <c r="J109" s="33" t="s">
        <v>5339</v>
      </c>
      <c r="K109" s="33" t="s">
        <v>67</v>
      </c>
      <c r="L109" s="33">
        <v>1410</v>
      </c>
      <c r="M109" s="33" t="s">
        <v>67</v>
      </c>
      <c r="N109" s="33"/>
      <c r="O109" s="33"/>
      <c r="P109" s="33"/>
      <c r="Q109" s="2"/>
      <c r="R109" s="2"/>
      <c r="S109" s="2"/>
      <c r="T109" s="2"/>
      <c r="U109" s="2"/>
      <c r="V109" s="18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2"/>
      <c r="AO109" s="2"/>
      <c r="AP109" s="2"/>
      <c r="AQ109" s="1"/>
      <c r="AR109" s="1"/>
      <c r="AS109" s="1"/>
      <c r="AT109" s="1"/>
      <c r="AU109" s="1"/>
      <c r="AV109" s="2"/>
      <c r="AW109" s="1"/>
      <c r="AX109" s="1"/>
      <c r="AY109" s="1"/>
      <c r="AZ109" s="1"/>
      <c r="BA109" s="1"/>
      <c r="BB109" s="1" t="s">
        <v>9</v>
      </c>
      <c r="BC109" s="1"/>
      <c r="BD109" s="1"/>
      <c r="BE109" s="1"/>
      <c r="BF109" s="1"/>
      <c r="BG109" s="2"/>
      <c r="BH109" s="2"/>
      <c r="BI109" s="1"/>
      <c r="BJ109" s="2"/>
      <c r="BK109" s="2"/>
      <c r="BL109" s="2"/>
      <c r="BM109" s="1"/>
      <c r="BN109" s="129"/>
    </row>
    <row r="110" spans="1:66" ht="78">
      <c r="A110" s="2">
        <v>106</v>
      </c>
      <c r="B110" s="33" t="s">
        <v>4954</v>
      </c>
      <c r="C110" s="33" t="s">
        <v>4955</v>
      </c>
      <c r="D110" s="33" t="s">
        <v>216</v>
      </c>
      <c r="E110" s="33">
        <v>68</v>
      </c>
      <c r="F110" s="33" t="s">
        <v>5342</v>
      </c>
      <c r="G110" s="33" t="s">
        <v>5374</v>
      </c>
      <c r="H110" s="23" t="str">
        <f t="shared" si="4"/>
        <v>黃＊媚</v>
      </c>
      <c r="I110" s="23" t="str">
        <f t="shared" si="5"/>
        <v>1＊915175</v>
      </c>
      <c r="J110" s="33" t="s">
        <v>5339</v>
      </c>
      <c r="K110" s="33" t="s">
        <v>5307</v>
      </c>
      <c r="L110" s="33">
        <v>1410</v>
      </c>
      <c r="M110" s="33" t="s">
        <v>5568</v>
      </c>
      <c r="N110" s="33" t="s">
        <v>3368</v>
      </c>
      <c r="O110" s="33"/>
      <c r="P110" s="33"/>
      <c r="Q110" s="2"/>
      <c r="R110" s="2"/>
      <c r="S110" s="2"/>
      <c r="T110" s="2"/>
      <c r="U110" s="2"/>
      <c r="V110" s="18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2"/>
      <c r="AO110" s="2"/>
      <c r="AP110" s="2"/>
      <c r="AQ110" s="1"/>
      <c r="AR110" s="1"/>
      <c r="AS110" s="1"/>
      <c r="AT110" s="1"/>
      <c r="AU110" s="1"/>
      <c r="AV110" s="2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2"/>
      <c r="BH110" s="2"/>
      <c r="BI110" s="1"/>
      <c r="BJ110" s="2"/>
      <c r="BK110" s="2"/>
      <c r="BL110" s="2"/>
      <c r="BM110" s="1" t="s">
        <v>5569</v>
      </c>
      <c r="BN110" s="129"/>
    </row>
    <row r="111" spans="1:66" ht="31.2">
      <c r="A111" s="2">
        <v>107</v>
      </c>
      <c r="B111" s="33" t="s">
        <v>5665</v>
      </c>
      <c r="C111" s="33" t="s">
        <v>5420</v>
      </c>
      <c r="D111" s="33" t="s">
        <v>216</v>
      </c>
      <c r="E111" s="33">
        <v>84</v>
      </c>
      <c r="F111" s="33" t="s">
        <v>5330</v>
      </c>
      <c r="G111" s="33" t="s">
        <v>5335</v>
      </c>
      <c r="H111" s="23" t="str">
        <f t="shared" si="4"/>
        <v>楊＊莉</v>
      </c>
      <c r="I111" s="23" t="str">
        <f t="shared" si="5"/>
        <v>2＊803789</v>
      </c>
      <c r="J111" s="33" t="s">
        <v>5346</v>
      </c>
      <c r="K111" s="33" t="s">
        <v>1118</v>
      </c>
      <c r="L111" s="33">
        <v>1410</v>
      </c>
      <c r="M111" s="33" t="s">
        <v>135</v>
      </c>
      <c r="N111" s="33" t="s">
        <v>3345</v>
      </c>
      <c r="O111" s="33"/>
      <c r="P111" s="33"/>
      <c r="Q111" s="2"/>
      <c r="R111" s="2"/>
      <c r="S111" s="2"/>
      <c r="T111" s="2"/>
      <c r="U111" s="2"/>
      <c r="V111" s="18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2"/>
      <c r="AO111" s="2"/>
      <c r="AP111" s="2"/>
      <c r="AQ111" s="1"/>
      <c r="AR111" s="1"/>
      <c r="AS111" s="1"/>
      <c r="AT111" s="1"/>
      <c r="AU111" s="1"/>
      <c r="AV111" s="2"/>
      <c r="AW111" s="1"/>
      <c r="AX111" s="1"/>
      <c r="AY111" s="1"/>
      <c r="AZ111" s="1" t="s">
        <v>9</v>
      </c>
      <c r="BA111" s="1"/>
      <c r="BB111" s="1"/>
      <c r="BC111" s="1"/>
      <c r="BD111" s="1"/>
      <c r="BE111" s="1"/>
      <c r="BF111" s="1"/>
      <c r="BG111" s="2"/>
      <c r="BH111" s="2"/>
      <c r="BI111" s="1"/>
      <c r="BJ111" s="2"/>
      <c r="BK111" s="2"/>
      <c r="BL111" s="2"/>
      <c r="BM111" s="1" t="s">
        <v>1111</v>
      </c>
      <c r="BN111" s="129"/>
    </row>
    <row r="112" spans="1:66" ht="16.2">
      <c r="A112" s="2">
        <v>108</v>
      </c>
      <c r="B112" s="33" t="s">
        <v>4946</v>
      </c>
      <c r="C112" s="33" t="s">
        <v>4947</v>
      </c>
      <c r="D112" s="33" t="s">
        <v>218</v>
      </c>
      <c r="E112" s="33">
        <v>72</v>
      </c>
      <c r="F112" s="33"/>
      <c r="G112" s="33"/>
      <c r="H112" s="23" t="str">
        <f t="shared" si="4"/>
        <v>許＊圡</v>
      </c>
      <c r="I112" s="23" t="str">
        <f t="shared" si="5"/>
        <v>0＊364991</v>
      </c>
      <c r="J112" s="33" t="s">
        <v>5346</v>
      </c>
      <c r="K112" s="33" t="s">
        <v>118</v>
      </c>
      <c r="L112" s="33">
        <v>1410</v>
      </c>
      <c r="M112" s="33" t="s">
        <v>118</v>
      </c>
      <c r="N112" s="33"/>
      <c r="O112" s="33"/>
      <c r="P112" s="33"/>
      <c r="Q112" s="2"/>
      <c r="R112" s="2"/>
      <c r="S112" s="2"/>
      <c r="T112" s="2"/>
      <c r="U112" s="2"/>
      <c r="V112" s="18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2"/>
      <c r="AO112" s="2"/>
      <c r="AP112" s="2"/>
      <c r="AQ112" s="1"/>
      <c r="AR112" s="1"/>
      <c r="AS112" s="1"/>
      <c r="AT112" s="1"/>
      <c r="AU112" s="1"/>
      <c r="AV112" s="2"/>
      <c r="AW112" s="1"/>
      <c r="AX112" s="1"/>
      <c r="AY112" s="1"/>
      <c r="AZ112" s="1"/>
      <c r="BA112" s="1" t="s">
        <v>9</v>
      </c>
      <c r="BB112" s="1"/>
      <c r="BC112" s="1"/>
      <c r="BD112" s="1"/>
      <c r="BE112" s="1"/>
      <c r="BF112" s="1"/>
      <c r="BG112" s="2"/>
      <c r="BH112" s="2"/>
      <c r="BI112" s="2"/>
      <c r="BJ112" s="2"/>
      <c r="BK112" s="2"/>
      <c r="BL112" s="2"/>
      <c r="BM112" s="1"/>
      <c r="BN112" s="129"/>
    </row>
    <row r="113" spans="1:66" ht="31.2">
      <c r="A113" s="2">
        <v>109</v>
      </c>
      <c r="B113" s="33" t="s">
        <v>5657</v>
      </c>
      <c r="C113" s="33" t="s">
        <v>5414</v>
      </c>
      <c r="D113" s="33" t="s">
        <v>216</v>
      </c>
      <c r="E113" s="33">
        <v>75</v>
      </c>
      <c r="F113" s="33" t="s">
        <v>5346</v>
      </c>
      <c r="G113" s="33" t="s">
        <v>5356</v>
      </c>
      <c r="H113" s="23" t="str">
        <f t="shared" si="4"/>
        <v>陳＊素梅</v>
      </c>
      <c r="I113" s="23" t="str">
        <f t="shared" si="5"/>
        <v>1＊292978</v>
      </c>
      <c r="J113" s="33" t="s">
        <v>5346</v>
      </c>
      <c r="K113" s="33" t="s">
        <v>1118</v>
      </c>
      <c r="L113" s="33">
        <v>1410</v>
      </c>
      <c r="M113" s="33" t="s">
        <v>135</v>
      </c>
      <c r="N113" s="33" t="s">
        <v>3345</v>
      </c>
      <c r="O113" s="33"/>
      <c r="P113" s="33"/>
      <c r="Q113" s="2"/>
      <c r="R113" s="2"/>
      <c r="S113" s="2"/>
      <c r="T113" s="2"/>
      <c r="U113" s="2"/>
      <c r="V113" s="18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2"/>
      <c r="AO113" s="2"/>
      <c r="AP113" s="2"/>
      <c r="AQ113" s="1"/>
      <c r="AR113" s="1"/>
      <c r="AS113" s="1"/>
      <c r="AT113" s="1"/>
      <c r="AU113" s="1"/>
      <c r="AV113" s="2"/>
      <c r="AW113" s="1"/>
      <c r="AX113" s="1"/>
      <c r="AY113" s="1"/>
      <c r="AZ113" s="1" t="s">
        <v>9</v>
      </c>
      <c r="BA113" s="1"/>
      <c r="BB113" s="1"/>
      <c r="BC113" s="1"/>
      <c r="BD113" s="1"/>
      <c r="BE113" s="1"/>
      <c r="BF113" s="1"/>
      <c r="BG113" s="2"/>
      <c r="BH113" s="2"/>
      <c r="BI113" s="1"/>
      <c r="BJ113" s="2"/>
      <c r="BK113" s="2"/>
      <c r="BL113" s="2"/>
      <c r="BM113" s="1" t="s">
        <v>1111</v>
      </c>
      <c r="BN113" s="129"/>
    </row>
    <row r="114" spans="1:66" ht="31.2">
      <c r="A114" s="2">
        <v>110</v>
      </c>
      <c r="B114" s="33" t="s">
        <v>5666</v>
      </c>
      <c r="C114" s="33" t="s">
        <v>5421</v>
      </c>
      <c r="D114" s="33" t="s">
        <v>218</v>
      </c>
      <c r="E114" s="33">
        <v>76</v>
      </c>
      <c r="F114" s="33" t="s">
        <v>5330</v>
      </c>
      <c r="G114" s="33"/>
      <c r="H114" s="23" t="str">
        <f t="shared" si="4"/>
        <v>林＊運</v>
      </c>
      <c r="I114" s="23" t="str">
        <f t="shared" si="5"/>
        <v>0＊198866</v>
      </c>
      <c r="J114" s="33" t="s">
        <v>5345</v>
      </c>
      <c r="K114" s="33" t="s">
        <v>5570</v>
      </c>
      <c r="L114" s="33">
        <v>1410</v>
      </c>
      <c r="M114" s="33" t="s">
        <v>4304</v>
      </c>
      <c r="N114" s="33" t="s">
        <v>3345</v>
      </c>
      <c r="O114" s="33"/>
      <c r="P114" s="33"/>
      <c r="Q114" s="2"/>
      <c r="R114" s="2"/>
      <c r="S114" s="2"/>
      <c r="T114" s="2"/>
      <c r="U114" s="2"/>
      <c r="V114" s="18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2"/>
      <c r="AO114" s="2"/>
      <c r="AP114" s="2"/>
      <c r="AQ114" s="1"/>
      <c r="AR114" s="1"/>
      <c r="AS114" s="1"/>
      <c r="AT114" s="1"/>
      <c r="AU114" s="1"/>
      <c r="AV114" s="2"/>
      <c r="AW114" s="1"/>
      <c r="AX114" s="1"/>
      <c r="AY114" s="1"/>
      <c r="AZ114" s="1" t="s">
        <v>9</v>
      </c>
      <c r="BA114" s="1"/>
      <c r="BB114" s="1"/>
      <c r="BC114" s="1"/>
      <c r="BD114" s="1"/>
      <c r="BE114" s="1"/>
      <c r="BF114" s="1"/>
      <c r="BG114" s="2"/>
      <c r="BH114" s="2"/>
      <c r="BI114" s="1"/>
      <c r="BJ114" s="2"/>
      <c r="BK114" s="2"/>
      <c r="BL114" s="2"/>
      <c r="BM114" s="1" t="s">
        <v>1111</v>
      </c>
      <c r="BN114" s="129"/>
    </row>
    <row r="115" spans="1:66" ht="16.2">
      <c r="A115" s="2">
        <v>111</v>
      </c>
      <c r="B115" s="33" t="s">
        <v>5667</v>
      </c>
      <c r="C115" s="33" t="s">
        <v>5422</v>
      </c>
      <c r="D115" s="33" t="s">
        <v>216</v>
      </c>
      <c r="E115" s="33">
        <v>61</v>
      </c>
      <c r="F115" s="33" t="s">
        <v>5339</v>
      </c>
      <c r="G115" s="33" t="s">
        <v>5353</v>
      </c>
      <c r="H115" s="23" t="str">
        <f t="shared" si="4"/>
        <v>彭＊枝</v>
      </c>
      <c r="I115" s="23" t="str">
        <f t="shared" si="5"/>
        <v>0＊944481</v>
      </c>
      <c r="J115" s="33" t="s">
        <v>5345</v>
      </c>
      <c r="K115" s="33" t="s">
        <v>58</v>
      </c>
      <c r="L115" s="33">
        <v>1410</v>
      </c>
      <c r="M115" s="33" t="s">
        <v>58</v>
      </c>
      <c r="N115" s="33"/>
      <c r="O115" s="33"/>
      <c r="P115" s="33"/>
      <c r="Q115" s="2"/>
      <c r="R115" s="2"/>
      <c r="S115" s="2"/>
      <c r="T115" s="2"/>
      <c r="U115" s="2"/>
      <c r="V115" s="18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2"/>
      <c r="AO115" s="2"/>
      <c r="AP115" s="2"/>
      <c r="AQ115" s="1"/>
      <c r="AR115" s="1"/>
      <c r="AS115" s="1"/>
      <c r="AT115" s="1"/>
      <c r="AU115" s="1"/>
      <c r="AV115" s="2"/>
      <c r="AW115" s="1"/>
      <c r="AX115" s="1" t="s">
        <v>9</v>
      </c>
      <c r="AY115" s="1"/>
      <c r="AZ115" s="1"/>
      <c r="BA115" s="1"/>
      <c r="BB115" s="1"/>
      <c r="BC115" s="1"/>
      <c r="BD115" s="1"/>
      <c r="BE115" s="1"/>
      <c r="BF115" s="1"/>
      <c r="BG115" s="2"/>
      <c r="BH115" s="2"/>
      <c r="BI115" s="1"/>
      <c r="BJ115" s="2"/>
      <c r="BK115" s="2"/>
      <c r="BL115" s="2"/>
      <c r="BM115" s="1"/>
      <c r="BN115" s="129"/>
    </row>
    <row r="116" spans="1:66" ht="16.2">
      <c r="A116" s="2">
        <v>112</v>
      </c>
      <c r="B116" s="33" t="s">
        <v>5668</v>
      </c>
      <c r="C116" s="33" t="s">
        <v>5423</v>
      </c>
      <c r="D116" s="33" t="s">
        <v>216</v>
      </c>
      <c r="E116" s="33">
        <v>56</v>
      </c>
      <c r="F116" s="33" t="s">
        <v>5343</v>
      </c>
      <c r="G116" s="33" t="s">
        <v>5356</v>
      </c>
      <c r="H116" s="23" t="str">
        <f t="shared" si="4"/>
        <v>郭＊英</v>
      </c>
      <c r="I116" s="23" t="str">
        <f t="shared" si="5"/>
        <v>0＊654940</v>
      </c>
      <c r="J116" s="33" t="s">
        <v>5354</v>
      </c>
      <c r="K116" s="33" t="s">
        <v>67</v>
      </c>
      <c r="L116" s="33">
        <v>1410</v>
      </c>
      <c r="M116" s="33" t="s">
        <v>67</v>
      </c>
      <c r="N116" s="33"/>
      <c r="O116" s="33"/>
      <c r="P116" s="33"/>
      <c r="Q116" s="2"/>
      <c r="R116" s="2"/>
      <c r="S116" s="2"/>
      <c r="T116" s="2"/>
      <c r="U116" s="2"/>
      <c r="V116" s="18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2"/>
      <c r="AO116" s="2"/>
      <c r="AP116" s="2"/>
      <c r="AQ116" s="1"/>
      <c r="AR116" s="1"/>
      <c r="AS116" s="1"/>
      <c r="AT116" s="1"/>
      <c r="AU116" s="1"/>
      <c r="AV116" s="2"/>
      <c r="AW116" s="1"/>
      <c r="AX116" s="1"/>
      <c r="AY116" s="1"/>
      <c r="AZ116" s="1"/>
      <c r="BA116" s="1"/>
      <c r="BB116" s="1" t="s">
        <v>9</v>
      </c>
      <c r="BC116" s="1"/>
      <c r="BD116" s="1"/>
      <c r="BE116" s="1"/>
      <c r="BF116" s="1"/>
      <c r="BG116" s="2"/>
      <c r="BH116" s="2"/>
      <c r="BI116" s="1"/>
      <c r="BJ116" s="2"/>
      <c r="BK116" s="2"/>
      <c r="BL116" s="2"/>
      <c r="BM116" s="1"/>
      <c r="BN116" s="129"/>
    </row>
    <row r="117" spans="1:66" ht="16.2">
      <c r="A117" s="2">
        <v>113</v>
      </c>
      <c r="B117" s="33" t="s">
        <v>5669</v>
      </c>
      <c r="C117" s="33" t="s">
        <v>5424</v>
      </c>
      <c r="D117" s="33" t="s">
        <v>216</v>
      </c>
      <c r="E117" s="33">
        <v>59</v>
      </c>
      <c r="F117" s="33" t="s">
        <v>5358</v>
      </c>
      <c r="G117" s="33" t="s">
        <v>5413</v>
      </c>
      <c r="H117" s="23" t="str">
        <f t="shared" si="4"/>
        <v>張＊里</v>
      </c>
      <c r="I117" s="23" t="str">
        <f t="shared" si="5"/>
        <v>0＊754299</v>
      </c>
      <c r="J117" s="33" t="s">
        <v>5358</v>
      </c>
      <c r="K117" s="33" t="s">
        <v>58</v>
      </c>
      <c r="L117" s="33">
        <v>1410</v>
      </c>
      <c r="M117" s="33" t="s">
        <v>58</v>
      </c>
      <c r="N117" s="33"/>
      <c r="O117" s="33"/>
      <c r="P117" s="33"/>
      <c r="Q117" s="2"/>
      <c r="R117" s="2"/>
      <c r="S117" s="2"/>
      <c r="T117" s="2"/>
      <c r="U117" s="2"/>
      <c r="V117" s="18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2"/>
      <c r="AO117" s="2"/>
      <c r="AP117" s="2"/>
      <c r="AQ117" s="1"/>
      <c r="AR117" s="1"/>
      <c r="AS117" s="1"/>
      <c r="AT117" s="1"/>
      <c r="AU117" s="1"/>
      <c r="AV117" s="2"/>
      <c r="AW117" s="1"/>
      <c r="AX117" s="1" t="s">
        <v>9</v>
      </c>
      <c r="AY117" s="1"/>
      <c r="AZ117" s="1" t="s">
        <v>1108</v>
      </c>
      <c r="BA117" s="1"/>
      <c r="BB117" s="1"/>
      <c r="BC117" s="1"/>
      <c r="BD117" s="1"/>
      <c r="BE117" s="1"/>
      <c r="BF117" s="1"/>
      <c r="BG117" s="2"/>
      <c r="BH117" s="2"/>
      <c r="BI117" s="1"/>
      <c r="BJ117" s="2"/>
      <c r="BK117" s="2"/>
      <c r="BL117" s="2"/>
      <c r="BM117" s="1"/>
      <c r="BN117" s="129"/>
    </row>
    <row r="118" spans="1:66" ht="31.2">
      <c r="A118" s="2">
        <v>114</v>
      </c>
      <c r="B118" s="33" t="s">
        <v>5670</v>
      </c>
      <c r="C118" s="33" t="s">
        <v>5425</v>
      </c>
      <c r="D118" s="33" t="s">
        <v>218</v>
      </c>
      <c r="E118" s="33">
        <v>60</v>
      </c>
      <c r="F118" s="33" t="s">
        <v>4890</v>
      </c>
      <c r="G118" s="33"/>
      <c r="H118" s="23" t="str">
        <f t="shared" si="4"/>
        <v>施＊德</v>
      </c>
      <c r="I118" s="23" t="str">
        <f t="shared" si="5"/>
        <v>1＊808412</v>
      </c>
      <c r="J118" s="33" t="s">
        <v>5358</v>
      </c>
      <c r="K118" s="33" t="s">
        <v>1118</v>
      </c>
      <c r="L118" s="33">
        <v>1410</v>
      </c>
      <c r="M118" s="33" t="s">
        <v>4308</v>
      </c>
      <c r="N118" s="33" t="s">
        <v>3345</v>
      </c>
      <c r="O118" s="33"/>
      <c r="P118" s="33"/>
      <c r="Q118" s="2"/>
      <c r="R118" s="2"/>
      <c r="S118" s="2"/>
      <c r="T118" s="2"/>
      <c r="U118" s="2"/>
      <c r="V118" s="18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2"/>
      <c r="AO118" s="2"/>
      <c r="AP118" s="2"/>
      <c r="AQ118" s="1"/>
      <c r="AR118" s="1"/>
      <c r="AS118" s="1"/>
      <c r="AT118" s="1"/>
      <c r="AU118" s="1"/>
      <c r="AV118" s="2"/>
      <c r="AW118" s="1"/>
      <c r="AX118" s="1"/>
      <c r="AY118" s="1"/>
      <c r="AZ118" s="1" t="s">
        <v>9</v>
      </c>
      <c r="BA118" s="1"/>
      <c r="BB118" s="1"/>
      <c r="BC118" s="1"/>
      <c r="BD118" s="1"/>
      <c r="BE118" s="1"/>
      <c r="BF118" s="1"/>
      <c r="BG118" s="2"/>
      <c r="BH118" s="2"/>
      <c r="BI118" s="1"/>
      <c r="BJ118" s="2"/>
      <c r="BK118" s="2"/>
      <c r="BL118" s="2"/>
      <c r="BM118" s="1" t="s">
        <v>1111</v>
      </c>
      <c r="BN118" s="129"/>
    </row>
    <row r="119" spans="1:66" ht="16.2">
      <c r="A119" s="2">
        <v>115</v>
      </c>
      <c r="B119" s="33" t="s">
        <v>5671</v>
      </c>
      <c r="C119" s="33" t="s">
        <v>5426</v>
      </c>
      <c r="D119" s="33" t="s">
        <v>218</v>
      </c>
      <c r="E119" s="33">
        <v>81</v>
      </c>
      <c r="F119" s="33" t="s">
        <v>5358</v>
      </c>
      <c r="G119" s="33" t="s">
        <v>5371</v>
      </c>
      <c r="H119" s="23" t="str">
        <f t="shared" si="4"/>
        <v>林＊吾</v>
      </c>
      <c r="I119" s="23" t="str">
        <f t="shared" si="5"/>
        <v>0＊482572</v>
      </c>
      <c r="J119" s="33" t="s">
        <v>5358</v>
      </c>
      <c r="K119" s="33" t="s">
        <v>58</v>
      </c>
      <c r="L119" s="33">
        <v>1410</v>
      </c>
      <c r="M119" s="33" t="s">
        <v>58</v>
      </c>
      <c r="N119" s="33"/>
      <c r="O119" s="33"/>
      <c r="P119" s="33"/>
      <c r="Q119" s="2"/>
      <c r="R119" s="2"/>
      <c r="S119" s="2"/>
      <c r="T119" s="2"/>
      <c r="U119" s="2"/>
      <c r="V119" s="18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2"/>
      <c r="AO119" s="2"/>
      <c r="AP119" s="2"/>
      <c r="AQ119" s="1"/>
      <c r="AR119" s="1"/>
      <c r="AS119" s="1"/>
      <c r="AT119" s="1"/>
      <c r="AU119" s="1"/>
      <c r="AV119" s="2"/>
      <c r="AW119" s="1"/>
      <c r="AX119" s="1" t="s">
        <v>9</v>
      </c>
      <c r="AY119" s="1"/>
      <c r="AZ119" s="1"/>
      <c r="BA119" s="1"/>
      <c r="BB119" s="1"/>
      <c r="BC119" s="1"/>
      <c r="BD119" s="1"/>
      <c r="BE119" s="1"/>
      <c r="BF119" s="1"/>
      <c r="BG119" s="2"/>
      <c r="BH119" s="2"/>
      <c r="BI119" s="1"/>
      <c r="BJ119" s="2"/>
      <c r="BK119" s="2"/>
      <c r="BL119" s="2"/>
      <c r="BM119" s="1"/>
      <c r="BN119" s="129"/>
    </row>
    <row r="120" spans="1:66" ht="31.2">
      <c r="A120" s="2">
        <v>116</v>
      </c>
      <c r="B120" s="33" t="s">
        <v>5672</v>
      </c>
      <c r="C120" s="33" t="s">
        <v>5427</v>
      </c>
      <c r="D120" s="33" t="s">
        <v>218</v>
      </c>
      <c r="E120" s="33">
        <v>62</v>
      </c>
      <c r="F120" s="33" t="s">
        <v>4883</v>
      </c>
      <c r="G120" s="33"/>
      <c r="H120" s="23" t="str">
        <f t="shared" si="4"/>
        <v>曾＊能</v>
      </c>
      <c r="I120" s="23" t="str">
        <f t="shared" si="5"/>
        <v>1＊332566</v>
      </c>
      <c r="J120" s="33" t="s">
        <v>5358</v>
      </c>
      <c r="K120" s="33" t="s">
        <v>1118</v>
      </c>
      <c r="L120" s="33">
        <v>1410</v>
      </c>
      <c r="M120" s="33" t="s">
        <v>135</v>
      </c>
      <c r="N120" s="33" t="s">
        <v>3345</v>
      </c>
      <c r="O120" s="33"/>
      <c r="P120" s="33"/>
      <c r="Q120" s="2"/>
      <c r="R120" s="2"/>
      <c r="S120" s="2"/>
      <c r="T120" s="2"/>
      <c r="U120" s="2"/>
      <c r="V120" s="18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2"/>
      <c r="AO120" s="2"/>
      <c r="AP120" s="2"/>
      <c r="AQ120" s="1"/>
      <c r="AR120" s="1"/>
      <c r="AS120" s="1"/>
      <c r="AT120" s="1"/>
      <c r="AU120" s="1"/>
      <c r="AV120" s="2"/>
      <c r="AW120" s="1"/>
      <c r="AX120" s="1"/>
      <c r="AY120" s="1"/>
      <c r="AZ120" s="1" t="s">
        <v>9</v>
      </c>
      <c r="BA120" s="1"/>
      <c r="BB120" s="1"/>
      <c r="BC120" s="1"/>
      <c r="BD120" s="1"/>
      <c r="BE120" s="1"/>
      <c r="BF120" s="1"/>
      <c r="BG120" s="2"/>
      <c r="BH120" s="2"/>
      <c r="BI120" s="1"/>
      <c r="BJ120" s="2"/>
      <c r="BK120" s="2"/>
      <c r="BL120" s="2"/>
      <c r="BM120" s="1" t="s">
        <v>1111</v>
      </c>
      <c r="BN120" s="129"/>
    </row>
    <row r="121" spans="1:66" ht="16.2">
      <c r="A121" s="2">
        <v>117</v>
      </c>
      <c r="B121" s="33" t="s">
        <v>5673</v>
      </c>
      <c r="C121" s="33" t="s">
        <v>5428</v>
      </c>
      <c r="D121" s="33" t="s">
        <v>218</v>
      </c>
      <c r="E121" s="33">
        <v>82</v>
      </c>
      <c r="F121" s="33"/>
      <c r="G121" s="33"/>
      <c r="H121" s="23" t="str">
        <f t="shared" si="4"/>
        <v>宋＊</v>
      </c>
      <c r="I121" s="23" t="str">
        <f t="shared" si="5"/>
        <v>0＊919338</v>
      </c>
      <c r="J121" s="33" t="s">
        <v>5335</v>
      </c>
      <c r="K121" s="33" t="s">
        <v>67</v>
      </c>
      <c r="L121" s="33">
        <v>1410</v>
      </c>
      <c r="M121" s="33" t="s">
        <v>67</v>
      </c>
      <c r="N121" s="33"/>
      <c r="O121" s="33"/>
      <c r="P121" s="33"/>
      <c r="Q121" s="2"/>
      <c r="R121" s="2"/>
      <c r="S121" s="2"/>
      <c r="T121" s="2"/>
      <c r="U121" s="2"/>
      <c r="V121" s="18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2"/>
      <c r="AO121" s="2"/>
      <c r="AP121" s="2"/>
      <c r="AQ121" s="1"/>
      <c r="AR121" s="1"/>
      <c r="AS121" s="1"/>
      <c r="AT121" s="1"/>
      <c r="AU121" s="1"/>
      <c r="AV121" s="2"/>
      <c r="AW121" s="1"/>
      <c r="AX121" s="1"/>
      <c r="AY121" s="1"/>
      <c r="AZ121" s="1"/>
      <c r="BA121" s="1"/>
      <c r="BB121" s="1" t="s">
        <v>9</v>
      </c>
      <c r="BC121" s="1"/>
      <c r="BD121" s="1"/>
      <c r="BE121" s="1"/>
      <c r="BF121" s="1"/>
      <c r="BG121" s="2"/>
      <c r="BH121" s="2"/>
      <c r="BI121" s="1"/>
      <c r="BJ121" s="2"/>
      <c r="BK121" s="2"/>
      <c r="BL121" s="2"/>
      <c r="BM121" s="1"/>
      <c r="BN121" s="129"/>
    </row>
    <row r="122" spans="1:66" ht="16.2">
      <c r="A122" s="2">
        <v>118</v>
      </c>
      <c r="B122" s="33" t="s">
        <v>5674</v>
      </c>
      <c r="C122" s="33" t="s">
        <v>5429</v>
      </c>
      <c r="D122" s="33" t="s">
        <v>218</v>
      </c>
      <c r="E122" s="33">
        <v>76</v>
      </c>
      <c r="F122" s="33" t="s">
        <v>5413</v>
      </c>
      <c r="G122" s="33"/>
      <c r="H122" s="23" t="str">
        <f t="shared" si="4"/>
        <v>張＊松</v>
      </c>
      <c r="I122" s="23" t="str">
        <f t="shared" si="5"/>
        <v>1＊638013</v>
      </c>
      <c r="J122" s="33" t="s">
        <v>5335</v>
      </c>
      <c r="K122" s="33" t="s">
        <v>58</v>
      </c>
      <c r="L122" s="33">
        <v>1410</v>
      </c>
      <c r="M122" s="33" t="s">
        <v>58</v>
      </c>
      <c r="N122" s="33"/>
      <c r="O122" s="33"/>
      <c r="P122" s="33"/>
      <c r="Q122" s="2"/>
      <c r="R122" s="2"/>
      <c r="S122" s="2"/>
      <c r="T122" s="2"/>
      <c r="U122" s="2"/>
      <c r="V122" s="18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2"/>
      <c r="AO122" s="2"/>
      <c r="AP122" s="2"/>
      <c r="AQ122" s="1"/>
      <c r="AR122" s="1"/>
      <c r="AS122" s="1"/>
      <c r="AT122" s="1"/>
      <c r="AU122" s="1"/>
      <c r="AV122" s="2"/>
      <c r="AW122" s="1"/>
      <c r="AX122" s="1" t="s">
        <v>9</v>
      </c>
      <c r="AY122" s="1"/>
      <c r="AZ122" s="1"/>
      <c r="BA122" s="1"/>
      <c r="BB122" s="1"/>
      <c r="BC122" s="1"/>
      <c r="BD122" s="1"/>
      <c r="BE122" s="1"/>
      <c r="BF122" s="1"/>
      <c r="BG122" s="2"/>
      <c r="BH122" s="2"/>
      <c r="BI122" s="1"/>
      <c r="BJ122" s="2"/>
      <c r="BK122" s="2"/>
      <c r="BL122" s="2"/>
      <c r="BM122" s="1"/>
      <c r="BN122" s="129"/>
    </row>
    <row r="123" spans="1:66" ht="31.2">
      <c r="A123" s="2">
        <v>119</v>
      </c>
      <c r="B123" s="33" t="s">
        <v>5675</v>
      </c>
      <c r="C123" s="33" t="s">
        <v>5430</v>
      </c>
      <c r="D123" s="33" t="s">
        <v>216</v>
      </c>
      <c r="E123" s="33">
        <v>84</v>
      </c>
      <c r="F123" s="33" t="s">
        <v>5342</v>
      </c>
      <c r="G123" s="33"/>
      <c r="H123" s="23" t="str">
        <f t="shared" si="4"/>
        <v>張＊秀金</v>
      </c>
      <c r="I123" s="23" t="str">
        <f t="shared" si="5"/>
        <v>0＊193149</v>
      </c>
      <c r="J123" s="33" t="s">
        <v>5335</v>
      </c>
      <c r="K123" s="33" t="s">
        <v>1118</v>
      </c>
      <c r="L123" s="33">
        <v>1410</v>
      </c>
      <c r="M123" s="33" t="s">
        <v>4308</v>
      </c>
      <c r="N123" s="33" t="s">
        <v>3345</v>
      </c>
      <c r="O123" s="33"/>
      <c r="P123" s="33"/>
      <c r="Q123" s="2"/>
      <c r="R123" s="2"/>
      <c r="S123" s="2"/>
      <c r="T123" s="2"/>
      <c r="U123" s="2"/>
      <c r="V123" s="18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2"/>
      <c r="AO123" s="2"/>
      <c r="AP123" s="2"/>
      <c r="AQ123" s="1"/>
      <c r="AR123" s="1"/>
      <c r="AS123" s="1"/>
      <c r="AT123" s="1"/>
      <c r="AU123" s="1"/>
      <c r="AV123" s="2"/>
      <c r="AW123" s="1"/>
      <c r="AX123" s="1"/>
      <c r="AY123" s="1"/>
      <c r="AZ123" s="1" t="s">
        <v>9</v>
      </c>
      <c r="BA123" s="1"/>
      <c r="BB123" s="1"/>
      <c r="BC123" s="1"/>
      <c r="BD123" s="1"/>
      <c r="BE123" s="1"/>
      <c r="BF123" s="1"/>
      <c r="BG123" s="2"/>
      <c r="BH123" s="2"/>
      <c r="BI123" s="1"/>
      <c r="BJ123" s="2"/>
      <c r="BK123" s="2"/>
      <c r="BL123" s="2"/>
      <c r="BM123" s="1" t="s">
        <v>1111</v>
      </c>
      <c r="BN123" s="129"/>
    </row>
    <row r="124" spans="1:66" ht="31.2">
      <c r="A124" s="2">
        <v>110</v>
      </c>
      <c r="B124" s="33" t="s">
        <v>4954</v>
      </c>
      <c r="C124" s="33" t="s">
        <v>4955</v>
      </c>
      <c r="D124" s="33" t="s">
        <v>216</v>
      </c>
      <c r="E124" s="33">
        <v>68</v>
      </c>
      <c r="F124" s="33" t="s">
        <v>5335</v>
      </c>
      <c r="G124" s="33"/>
      <c r="H124" s="23" t="str">
        <f t="shared" si="4"/>
        <v>黃＊媚</v>
      </c>
      <c r="I124" s="23" t="str">
        <f t="shared" si="5"/>
        <v>1＊915175</v>
      </c>
      <c r="J124" s="33" t="s">
        <v>5335</v>
      </c>
      <c r="K124" s="33" t="s">
        <v>1118</v>
      </c>
      <c r="L124" s="33">
        <v>1410</v>
      </c>
      <c r="M124" s="33" t="s">
        <v>4308</v>
      </c>
      <c r="N124" s="33" t="s">
        <v>3345</v>
      </c>
      <c r="O124" s="33"/>
      <c r="P124" s="33"/>
      <c r="Q124" s="2"/>
      <c r="R124" s="2"/>
      <c r="S124" s="2"/>
      <c r="T124" s="2"/>
      <c r="U124" s="2"/>
      <c r="V124" s="18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2"/>
      <c r="AO124" s="2"/>
      <c r="AP124" s="2"/>
      <c r="AQ124" s="1"/>
      <c r="AR124" s="1"/>
      <c r="AS124" s="1"/>
      <c r="AT124" s="1"/>
      <c r="AU124" s="1"/>
      <c r="AV124" s="2"/>
      <c r="AW124" s="1"/>
      <c r="AX124" s="1"/>
      <c r="AY124" s="1"/>
      <c r="AZ124" s="1" t="s">
        <v>9</v>
      </c>
      <c r="BA124" s="1"/>
      <c r="BB124" s="1"/>
      <c r="BC124" s="1"/>
      <c r="BD124" s="1"/>
      <c r="BE124" s="1"/>
      <c r="BF124" s="1"/>
      <c r="BG124" s="2"/>
      <c r="BH124" s="2"/>
      <c r="BI124" s="1"/>
      <c r="BJ124" s="2"/>
      <c r="BK124" s="2"/>
      <c r="BL124" s="2"/>
      <c r="BM124" s="1" t="s">
        <v>1111</v>
      </c>
      <c r="BN124" s="129"/>
    </row>
    <row r="125" spans="1:66" ht="31.2">
      <c r="A125" s="2">
        <v>121</v>
      </c>
      <c r="B125" s="33" t="s">
        <v>4992</v>
      </c>
      <c r="C125" s="33" t="s">
        <v>4993</v>
      </c>
      <c r="D125" s="33" t="s">
        <v>216</v>
      </c>
      <c r="E125" s="33">
        <v>67</v>
      </c>
      <c r="F125" s="33"/>
      <c r="G125" s="33"/>
      <c r="H125" s="23" t="str">
        <f t="shared" si="4"/>
        <v>賴＊錦珠</v>
      </c>
      <c r="I125" s="23" t="str">
        <f t="shared" si="5"/>
        <v>0＊071252</v>
      </c>
      <c r="J125" s="33" t="s">
        <v>5331</v>
      </c>
      <c r="K125" s="33" t="s">
        <v>5431</v>
      </c>
      <c r="L125" s="33">
        <v>1551</v>
      </c>
      <c r="M125" s="33" t="s">
        <v>5431</v>
      </c>
      <c r="N125" s="33"/>
      <c r="O125" s="33"/>
      <c r="P125" s="33"/>
      <c r="Q125" s="2"/>
      <c r="R125" s="2"/>
      <c r="S125" s="2"/>
      <c r="T125" s="2"/>
      <c r="U125" s="2"/>
      <c r="V125" s="18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2"/>
      <c r="AO125" s="2"/>
      <c r="AP125" s="2"/>
      <c r="AQ125" s="1"/>
      <c r="AR125" s="1"/>
      <c r="AS125" s="1"/>
      <c r="AT125" s="1"/>
      <c r="AU125" s="1"/>
      <c r="AV125" s="2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2"/>
      <c r="BH125" s="2"/>
      <c r="BI125" s="1"/>
      <c r="BJ125" s="2"/>
      <c r="BK125" s="2"/>
      <c r="BL125" s="2"/>
      <c r="BM125" s="1" t="s">
        <v>5571</v>
      </c>
      <c r="BN125" s="129"/>
    </row>
    <row r="126" spans="1:66" ht="16.2">
      <c r="A126" s="2">
        <v>122</v>
      </c>
      <c r="B126" s="33" t="s">
        <v>4798</v>
      </c>
      <c r="C126" s="33" t="s">
        <v>4579</v>
      </c>
      <c r="D126" s="33" t="s">
        <v>216</v>
      </c>
      <c r="E126" s="33">
        <v>54</v>
      </c>
      <c r="F126" s="33"/>
      <c r="G126" s="33"/>
      <c r="H126" s="23" t="str">
        <f t="shared" si="4"/>
        <v>姜＊嫻</v>
      </c>
      <c r="I126" s="23" t="str">
        <f t="shared" si="5"/>
        <v>0＊964913</v>
      </c>
      <c r="J126" s="33" t="s">
        <v>5330</v>
      </c>
      <c r="K126" s="33" t="s">
        <v>67</v>
      </c>
      <c r="L126" s="33">
        <v>1551</v>
      </c>
      <c r="M126" s="33" t="s">
        <v>67</v>
      </c>
      <c r="N126" s="33"/>
      <c r="O126" s="33"/>
      <c r="P126" s="33"/>
      <c r="Q126" s="2"/>
      <c r="R126" s="2"/>
      <c r="S126" s="2"/>
      <c r="T126" s="2"/>
      <c r="U126" s="2"/>
      <c r="V126" s="18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2"/>
      <c r="AO126" s="2"/>
      <c r="AP126" s="2"/>
      <c r="AQ126" s="1"/>
      <c r="AR126" s="1"/>
      <c r="AS126" s="1"/>
      <c r="AT126" s="1"/>
      <c r="AU126" s="1"/>
      <c r="AV126" s="2"/>
      <c r="AW126" s="1"/>
      <c r="AX126" s="1"/>
      <c r="AY126" s="1"/>
      <c r="AZ126" s="1"/>
      <c r="BA126" s="1"/>
      <c r="BB126" s="1" t="s">
        <v>9</v>
      </c>
      <c r="BC126" s="1"/>
      <c r="BD126" s="1"/>
      <c r="BE126" s="1"/>
      <c r="BF126" s="1"/>
      <c r="BG126" s="2"/>
      <c r="BH126" s="2"/>
      <c r="BI126" s="1"/>
      <c r="BJ126" s="2"/>
      <c r="BK126" s="2"/>
      <c r="BL126" s="2"/>
      <c r="BM126" s="1"/>
      <c r="BN126" s="129"/>
    </row>
    <row r="127" spans="1:66" ht="16.2">
      <c r="A127" s="2">
        <v>123</v>
      </c>
      <c r="B127" s="33" t="s">
        <v>5676</v>
      </c>
      <c r="C127" s="33" t="s">
        <v>5432</v>
      </c>
      <c r="D127" s="33" t="s">
        <v>218</v>
      </c>
      <c r="E127" s="33">
        <v>58</v>
      </c>
      <c r="F127" s="33" t="s">
        <v>4883</v>
      </c>
      <c r="G127" s="33" t="s">
        <v>5354</v>
      </c>
      <c r="H127" s="23" t="str">
        <f t="shared" si="4"/>
        <v>蔡＊宏</v>
      </c>
      <c r="I127" s="23" t="str">
        <f t="shared" si="5"/>
        <v>0＊937248</v>
      </c>
      <c r="J127" s="33" t="s">
        <v>5330</v>
      </c>
      <c r="K127" s="33" t="s">
        <v>58</v>
      </c>
      <c r="L127" s="33">
        <v>1551</v>
      </c>
      <c r="M127" s="33" t="s">
        <v>58</v>
      </c>
      <c r="N127" s="33"/>
      <c r="O127" s="33"/>
      <c r="P127" s="33"/>
      <c r="Q127" s="2"/>
      <c r="R127" s="2"/>
      <c r="S127" s="2"/>
      <c r="T127" s="2"/>
      <c r="U127" s="2"/>
      <c r="V127" s="18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2"/>
      <c r="AO127" s="2"/>
      <c r="AP127" s="2"/>
      <c r="AQ127" s="1"/>
      <c r="AR127" s="1"/>
      <c r="AS127" s="1"/>
      <c r="AT127" s="1"/>
      <c r="AU127" s="1"/>
      <c r="AV127" s="2"/>
      <c r="AW127" s="1"/>
      <c r="AX127" s="1" t="s">
        <v>9</v>
      </c>
      <c r="AY127" s="1"/>
      <c r="AZ127" s="1"/>
      <c r="BA127" s="1"/>
      <c r="BB127" s="1"/>
      <c r="BC127" s="1"/>
      <c r="BD127" s="1"/>
      <c r="BE127" s="1"/>
      <c r="BF127" s="1"/>
      <c r="BG127" s="2"/>
      <c r="BH127" s="2"/>
      <c r="BI127" s="1"/>
      <c r="BJ127" s="2"/>
      <c r="BK127" s="2"/>
      <c r="BL127" s="2"/>
      <c r="BM127" s="1"/>
      <c r="BN127" s="129"/>
    </row>
    <row r="128" spans="1:66" ht="16.2">
      <c r="A128" s="2">
        <v>124</v>
      </c>
      <c r="B128" s="33" t="s">
        <v>739</v>
      </c>
      <c r="C128" s="33" t="s">
        <v>740</v>
      </c>
      <c r="D128" s="33" t="s">
        <v>216</v>
      </c>
      <c r="E128" s="33">
        <v>87</v>
      </c>
      <c r="F128" s="33"/>
      <c r="G128" s="33"/>
      <c r="H128" s="23" t="str">
        <f t="shared" si="4"/>
        <v>張＊阿金</v>
      </c>
      <c r="I128" s="23" t="str">
        <f t="shared" si="5"/>
        <v>0＊683288</v>
      </c>
      <c r="J128" s="33" t="s">
        <v>5330</v>
      </c>
      <c r="K128" s="33" t="s">
        <v>67</v>
      </c>
      <c r="L128" s="33">
        <v>1551</v>
      </c>
      <c r="M128" s="33" t="s">
        <v>67</v>
      </c>
      <c r="N128" s="33"/>
      <c r="O128" s="33"/>
      <c r="P128" s="33"/>
      <c r="Q128" s="2"/>
      <c r="R128" s="2"/>
      <c r="S128" s="2"/>
      <c r="T128" s="2"/>
      <c r="U128" s="2"/>
      <c r="V128" s="18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2"/>
      <c r="AO128" s="2"/>
      <c r="AP128" s="2"/>
      <c r="AQ128" s="1"/>
      <c r="AR128" s="1"/>
      <c r="AS128" s="1"/>
      <c r="AT128" s="1"/>
      <c r="AU128" s="1"/>
      <c r="AV128" s="2"/>
      <c r="AW128" s="1"/>
      <c r="AX128" s="1"/>
      <c r="AY128" s="1"/>
      <c r="AZ128" s="1"/>
      <c r="BA128" s="1"/>
      <c r="BB128" s="1" t="s">
        <v>9</v>
      </c>
      <c r="BC128" s="1"/>
      <c r="BD128" s="1"/>
      <c r="BE128" s="1"/>
      <c r="BF128" s="1"/>
      <c r="BG128" s="2"/>
      <c r="BH128" s="2"/>
      <c r="BI128" s="1"/>
      <c r="BJ128" s="2"/>
      <c r="BK128" s="2"/>
      <c r="BL128" s="2"/>
      <c r="BM128" s="1"/>
      <c r="BN128" s="129"/>
    </row>
    <row r="129" spans="1:66" ht="16.2">
      <c r="A129" s="2">
        <v>125</v>
      </c>
      <c r="B129" s="33" t="s">
        <v>5677</v>
      </c>
      <c r="C129" s="33" t="s">
        <v>5433</v>
      </c>
      <c r="D129" s="33" t="s">
        <v>218</v>
      </c>
      <c r="E129" s="33">
        <v>62</v>
      </c>
      <c r="F129" s="33" t="s">
        <v>4966</v>
      </c>
      <c r="G129" s="33" t="s">
        <v>5348</v>
      </c>
      <c r="H129" s="23" t="str">
        <f t="shared" si="4"/>
        <v>吳＊基</v>
      </c>
      <c r="I129" s="23" t="str">
        <f t="shared" si="5"/>
        <v>1＊293444</v>
      </c>
      <c r="J129" s="33" t="s">
        <v>5330</v>
      </c>
      <c r="K129" s="33" t="s">
        <v>58</v>
      </c>
      <c r="L129" s="33">
        <v>1551</v>
      </c>
      <c r="M129" s="33" t="s">
        <v>58</v>
      </c>
      <c r="N129" s="33"/>
      <c r="O129" s="33"/>
      <c r="P129" s="33"/>
      <c r="Q129" s="2"/>
      <c r="R129" s="2"/>
      <c r="S129" s="2"/>
      <c r="T129" s="2"/>
      <c r="U129" s="2"/>
      <c r="V129" s="18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2"/>
      <c r="AO129" s="2"/>
      <c r="AP129" s="2"/>
      <c r="AQ129" s="1"/>
      <c r="AR129" s="1"/>
      <c r="AS129" s="1"/>
      <c r="AT129" s="1"/>
      <c r="AU129" s="1"/>
      <c r="AV129" s="2"/>
      <c r="AW129" s="1"/>
      <c r="AX129" s="1" t="s">
        <v>9</v>
      </c>
      <c r="AY129" s="1"/>
      <c r="AZ129" s="1"/>
      <c r="BA129" s="1"/>
      <c r="BB129" s="1"/>
      <c r="BC129" s="1"/>
      <c r="BD129" s="1"/>
      <c r="BE129" s="1"/>
      <c r="BF129" s="1"/>
      <c r="BG129" s="2"/>
      <c r="BH129" s="2"/>
      <c r="BI129" s="1"/>
      <c r="BJ129" s="2"/>
      <c r="BK129" s="2"/>
      <c r="BL129" s="2"/>
      <c r="BM129" s="1"/>
      <c r="BN129" s="129"/>
    </row>
    <row r="130" spans="1:66" ht="16.2">
      <c r="A130" s="2">
        <v>126</v>
      </c>
      <c r="B130" s="33" t="s">
        <v>5678</v>
      </c>
      <c r="C130" s="33" t="s">
        <v>5434</v>
      </c>
      <c r="D130" s="33" t="s">
        <v>216</v>
      </c>
      <c r="E130" s="33">
        <v>41</v>
      </c>
      <c r="F130" s="33"/>
      <c r="G130" s="33"/>
      <c r="H130" s="23" t="str">
        <f t="shared" si="4"/>
        <v>陳＊綸</v>
      </c>
      <c r="I130" s="23" t="str">
        <f t="shared" si="5"/>
        <v>1＊648094</v>
      </c>
      <c r="J130" s="33" t="s">
        <v>5369</v>
      </c>
      <c r="K130" s="33" t="s">
        <v>58</v>
      </c>
      <c r="L130" s="33">
        <v>1551</v>
      </c>
      <c r="M130" s="33" t="s">
        <v>58</v>
      </c>
      <c r="N130" s="33"/>
      <c r="O130" s="33"/>
      <c r="P130" s="33"/>
      <c r="Q130" s="2"/>
      <c r="R130" s="2"/>
      <c r="S130" s="2"/>
      <c r="T130" s="2"/>
      <c r="U130" s="2"/>
      <c r="V130" s="18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2"/>
      <c r="AO130" s="2"/>
      <c r="AP130" s="2"/>
      <c r="AQ130" s="1"/>
      <c r="AR130" s="1"/>
      <c r="AS130" s="1"/>
      <c r="AT130" s="1"/>
      <c r="AU130" s="1"/>
      <c r="AV130" s="2"/>
      <c r="AW130" s="1" t="s">
        <v>9</v>
      </c>
      <c r="AX130" s="1"/>
      <c r="AY130" s="1"/>
      <c r="AZ130" s="1"/>
      <c r="BA130" s="1"/>
      <c r="BB130" s="1"/>
      <c r="BC130" s="1"/>
      <c r="BD130" s="1"/>
      <c r="BE130" s="1"/>
      <c r="BF130" s="1"/>
      <c r="BG130" s="2"/>
      <c r="BH130" s="2"/>
      <c r="BI130" s="1"/>
      <c r="BJ130" s="2"/>
      <c r="BK130" s="2"/>
      <c r="BL130" s="2"/>
      <c r="BM130" s="1"/>
      <c r="BN130" s="129"/>
    </row>
    <row r="131" spans="1:66" ht="16.2">
      <c r="A131" s="2">
        <v>127</v>
      </c>
      <c r="B131" s="33" t="s">
        <v>5679</v>
      </c>
      <c r="C131" s="33" t="s">
        <v>5435</v>
      </c>
      <c r="D131" s="33" t="s">
        <v>216</v>
      </c>
      <c r="E131" s="33">
        <v>61</v>
      </c>
      <c r="F131" s="33"/>
      <c r="G131" s="33"/>
      <c r="H131" s="23" t="str">
        <f t="shared" si="4"/>
        <v>陳＊里</v>
      </c>
      <c r="I131" s="23" t="str">
        <f t="shared" si="5"/>
        <v>1＊382460</v>
      </c>
      <c r="J131" s="33" t="s">
        <v>5369</v>
      </c>
      <c r="K131" s="33" t="s">
        <v>58</v>
      </c>
      <c r="L131" s="33">
        <v>1551</v>
      </c>
      <c r="M131" s="33" t="s">
        <v>58</v>
      </c>
      <c r="N131" s="33"/>
      <c r="O131" s="33"/>
      <c r="P131" s="33"/>
      <c r="Q131" s="2"/>
      <c r="R131" s="2"/>
      <c r="S131" s="2"/>
      <c r="T131" s="2"/>
      <c r="U131" s="2"/>
      <c r="V131" s="18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2"/>
      <c r="AO131" s="2"/>
      <c r="AP131" s="2"/>
      <c r="AQ131" s="1"/>
      <c r="AR131" s="1"/>
      <c r="AS131" s="1"/>
      <c r="AT131" s="1"/>
      <c r="AU131" s="1"/>
      <c r="AV131" s="2"/>
      <c r="AW131" s="1"/>
      <c r="AX131" s="1" t="s">
        <v>9</v>
      </c>
      <c r="AY131" s="1"/>
      <c r="AZ131" s="1"/>
      <c r="BA131" s="1"/>
      <c r="BB131" s="1"/>
      <c r="BC131" s="1"/>
      <c r="BD131" s="1"/>
      <c r="BE131" s="1"/>
      <c r="BF131" s="1"/>
      <c r="BG131" s="2"/>
      <c r="BH131" s="2"/>
      <c r="BI131" s="1"/>
      <c r="BJ131" s="2"/>
      <c r="BK131" s="2"/>
      <c r="BL131" s="2"/>
      <c r="BM131" s="1"/>
      <c r="BN131" s="129"/>
    </row>
    <row r="132" spans="1:66" ht="16.2">
      <c r="A132" s="2">
        <v>128</v>
      </c>
      <c r="B132" s="33" t="s">
        <v>5680</v>
      </c>
      <c r="C132" s="33" t="s">
        <v>5436</v>
      </c>
      <c r="D132" s="33" t="s">
        <v>218</v>
      </c>
      <c r="E132" s="33">
        <v>52</v>
      </c>
      <c r="F132" s="33" t="s">
        <v>5354</v>
      </c>
      <c r="G132" s="33" t="s">
        <v>5358</v>
      </c>
      <c r="H132" s="23" t="str">
        <f t="shared" si="4"/>
        <v>吳＊仁</v>
      </c>
      <c r="I132" s="23" t="str">
        <f t="shared" si="5"/>
        <v>0＊305489</v>
      </c>
      <c r="J132" s="33" t="s">
        <v>5356</v>
      </c>
      <c r="K132" s="33" t="s">
        <v>58</v>
      </c>
      <c r="L132" s="33">
        <v>1551</v>
      </c>
      <c r="M132" s="33" t="s">
        <v>58</v>
      </c>
      <c r="N132" s="33"/>
      <c r="O132" s="33"/>
      <c r="P132" s="33"/>
      <c r="Q132" s="2"/>
      <c r="R132" s="2"/>
      <c r="S132" s="2"/>
      <c r="T132" s="2"/>
      <c r="U132" s="2"/>
      <c r="V132" s="18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2"/>
      <c r="AO132" s="2"/>
      <c r="AP132" s="2"/>
      <c r="AQ132" s="1"/>
      <c r="AR132" s="1"/>
      <c r="AS132" s="1"/>
      <c r="AT132" s="1"/>
      <c r="AU132" s="1"/>
      <c r="AV132" s="2"/>
      <c r="AW132" s="1"/>
      <c r="AX132" s="1" t="s">
        <v>9</v>
      </c>
      <c r="AY132" s="1"/>
      <c r="AZ132" s="1"/>
      <c r="BA132" s="1"/>
      <c r="BB132" s="1"/>
      <c r="BC132" s="1"/>
      <c r="BD132" s="1"/>
      <c r="BE132" s="1"/>
      <c r="BF132" s="1"/>
      <c r="BG132" s="2"/>
      <c r="BH132" s="2"/>
      <c r="BI132" s="1"/>
      <c r="BJ132" s="2"/>
      <c r="BK132" s="2"/>
      <c r="BL132" s="2"/>
      <c r="BM132" s="1"/>
      <c r="BN132" s="129"/>
    </row>
    <row r="133" spans="1:66" ht="16.2">
      <c r="A133" s="2">
        <v>129</v>
      </c>
      <c r="B133" s="33" t="s">
        <v>5681</v>
      </c>
      <c r="C133" s="33" t="s">
        <v>5437</v>
      </c>
      <c r="D133" s="33" t="s">
        <v>218</v>
      </c>
      <c r="E133" s="33">
        <v>37</v>
      </c>
      <c r="F133" s="33"/>
      <c r="G133" s="33"/>
      <c r="H133" s="23" t="str">
        <f t="shared" si="4"/>
        <v>蘇＊祺</v>
      </c>
      <c r="I133" s="23" t="str">
        <f t="shared" si="5"/>
        <v>0＊740524</v>
      </c>
      <c r="J133" s="33" t="s">
        <v>5356</v>
      </c>
      <c r="K133" s="33" t="s">
        <v>135</v>
      </c>
      <c r="L133" s="33">
        <v>1551</v>
      </c>
      <c r="M133" s="33" t="s">
        <v>135</v>
      </c>
      <c r="N133" s="33"/>
      <c r="O133" s="33"/>
      <c r="P133" s="33"/>
      <c r="Q133" s="2"/>
      <c r="R133" s="2"/>
      <c r="S133" s="2"/>
      <c r="T133" s="2"/>
      <c r="U133" s="2"/>
      <c r="V133" s="18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2"/>
      <c r="AO133" s="2"/>
      <c r="AP133" s="2"/>
      <c r="AQ133" s="1"/>
      <c r="AR133" s="1"/>
      <c r="AS133" s="1"/>
      <c r="AT133" s="1"/>
      <c r="AU133" s="1"/>
      <c r="AV133" s="2"/>
      <c r="AW133" s="1"/>
      <c r="AX133" s="1"/>
      <c r="AY133" s="1"/>
      <c r="AZ133" s="1" t="s">
        <v>9</v>
      </c>
      <c r="BA133" s="1"/>
      <c r="BB133" s="1"/>
      <c r="BC133" s="1"/>
      <c r="BD133" s="1"/>
      <c r="BE133" s="1"/>
      <c r="BF133" s="1"/>
      <c r="BG133" s="2"/>
      <c r="BH133" s="2"/>
      <c r="BI133" s="1"/>
      <c r="BJ133" s="2"/>
      <c r="BK133" s="2"/>
      <c r="BL133" s="2"/>
      <c r="BM133" s="1"/>
      <c r="BN133" s="129"/>
    </row>
    <row r="134" spans="1:66" ht="16.2">
      <c r="A134" s="2">
        <v>130</v>
      </c>
      <c r="B134" s="33" t="s">
        <v>5682</v>
      </c>
      <c r="C134" s="33" t="s">
        <v>5438</v>
      </c>
      <c r="D134" s="33" t="s">
        <v>216</v>
      </c>
      <c r="E134" s="33">
        <v>67</v>
      </c>
      <c r="F134" s="33"/>
      <c r="G134" s="33"/>
      <c r="H134" s="23" t="str">
        <f t="shared" si="4"/>
        <v>林＊嬌</v>
      </c>
      <c r="I134" s="23" t="str">
        <f t="shared" si="5"/>
        <v>1＊514807</v>
      </c>
      <c r="J134" s="33" t="s">
        <v>5356</v>
      </c>
      <c r="K134" s="33" t="s">
        <v>135</v>
      </c>
      <c r="L134" s="33">
        <v>1551</v>
      </c>
      <c r="M134" s="33" t="s">
        <v>135</v>
      </c>
      <c r="N134" s="33"/>
      <c r="O134" s="33"/>
      <c r="P134" s="33"/>
      <c r="Q134" s="2"/>
      <c r="R134" s="2"/>
      <c r="S134" s="2"/>
      <c r="T134" s="2"/>
      <c r="U134" s="2"/>
      <c r="V134" s="18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2"/>
      <c r="AO134" s="2"/>
      <c r="AP134" s="2"/>
      <c r="AQ134" s="1"/>
      <c r="AR134" s="1"/>
      <c r="AS134" s="1"/>
      <c r="AT134" s="1"/>
      <c r="AU134" s="1"/>
      <c r="AV134" s="2"/>
      <c r="AW134" s="1"/>
      <c r="AX134" s="1"/>
      <c r="AY134" s="1"/>
      <c r="AZ134" s="1" t="s">
        <v>9</v>
      </c>
      <c r="BA134" s="1"/>
      <c r="BB134" s="1"/>
      <c r="BC134" s="1"/>
      <c r="BD134" s="1"/>
      <c r="BE134" s="1"/>
      <c r="BF134" s="1"/>
      <c r="BG134" s="2"/>
      <c r="BH134" s="2"/>
      <c r="BI134" s="1"/>
      <c r="BJ134" s="2"/>
      <c r="BK134" s="2"/>
      <c r="BL134" s="2"/>
      <c r="BM134" s="1"/>
      <c r="BN134" s="129"/>
    </row>
    <row r="135" spans="1:66" ht="31.2">
      <c r="A135" s="2">
        <v>131</v>
      </c>
      <c r="B135" s="33" t="s">
        <v>5683</v>
      </c>
      <c r="C135" s="33" t="s">
        <v>5439</v>
      </c>
      <c r="D135" s="33" t="s">
        <v>218</v>
      </c>
      <c r="E135" s="33">
        <v>53</v>
      </c>
      <c r="F135" s="33" t="s">
        <v>5358</v>
      </c>
      <c r="G135" s="33" t="s">
        <v>5357</v>
      </c>
      <c r="H135" s="23" t="str">
        <f t="shared" si="4"/>
        <v>陳＊平</v>
      </c>
      <c r="I135" s="23" t="str">
        <f t="shared" si="5"/>
        <v>0＊991426</v>
      </c>
      <c r="J135" s="33" t="s">
        <v>5353</v>
      </c>
      <c r="K135" s="33" t="s">
        <v>1121</v>
      </c>
      <c r="L135" s="33">
        <v>1551</v>
      </c>
      <c r="M135" s="33" t="s">
        <v>4305</v>
      </c>
      <c r="N135" s="33" t="s">
        <v>3345</v>
      </c>
      <c r="O135" s="33"/>
      <c r="P135" s="33"/>
      <c r="Q135" s="2"/>
      <c r="R135" s="2"/>
      <c r="S135" s="2"/>
      <c r="T135" s="2"/>
      <c r="U135" s="2"/>
      <c r="V135" s="18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2"/>
      <c r="AO135" s="2"/>
      <c r="AP135" s="2"/>
      <c r="AQ135" s="1"/>
      <c r="AR135" s="1"/>
      <c r="AS135" s="1"/>
      <c r="AT135" s="1"/>
      <c r="AU135" s="1"/>
      <c r="AV135" s="2"/>
      <c r="AW135" s="1"/>
      <c r="AX135" s="1" t="s">
        <v>9</v>
      </c>
      <c r="AY135" s="1"/>
      <c r="AZ135" s="1"/>
      <c r="BA135" s="1"/>
      <c r="BB135" s="1"/>
      <c r="BC135" s="1"/>
      <c r="BD135" s="1"/>
      <c r="BE135" s="1"/>
      <c r="BF135" s="1"/>
      <c r="BG135" s="2"/>
      <c r="BH135" s="2"/>
      <c r="BI135" s="1"/>
      <c r="BJ135" s="2"/>
      <c r="BK135" s="2"/>
      <c r="BL135" s="2"/>
      <c r="BM135" s="1" t="s">
        <v>1111</v>
      </c>
      <c r="BN135" s="129"/>
    </row>
    <row r="136" spans="1:66" ht="16.2">
      <c r="A136" s="2">
        <v>132</v>
      </c>
      <c r="B136" s="33" t="s">
        <v>5681</v>
      </c>
      <c r="C136" s="33" t="s">
        <v>5437</v>
      </c>
      <c r="D136" s="33" t="s">
        <v>218</v>
      </c>
      <c r="E136" s="33">
        <v>37</v>
      </c>
      <c r="F136" s="33" t="s">
        <v>5358</v>
      </c>
      <c r="G136" s="33" t="s">
        <v>5357</v>
      </c>
      <c r="H136" s="23" t="str">
        <f t="shared" si="4"/>
        <v>蘇＊祺</v>
      </c>
      <c r="I136" s="23" t="str">
        <f t="shared" si="5"/>
        <v>0＊740524</v>
      </c>
      <c r="J136" s="33" t="s">
        <v>5371</v>
      </c>
      <c r="K136" s="33" t="s">
        <v>67</v>
      </c>
      <c r="L136" s="33">
        <v>1551</v>
      </c>
      <c r="M136" s="33" t="s">
        <v>67</v>
      </c>
      <c r="N136" s="33"/>
      <c r="O136" s="33"/>
      <c r="P136" s="33"/>
      <c r="Q136" s="2"/>
      <c r="R136" s="2"/>
      <c r="S136" s="2"/>
      <c r="T136" s="2"/>
      <c r="U136" s="2"/>
      <c r="V136" s="18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2"/>
      <c r="AO136" s="2"/>
      <c r="AP136" s="2"/>
      <c r="AQ136" s="1"/>
      <c r="AR136" s="1"/>
      <c r="AS136" s="1"/>
      <c r="AT136" s="1"/>
      <c r="AU136" s="1"/>
      <c r="AV136" s="2"/>
      <c r="AW136" s="1"/>
      <c r="AX136" s="1"/>
      <c r="AY136" s="1"/>
      <c r="AZ136" s="1"/>
      <c r="BA136" s="1"/>
      <c r="BB136" s="1" t="s">
        <v>9</v>
      </c>
      <c r="BC136" s="1"/>
      <c r="BD136" s="1"/>
      <c r="BE136" s="1"/>
      <c r="BF136" s="1"/>
      <c r="BG136" s="2"/>
      <c r="BH136" s="2"/>
      <c r="BI136" s="1"/>
      <c r="BJ136" s="2"/>
      <c r="BK136" s="2"/>
      <c r="BL136" s="2"/>
      <c r="BM136" s="1"/>
      <c r="BN136" s="129"/>
    </row>
    <row r="137" spans="1:66" ht="31.2">
      <c r="A137" s="2">
        <v>133</v>
      </c>
      <c r="B137" s="33" t="s">
        <v>5684</v>
      </c>
      <c r="C137" s="33" t="s">
        <v>5440</v>
      </c>
      <c r="D137" s="33" t="s">
        <v>216</v>
      </c>
      <c r="E137" s="33">
        <v>52</v>
      </c>
      <c r="F137" s="33"/>
      <c r="G137" s="33"/>
      <c r="H137" s="23" t="str">
        <f t="shared" si="4"/>
        <v>李＊儀</v>
      </c>
      <c r="I137" s="23" t="str">
        <f t="shared" si="5"/>
        <v>1＊954306</v>
      </c>
      <c r="J137" s="33" t="s">
        <v>5335</v>
      </c>
      <c r="K137" s="33" t="s">
        <v>5572</v>
      </c>
      <c r="L137" s="33">
        <v>1551</v>
      </c>
      <c r="M137" s="33" t="s">
        <v>3401</v>
      </c>
      <c r="N137" s="33" t="s">
        <v>58</v>
      </c>
      <c r="O137" s="33"/>
      <c r="P137" s="33"/>
      <c r="Q137" s="2"/>
      <c r="R137" s="2"/>
      <c r="S137" s="2"/>
      <c r="T137" s="2"/>
      <c r="U137" s="2"/>
      <c r="V137" s="18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2"/>
      <c r="AO137" s="2"/>
      <c r="AP137" s="2"/>
      <c r="AQ137" s="1"/>
      <c r="AR137" s="1"/>
      <c r="AS137" s="1"/>
      <c r="AT137" s="1"/>
      <c r="AU137" s="1"/>
      <c r="AV137" s="2"/>
      <c r="AW137" s="1"/>
      <c r="AX137" s="1" t="s">
        <v>9</v>
      </c>
      <c r="AY137" s="1"/>
      <c r="AZ137" s="1"/>
      <c r="BA137" s="1"/>
      <c r="BB137" s="1"/>
      <c r="BC137" s="1"/>
      <c r="BD137" s="1"/>
      <c r="BE137" s="1"/>
      <c r="BF137" s="1"/>
      <c r="BG137" s="2" t="s">
        <v>9</v>
      </c>
      <c r="BH137" s="2"/>
      <c r="BI137" s="1"/>
      <c r="BJ137" s="2"/>
      <c r="BK137" s="2"/>
      <c r="BL137" s="2"/>
      <c r="BM137" s="1" t="s">
        <v>1111</v>
      </c>
      <c r="BN137" s="129"/>
    </row>
    <row r="138" spans="1:66" ht="16.2">
      <c r="A138" s="2">
        <v>134</v>
      </c>
      <c r="B138" s="33" t="s">
        <v>5682</v>
      </c>
      <c r="C138" s="33" t="s">
        <v>5438</v>
      </c>
      <c r="D138" s="33" t="s">
        <v>216</v>
      </c>
      <c r="E138" s="33">
        <v>67</v>
      </c>
      <c r="F138" s="33" t="s">
        <v>5358</v>
      </c>
      <c r="G138" s="33" t="s">
        <v>5380</v>
      </c>
      <c r="H138" s="23" t="str">
        <f t="shared" si="4"/>
        <v>林＊嬌</v>
      </c>
      <c r="I138" s="23" t="str">
        <f t="shared" si="5"/>
        <v>1＊514807</v>
      </c>
      <c r="J138" s="33" t="s">
        <v>5381</v>
      </c>
      <c r="K138" s="33" t="s">
        <v>67</v>
      </c>
      <c r="L138" s="33">
        <v>1551</v>
      </c>
      <c r="M138" s="33" t="s">
        <v>67</v>
      </c>
      <c r="N138" s="33"/>
      <c r="O138" s="33"/>
      <c r="P138" s="33"/>
      <c r="Q138" s="2"/>
      <c r="R138" s="2"/>
      <c r="S138" s="2"/>
      <c r="T138" s="2"/>
      <c r="U138" s="2"/>
      <c r="V138" s="18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2"/>
      <c r="AO138" s="2"/>
      <c r="AP138" s="2"/>
      <c r="AQ138" s="1"/>
      <c r="AR138" s="1"/>
      <c r="AS138" s="1"/>
      <c r="AT138" s="1"/>
      <c r="AU138" s="1"/>
      <c r="AV138" s="2"/>
      <c r="AW138" s="1"/>
      <c r="AX138" s="1"/>
      <c r="AY138" s="1"/>
      <c r="AZ138" s="1"/>
      <c r="BA138" s="1"/>
      <c r="BB138" s="1" t="s">
        <v>9</v>
      </c>
      <c r="BC138" s="1"/>
      <c r="BD138" s="1"/>
      <c r="BE138" s="1"/>
      <c r="BF138" s="1"/>
      <c r="BG138" s="2"/>
      <c r="BH138" s="2"/>
      <c r="BI138" s="1"/>
      <c r="BJ138" s="2"/>
      <c r="BK138" s="2"/>
      <c r="BL138" s="2"/>
      <c r="BM138" s="1"/>
      <c r="BN138" s="129"/>
    </row>
    <row r="139" spans="1:66" ht="16.2">
      <c r="A139" s="2">
        <v>135</v>
      </c>
      <c r="B139" s="33" t="s">
        <v>5685</v>
      </c>
      <c r="C139" s="33" t="s">
        <v>5441</v>
      </c>
      <c r="D139" s="33" t="s">
        <v>218</v>
      </c>
      <c r="E139" s="33">
        <v>58</v>
      </c>
      <c r="F139" s="33" t="s">
        <v>5345</v>
      </c>
      <c r="G139" s="33"/>
      <c r="H139" s="23" t="str">
        <f t="shared" si="4"/>
        <v>林＊舜</v>
      </c>
      <c r="I139" s="23" t="str">
        <f t="shared" si="5"/>
        <v>1＊883432</v>
      </c>
      <c r="J139" s="33" t="s">
        <v>5381</v>
      </c>
      <c r="K139" s="33" t="s">
        <v>58</v>
      </c>
      <c r="L139" s="33">
        <v>1551</v>
      </c>
      <c r="M139" s="33" t="s">
        <v>58</v>
      </c>
      <c r="N139" s="33"/>
      <c r="O139" s="33"/>
      <c r="P139" s="33"/>
      <c r="Q139" s="2"/>
      <c r="R139" s="2"/>
      <c r="S139" s="2"/>
      <c r="T139" s="2"/>
      <c r="U139" s="2"/>
      <c r="V139" s="18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2"/>
      <c r="AO139" s="2"/>
      <c r="AP139" s="2"/>
      <c r="AQ139" s="1"/>
      <c r="AR139" s="1"/>
      <c r="AS139" s="1"/>
      <c r="AT139" s="1"/>
      <c r="AU139" s="1"/>
      <c r="AV139" s="2"/>
      <c r="AW139" s="1"/>
      <c r="AX139" s="1" t="s">
        <v>9</v>
      </c>
      <c r="AY139" s="1"/>
      <c r="AZ139" s="1"/>
      <c r="BA139" s="1"/>
      <c r="BB139" s="1"/>
      <c r="BC139" s="1"/>
      <c r="BD139" s="1"/>
      <c r="BE139" s="1"/>
      <c r="BF139" s="1"/>
      <c r="BG139" s="2"/>
      <c r="BH139" s="2"/>
      <c r="BI139" s="1"/>
      <c r="BJ139" s="2"/>
      <c r="BK139" s="2"/>
      <c r="BL139" s="2"/>
      <c r="BM139" s="1"/>
      <c r="BN139" s="129"/>
    </row>
    <row r="140" spans="1:66" ht="31.2">
      <c r="A140" s="2">
        <v>136</v>
      </c>
      <c r="B140" s="33" t="s">
        <v>4834</v>
      </c>
      <c r="C140" s="33" t="s">
        <v>4835</v>
      </c>
      <c r="D140" s="33" t="s">
        <v>216</v>
      </c>
      <c r="E140" s="33">
        <v>79</v>
      </c>
      <c r="F140" s="33" t="s">
        <v>325</v>
      </c>
      <c r="G140" s="33" t="s">
        <v>325</v>
      </c>
      <c r="H140" s="23" t="str">
        <f t="shared" si="4"/>
        <v>詹＊玉琴</v>
      </c>
      <c r="I140" s="23" t="str">
        <f t="shared" si="5"/>
        <v>0＊717514</v>
      </c>
      <c r="J140" s="33" t="s">
        <v>5032</v>
      </c>
      <c r="K140" s="33" t="s">
        <v>1127</v>
      </c>
      <c r="L140" s="36" t="s">
        <v>334</v>
      </c>
      <c r="M140" s="33"/>
      <c r="N140" s="33"/>
      <c r="O140" s="33"/>
      <c r="P140" s="33"/>
      <c r="Q140" s="2"/>
      <c r="R140" s="2"/>
      <c r="S140" s="2"/>
      <c r="T140" s="2"/>
      <c r="U140" s="2"/>
      <c r="V140" s="18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2"/>
      <c r="AO140" s="2"/>
      <c r="AP140" s="2"/>
      <c r="AQ140" s="1"/>
      <c r="AR140" s="1"/>
      <c r="AS140" s="1"/>
      <c r="AT140" s="1"/>
      <c r="AU140" s="1"/>
      <c r="AV140" s="2"/>
      <c r="AW140" s="1"/>
      <c r="AX140" s="1"/>
      <c r="AY140" s="1"/>
      <c r="AZ140" s="1"/>
      <c r="BA140" s="1"/>
      <c r="BB140" s="1"/>
      <c r="BC140" s="1"/>
      <c r="BD140" s="1"/>
      <c r="BE140" s="1" t="s">
        <v>9</v>
      </c>
      <c r="BF140" s="1"/>
      <c r="BG140" s="2"/>
      <c r="BH140" s="2"/>
      <c r="BI140" s="1"/>
      <c r="BJ140" s="2"/>
      <c r="BK140" s="2"/>
      <c r="BL140" s="2"/>
      <c r="BM140" s="1"/>
      <c r="BN140" s="129"/>
    </row>
    <row r="141" spans="1:66" ht="46.8">
      <c r="A141" s="2">
        <v>137</v>
      </c>
      <c r="B141" s="33" t="s">
        <v>1962</v>
      </c>
      <c r="C141" s="33" t="s">
        <v>1748</v>
      </c>
      <c r="D141" s="33" t="s">
        <v>218</v>
      </c>
      <c r="E141" s="33">
        <v>63</v>
      </c>
      <c r="F141" s="33" t="s">
        <v>325</v>
      </c>
      <c r="G141" s="33" t="s">
        <v>325</v>
      </c>
      <c r="H141" s="23" t="str">
        <f t="shared" si="4"/>
        <v>周＊瑞</v>
      </c>
      <c r="I141" s="23" t="str">
        <f t="shared" si="5"/>
        <v>0＊952002</v>
      </c>
      <c r="J141" s="33" t="s">
        <v>5032</v>
      </c>
      <c r="K141" s="33" t="s">
        <v>1134</v>
      </c>
      <c r="L141" s="36" t="s">
        <v>334</v>
      </c>
      <c r="M141" s="33"/>
      <c r="N141" s="33"/>
      <c r="O141" s="33"/>
      <c r="P141" s="33"/>
      <c r="Q141" s="2"/>
      <c r="R141" s="2"/>
      <c r="S141" s="2"/>
      <c r="T141" s="2"/>
      <c r="U141" s="2"/>
      <c r="V141" s="18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2"/>
      <c r="AO141" s="2"/>
      <c r="AP141" s="2"/>
      <c r="AQ141" s="1"/>
      <c r="AR141" s="1"/>
      <c r="AS141" s="1"/>
      <c r="AT141" s="1"/>
      <c r="AU141" s="1"/>
      <c r="AV141" s="2"/>
      <c r="AW141" s="1"/>
      <c r="AX141" s="1"/>
      <c r="AY141" s="1"/>
      <c r="AZ141" s="1"/>
      <c r="BA141" s="1"/>
      <c r="BB141" s="1"/>
      <c r="BC141" s="1"/>
      <c r="BD141" s="1"/>
      <c r="BE141" s="1" t="s">
        <v>9</v>
      </c>
      <c r="BF141" s="1"/>
      <c r="BG141" s="2"/>
      <c r="BH141" s="2"/>
      <c r="BI141" s="1"/>
      <c r="BJ141" s="2"/>
      <c r="BK141" s="2"/>
      <c r="BL141" s="2"/>
      <c r="BM141" s="1" t="s">
        <v>1098</v>
      </c>
      <c r="BN141" s="129"/>
    </row>
    <row r="142" spans="1:66" ht="31.2">
      <c r="A142" s="2">
        <v>138</v>
      </c>
      <c r="B142" s="33" t="s">
        <v>5686</v>
      </c>
      <c r="C142" s="33" t="s">
        <v>3454</v>
      </c>
      <c r="D142" s="33" t="s">
        <v>216</v>
      </c>
      <c r="E142" s="33">
        <v>75</v>
      </c>
      <c r="F142" s="33" t="s">
        <v>325</v>
      </c>
      <c r="G142" s="33" t="s">
        <v>325</v>
      </c>
      <c r="H142" s="23" t="str">
        <f t="shared" si="4"/>
        <v>江＊葉</v>
      </c>
      <c r="I142" s="23" t="str">
        <f t="shared" si="5"/>
        <v>0＊829084</v>
      </c>
      <c r="J142" s="33" t="s">
        <v>5032</v>
      </c>
      <c r="K142" s="33" t="s">
        <v>1127</v>
      </c>
      <c r="L142" s="36" t="s">
        <v>334</v>
      </c>
      <c r="M142" s="33"/>
      <c r="N142" s="33"/>
      <c r="O142" s="33"/>
      <c r="P142" s="33"/>
      <c r="Q142" s="2"/>
      <c r="R142" s="2"/>
      <c r="S142" s="2"/>
      <c r="T142" s="2"/>
      <c r="U142" s="2"/>
      <c r="V142" s="18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2"/>
      <c r="AO142" s="2"/>
      <c r="AP142" s="2"/>
      <c r="AQ142" s="1"/>
      <c r="AR142" s="1"/>
      <c r="AS142" s="1"/>
      <c r="AT142" s="1"/>
      <c r="AU142" s="1"/>
      <c r="AV142" s="2"/>
      <c r="AW142" s="1"/>
      <c r="AX142" s="1"/>
      <c r="AY142" s="1"/>
      <c r="AZ142" s="1"/>
      <c r="BA142" s="1"/>
      <c r="BB142" s="1"/>
      <c r="BC142" s="1"/>
      <c r="BD142" s="1"/>
      <c r="BE142" s="1" t="s">
        <v>9</v>
      </c>
      <c r="BF142" s="1"/>
      <c r="BG142" s="2"/>
      <c r="BH142" s="2"/>
      <c r="BI142" s="1"/>
      <c r="BJ142" s="2"/>
      <c r="BK142" s="2"/>
      <c r="BL142" s="2"/>
      <c r="BM142" s="1"/>
      <c r="BN142" s="129"/>
    </row>
    <row r="143" spans="1:66" ht="31.2">
      <c r="A143" s="2">
        <v>139</v>
      </c>
      <c r="B143" s="33" t="s">
        <v>1007</v>
      </c>
      <c r="C143" s="33" t="s">
        <v>5442</v>
      </c>
      <c r="D143" s="33" t="s">
        <v>216</v>
      </c>
      <c r="E143" s="33">
        <v>54</v>
      </c>
      <c r="F143" s="33" t="s">
        <v>325</v>
      </c>
      <c r="G143" s="33" t="s">
        <v>325</v>
      </c>
      <c r="H143" s="23" t="str">
        <f t="shared" si="4"/>
        <v>陳＊雲</v>
      </c>
      <c r="I143" s="23" t="str">
        <f t="shared" si="5"/>
        <v>0＊526902</v>
      </c>
      <c r="J143" s="33" t="s">
        <v>5032</v>
      </c>
      <c r="K143" s="33" t="s">
        <v>1127</v>
      </c>
      <c r="L143" s="36" t="s">
        <v>334</v>
      </c>
      <c r="M143" s="33"/>
      <c r="N143" s="33"/>
      <c r="O143" s="33"/>
      <c r="P143" s="33"/>
      <c r="Q143" s="2"/>
      <c r="R143" s="2"/>
      <c r="S143" s="2"/>
      <c r="T143" s="2"/>
      <c r="U143" s="2"/>
      <c r="V143" s="18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2"/>
      <c r="AO143" s="2"/>
      <c r="AP143" s="2"/>
      <c r="AQ143" s="1"/>
      <c r="AR143" s="1"/>
      <c r="AS143" s="1"/>
      <c r="AT143" s="1"/>
      <c r="AU143" s="1"/>
      <c r="AV143" s="2"/>
      <c r="AW143" s="1"/>
      <c r="AX143" s="1"/>
      <c r="AY143" s="1"/>
      <c r="AZ143" s="1"/>
      <c r="BA143" s="1"/>
      <c r="BB143" s="1"/>
      <c r="BC143" s="1"/>
      <c r="BD143" s="1"/>
      <c r="BE143" s="1" t="s">
        <v>9</v>
      </c>
      <c r="BF143" s="1"/>
      <c r="BG143" s="2"/>
      <c r="BH143" s="2"/>
      <c r="BI143" s="1"/>
      <c r="BJ143" s="2"/>
      <c r="BK143" s="2"/>
      <c r="BL143" s="2"/>
      <c r="BM143" s="1"/>
      <c r="BN143" s="129"/>
    </row>
    <row r="144" spans="1:66" ht="31.2">
      <c r="A144" s="2">
        <v>140</v>
      </c>
      <c r="B144" s="33" t="s">
        <v>5687</v>
      </c>
      <c r="C144" s="33" t="s">
        <v>3443</v>
      </c>
      <c r="D144" s="33" t="s">
        <v>216</v>
      </c>
      <c r="E144" s="33">
        <v>59</v>
      </c>
      <c r="F144" s="33" t="s">
        <v>325</v>
      </c>
      <c r="G144" s="33" t="s">
        <v>325</v>
      </c>
      <c r="H144" s="23" t="str">
        <f t="shared" si="4"/>
        <v>謝＊玉</v>
      </c>
      <c r="I144" s="23" t="str">
        <f t="shared" si="5"/>
        <v>0＊085116</v>
      </c>
      <c r="J144" s="33" t="s">
        <v>5032</v>
      </c>
      <c r="K144" s="33" t="s">
        <v>1127</v>
      </c>
      <c r="L144" s="36" t="s">
        <v>334</v>
      </c>
      <c r="M144" s="33"/>
      <c r="N144" s="33"/>
      <c r="O144" s="33"/>
      <c r="P144" s="33"/>
      <c r="Q144" s="2"/>
      <c r="R144" s="2"/>
      <c r="S144" s="2"/>
      <c r="T144" s="2"/>
      <c r="U144" s="2"/>
      <c r="V144" s="18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2"/>
      <c r="AO144" s="2"/>
      <c r="AP144" s="2"/>
      <c r="AQ144" s="1"/>
      <c r="AR144" s="1"/>
      <c r="AS144" s="1"/>
      <c r="AT144" s="1"/>
      <c r="AU144" s="1"/>
      <c r="AV144" s="2"/>
      <c r="AW144" s="1"/>
      <c r="AX144" s="1"/>
      <c r="AY144" s="1"/>
      <c r="AZ144" s="1"/>
      <c r="BA144" s="1"/>
      <c r="BB144" s="1"/>
      <c r="BC144" s="1"/>
      <c r="BD144" s="1"/>
      <c r="BE144" s="1" t="s">
        <v>9</v>
      </c>
      <c r="BF144" s="1"/>
      <c r="BG144" s="2"/>
      <c r="BH144" s="2"/>
      <c r="BI144" s="1"/>
      <c r="BJ144" s="2"/>
      <c r="BK144" s="2"/>
      <c r="BL144" s="2"/>
      <c r="BM144" s="1"/>
      <c r="BN144" s="129"/>
    </row>
    <row r="145" spans="1:66" ht="31.2">
      <c r="A145" s="2">
        <v>141</v>
      </c>
      <c r="B145" s="33" t="s">
        <v>1889</v>
      </c>
      <c r="C145" s="33" t="s">
        <v>1668</v>
      </c>
      <c r="D145" s="33" t="s">
        <v>216</v>
      </c>
      <c r="E145" s="33">
        <v>88</v>
      </c>
      <c r="F145" s="33" t="s">
        <v>325</v>
      </c>
      <c r="G145" s="33" t="s">
        <v>325</v>
      </c>
      <c r="H145" s="23" t="str">
        <f t="shared" si="4"/>
        <v>林＊善</v>
      </c>
      <c r="I145" s="23" t="str">
        <f t="shared" si="5"/>
        <v>0＊396325</v>
      </c>
      <c r="J145" s="33" t="s">
        <v>5032</v>
      </c>
      <c r="K145" s="33" t="s">
        <v>1130</v>
      </c>
      <c r="L145" s="36" t="s">
        <v>334</v>
      </c>
      <c r="M145" s="33"/>
      <c r="N145" s="33"/>
      <c r="O145" s="33"/>
      <c r="P145" s="33"/>
      <c r="Q145" s="2"/>
      <c r="R145" s="2"/>
      <c r="S145" s="2"/>
      <c r="T145" s="2"/>
      <c r="U145" s="2"/>
      <c r="V145" s="18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2"/>
      <c r="AO145" s="2"/>
      <c r="AP145" s="2"/>
      <c r="AQ145" s="1"/>
      <c r="AR145" s="1"/>
      <c r="AS145" s="1"/>
      <c r="AT145" s="1"/>
      <c r="AU145" s="1"/>
      <c r="AV145" s="2"/>
      <c r="AW145" s="1"/>
      <c r="AX145" s="1"/>
      <c r="AY145" s="1"/>
      <c r="AZ145" s="1"/>
      <c r="BA145" s="1"/>
      <c r="BB145" s="1"/>
      <c r="BC145" s="1"/>
      <c r="BD145" s="1"/>
      <c r="BE145" s="1"/>
      <c r="BF145" s="1" t="s">
        <v>1102</v>
      </c>
      <c r="BG145" s="2"/>
      <c r="BH145" s="2"/>
      <c r="BI145" s="1"/>
      <c r="BJ145" s="2"/>
      <c r="BK145" s="2"/>
      <c r="BL145" s="2"/>
      <c r="BM145" s="1"/>
      <c r="BN145" s="129"/>
    </row>
    <row r="146" spans="1:66" ht="31.2">
      <c r="A146" s="2">
        <v>142</v>
      </c>
      <c r="B146" s="33" t="s">
        <v>252</v>
      </c>
      <c r="C146" s="33" t="s">
        <v>155</v>
      </c>
      <c r="D146" s="33" t="s">
        <v>216</v>
      </c>
      <c r="E146" s="33">
        <v>79</v>
      </c>
      <c r="F146" s="33" t="s">
        <v>325</v>
      </c>
      <c r="G146" s="33" t="s">
        <v>325</v>
      </c>
      <c r="H146" s="23" t="str">
        <f t="shared" si="4"/>
        <v>王＊月雲</v>
      </c>
      <c r="I146" s="23" t="str">
        <f t="shared" si="5"/>
        <v>1＊913627</v>
      </c>
      <c r="J146" s="33" t="s">
        <v>5032</v>
      </c>
      <c r="K146" s="33" t="s">
        <v>1127</v>
      </c>
      <c r="L146" s="36" t="s">
        <v>334</v>
      </c>
      <c r="M146" s="33"/>
      <c r="N146" s="33"/>
      <c r="O146" s="33"/>
      <c r="P146" s="33"/>
      <c r="Q146" s="2"/>
      <c r="R146" s="2"/>
      <c r="S146" s="2"/>
      <c r="T146" s="2"/>
      <c r="U146" s="2"/>
      <c r="V146" s="18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2"/>
      <c r="AO146" s="2"/>
      <c r="AP146" s="2"/>
      <c r="AQ146" s="1"/>
      <c r="AR146" s="1"/>
      <c r="AS146" s="1"/>
      <c r="AT146" s="1"/>
      <c r="AU146" s="1"/>
      <c r="AV146" s="2"/>
      <c r="AW146" s="1"/>
      <c r="AX146" s="1"/>
      <c r="AY146" s="1"/>
      <c r="AZ146" s="1"/>
      <c r="BA146" s="1"/>
      <c r="BB146" s="1"/>
      <c r="BC146" s="1"/>
      <c r="BD146" s="1"/>
      <c r="BE146" s="1" t="s">
        <v>9</v>
      </c>
      <c r="BF146" s="1"/>
      <c r="BG146" s="2"/>
      <c r="BH146" s="2"/>
      <c r="BI146" s="1"/>
      <c r="BJ146" s="2"/>
      <c r="BK146" s="2"/>
      <c r="BL146" s="2"/>
      <c r="BM146" s="1"/>
      <c r="BN146" s="129"/>
    </row>
    <row r="147" spans="1:66" ht="31.2">
      <c r="A147" s="2">
        <v>143</v>
      </c>
      <c r="B147" s="33" t="s">
        <v>1893</v>
      </c>
      <c r="C147" s="33" t="s">
        <v>1672</v>
      </c>
      <c r="D147" s="33" t="s">
        <v>216</v>
      </c>
      <c r="E147" s="33">
        <v>81</v>
      </c>
      <c r="F147" s="33" t="s">
        <v>325</v>
      </c>
      <c r="G147" s="33" t="s">
        <v>325</v>
      </c>
      <c r="H147" s="23" t="str">
        <f t="shared" si="4"/>
        <v>謝＊秋雪</v>
      </c>
      <c r="I147" s="23" t="str">
        <f t="shared" si="5"/>
        <v>1＊923134</v>
      </c>
      <c r="J147" s="33" t="s">
        <v>5032</v>
      </c>
      <c r="K147" s="33" t="s">
        <v>1130</v>
      </c>
      <c r="L147" s="36" t="s">
        <v>334</v>
      </c>
      <c r="M147" s="33"/>
      <c r="N147" s="33"/>
      <c r="O147" s="33"/>
      <c r="P147" s="33"/>
      <c r="Q147" s="2"/>
      <c r="R147" s="2"/>
      <c r="S147" s="2"/>
      <c r="T147" s="2"/>
      <c r="U147" s="2"/>
      <c r="V147" s="18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2"/>
      <c r="AO147" s="2"/>
      <c r="AP147" s="2"/>
      <c r="AQ147" s="1"/>
      <c r="AR147" s="1"/>
      <c r="AS147" s="1"/>
      <c r="AT147" s="1"/>
      <c r="AU147" s="1"/>
      <c r="AV147" s="2"/>
      <c r="AW147" s="1"/>
      <c r="AX147" s="1"/>
      <c r="AY147" s="1"/>
      <c r="AZ147" s="1"/>
      <c r="BA147" s="1"/>
      <c r="BB147" s="1"/>
      <c r="BC147" s="1"/>
      <c r="BD147" s="1"/>
      <c r="BE147" s="1"/>
      <c r="BF147" s="1" t="s">
        <v>1102</v>
      </c>
      <c r="BG147" s="2"/>
      <c r="BH147" s="2"/>
      <c r="BI147" s="1"/>
      <c r="BJ147" s="2"/>
      <c r="BK147" s="2"/>
      <c r="BL147" s="2"/>
      <c r="BM147" s="1"/>
      <c r="BN147" s="129"/>
    </row>
    <row r="148" spans="1:66" ht="31.2">
      <c r="A148" s="2">
        <v>144</v>
      </c>
      <c r="B148" s="33" t="s">
        <v>5688</v>
      </c>
      <c r="C148" s="33" t="s">
        <v>5443</v>
      </c>
      <c r="D148" s="33" t="s">
        <v>218</v>
      </c>
      <c r="E148" s="33">
        <v>69</v>
      </c>
      <c r="F148" s="33" t="s">
        <v>325</v>
      </c>
      <c r="G148" s="33" t="s">
        <v>325</v>
      </c>
      <c r="H148" s="23" t="str">
        <f t="shared" si="4"/>
        <v>黃＊生</v>
      </c>
      <c r="I148" s="23" t="str">
        <f t="shared" si="5"/>
        <v>1＊915696</v>
      </c>
      <c r="J148" s="33" t="s">
        <v>5032</v>
      </c>
      <c r="K148" s="33" t="s">
        <v>1127</v>
      </c>
      <c r="L148" s="36" t="s">
        <v>334</v>
      </c>
      <c r="M148" s="33"/>
      <c r="N148" s="33"/>
      <c r="O148" s="33"/>
      <c r="P148" s="33"/>
      <c r="Q148" s="2"/>
      <c r="R148" s="2"/>
      <c r="S148" s="2"/>
      <c r="T148" s="2"/>
      <c r="U148" s="2"/>
      <c r="V148" s="18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2"/>
      <c r="AO148" s="2"/>
      <c r="AP148" s="2"/>
      <c r="AQ148" s="1"/>
      <c r="AR148" s="1"/>
      <c r="AS148" s="1"/>
      <c r="AT148" s="1"/>
      <c r="AU148" s="1"/>
      <c r="AV148" s="2"/>
      <c r="AW148" s="1"/>
      <c r="AX148" s="1"/>
      <c r="AY148" s="1"/>
      <c r="AZ148" s="1"/>
      <c r="BA148" s="1"/>
      <c r="BB148" s="1"/>
      <c r="BC148" s="1"/>
      <c r="BD148" s="1"/>
      <c r="BE148" s="1" t="s">
        <v>9</v>
      </c>
      <c r="BF148" s="1"/>
      <c r="BG148" s="2"/>
      <c r="BH148" s="2"/>
      <c r="BI148" s="1"/>
      <c r="BJ148" s="2"/>
      <c r="BK148" s="2"/>
      <c r="BL148" s="2"/>
      <c r="BM148" s="1"/>
      <c r="BN148" s="129"/>
    </row>
    <row r="149" spans="1:66" ht="31.2">
      <c r="A149" s="2">
        <v>145</v>
      </c>
      <c r="B149" s="33" t="s">
        <v>1860</v>
      </c>
      <c r="C149" s="33" t="s">
        <v>1624</v>
      </c>
      <c r="D149" s="33" t="s">
        <v>216</v>
      </c>
      <c r="E149" s="33">
        <v>65</v>
      </c>
      <c r="F149" s="33" t="s">
        <v>325</v>
      </c>
      <c r="G149" s="33" t="s">
        <v>325</v>
      </c>
      <c r="H149" s="23" t="str">
        <f t="shared" si="4"/>
        <v>林＊香</v>
      </c>
      <c r="I149" s="23" t="str">
        <f t="shared" si="5"/>
        <v>2＊569919</v>
      </c>
      <c r="J149" s="33" t="s">
        <v>5032</v>
      </c>
      <c r="K149" s="33" t="s">
        <v>1127</v>
      </c>
      <c r="L149" s="36" t="s">
        <v>334</v>
      </c>
      <c r="M149" s="33"/>
      <c r="N149" s="33"/>
      <c r="O149" s="33"/>
      <c r="P149" s="33"/>
      <c r="Q149" s="2"/>
      <c r="R149" s="2"/>
      <c r="S149" s="2"/>
      <c r="T149" s="2"/>
      <c r="U149" s="2"/>
      <c r="V149" s="18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2"/>
      <c r="AO149" s="2"/>
      <c r="AP149" s="2"/>
      <c r="AQ149" s="1"/>
      <c r="AR149" s="1"/>
      <c r="AS149" s="1"/>
      <c r="AT149" s="1"/>
      <c r="AU149" s="1"/>
      <c r="AV149" s="2"/>
      <c r="AW149" s="1"/>
      <c r="AX149" s="1"/>
      <c r="AY149" s="1"/>
      <c r="AZ149" s="1"/>
      <c r="BA149" s="1"/>
      <c r="BB149" s="1"/>
      <c r="BC149" s="1"/>
      <c r="BD149" s="1"/>
      <c r="BE149" s="1" t="s">
        <v>1133</v>
      </c>
      <c r="BF149" s="1"/>
      <c r="BG149" s="2"/>
      <c r="BH149" s="2"/>
      <c r="BI149" s="1" t="s">
        <v>1114</v>
      </c>
      <c r="BJ149" s="2"/>
      <c r="BK149" s="2"/>
      <c r="BL149" s="2"/>
      <c r="BM149" s="1"/>
      <c r="BN149" s="129"/>
    </row>
    <row r="150" spans="1:66" ht="31.2">
      <c r="A150" s="2">
        <v>146</v>
      </c>
      <c r="B150" s="33" t="s">
        <v>1230</v>
      </c>
      <c r="C150" s="33" t="s">
        <v>379</v>
      </c>
      <c r="D150" s="33" t="s">
        <v>218</v>
      </c>
      <c r="E150" s="33">
        <v>73</v>
      </c>
      <c r="F150" s="33" t="s">
        <v>325</v>
      </c>
      <c r="G150" s="33" t="s">
        <v>325</v>
      </c>
      <c r="H150" s="23" t="str">
        <f t="shared" si="4"/>
        <v>劉＊增</v>
      </c>
      <c r="I150" s="23" t="str">
        <f t="shared" si="5"/>
        <v>2＊066358</v>
      </c>
      <c r="J150" s="33" t="s">
        <v>5032</v>
      </c>
      <c r="K150" s="33" t="s">
        <v>1127</v>
      </c>
      <c r="L150" s="36" t="s">
        <v>334</v>
      </c>
      <c r="M150" s="33"/>
      <c r="N150" s="33"/>
      <c r="O150" s="33"/>
      <c r="P150" s="33"/>
      <c r="Q150" s="2"/>
      <c r="R150" s="2"/>
      <c r="S150" s="2"/>
      <c r="T150" s="2"/>
      <c r="U150" s="2"/>
      <c r="V150" s="18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2"/>
      <c r="AO150" s="2"/>
      <c r="AP150" s="2"/>
      <c r="AQ150" s="1"/>
      <c r="AR150" s="1"/>
      <c r="AS150" s="1"/>
      <c r="AT150" s="1"/>
      <c r="AU150" s="1"/>
      <c r="AV150" s="2"/>
      <c r="AW150" s="1"/>
      <c r="AX150" s="1"/>
      <c r="AY150" s="1"/>
      <c r="AZ150" s="1"/>
      <c r="BA150" s="1"/>
      <c r="BB150" s="1"/>
      <c r="BC150" s="1"/>
      <c r="BD150" s="1"/>
      <c r="BE150" s="1" t="s">
        <v>9</v>
      </c>
      <c r="BF150" s="1"/>
      <c r="BG150" s="2"/>
      <c r="BH150" s="2"/>
      <c r="BI150" s="1"/>
      <c r="BJ150" s="2"/>
      <c r="BK150" s="2"/>
      <c r="BL150" s="2"/>
      <c r="BM150" s="1"/>
      <c r="BN150" s="129"/>
    </row>
    <row r="151" spans="1:66" ht="46.8">
      <c r="A151" s="2">
        <v>147</v>
      </c>
      <c r="B151" s="33" t="s">
        <v>5596</v>
      </c>
      <c r="C151" s="33" t="s">
        <v>5334</v>
      </c>
      <c r="D151" s="33" t="s">
        <v>218</v>
      </c>
      <c r="E151" s="33">
        <v>64</v>
      </c>
      <c r="F151" s="33" t="s">
        <v>325</v>
      </c>
      <c r="G151" s="33" t="s">
        <v>325</v>
      </c>
      <c r="H151" s="23" t="str">
        <f t="shared" si="4"/>
        <v>吳＊良</v>
      </c>
      <c r="I151" s="23" t="str">
        <f t="shared" si="5"/>
        <v>2＊124108</v>
      </c>
      <c r="J151" s="33" t="s">
        <v>5032</v>
      </c>
      <c r="K151" s="33" t="s">
        <v>1134</v>
      </c>
      <c r="L151" s="36" t="s">
        <v>334</v>
      </c>
      <c r="M151" s="33"/>
      <c r="N151" s="33"/>
      <c r="O151" s="33"/>
      <c r="P151" s="33"/>
      <c r="Q151" s="2"/>
      <c r="R151" s="2"/>
      <c r="S151" s="2"/>
      <c r="T151" s="2"/>
      <c r="U151" s="2"/>
      <c r="V151" s="18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2"/>
      <c r="AO151" s="2"/>
      <c r="AP151" s="2"/>
      <c r="AQ151" s="1"/>
      <c r="AR151" s="1"/>
      <c r="AS151" s="1"/>
      <c r="AT151" s="1"/>
      <c r="AU151" s="1"/>
      <c r="AV151" s="2"/>
      <c r="AW151" s="1"/>
      <c r="AX151" s="1"/>
      <c r="AY151" s="1"/>
      <c r="AZ151" s="1"/>
      <c r="BA151" s="1"/>
      <c r="BB151" s="1"/>
      <c r="BC151" s="1"/>
      <c r="BD151" s="1"/>
      <c r="BE151" s="1" t="s">
        <v>9</v>
      </c>
      <c r="BF151" s="1"/>
      <c r="BG151" s="2"/>
      <c r="BH151" s="2"/>
      <c r="BI151" s="1"/>
      <c r="BJ151" s="2"/>
      <c r="BK151" s="2"/>
      <c r="BL151" s="2"/>
      <c r="BM151" s="1" t="s">
        <v>1098</v>
      </c>
      <c r="BN151" s="129"/>
    </row>
    <row r="152" spans="1:66" ht="46.8">
      <c r="A152" s="2">
        <v>148</v>
      </c>
      <c r="B152" s="33" t="s">
        <v>5689</v>
      </c>
      <c r="C152" s="33" t="s">
        <v>5444</v>
      </c>
      <c r="D152" s="33" t="s">
        <v>216</v>
      </c>
      <c r="E152" s="33">
        <v>63</v>
      </c>
      <c r="F152" s="33" t="s">
        <v>325</v>
      </c>
      <c r="G152" s="33" t="s">
        <v>325</v>
      </c>
      <c r="H152" s="23" t="str">
        <f t="shared" si="4"/>
        <v>黃＊緞</v>
      </c>
      <c r="I152" s="23" t="str">
        <f t="shared" si="5"/>
        <v>2＊290267</v>
      </c>
      <c r="J152" s="33" t="s">
        <v>5032</v>
      </c>
      <c r="K152" s="33" t="s">
        <v>1134</v>
      </c>
      <c r="L152" s="36" t="s">
        <v>334</v>
      </c>
      <c r="M152" s="33"/>
      <c r="N152" s="33"/>
      <c r="O152" s="33"/>
      <c r="P152" s="33"/>
      <c r="Q152" s="2"/>
      <c r="R152" s="2"/>
      <c r="S152" s="2"/>
      <c r="T152" s="2"/>
      <c r="U152" s="2"/>
      <c r="V152" s="18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2"/>
      <c r="AO152" s="2"/>
      <c r="AP152" s="2"/>
      <c r="AQ152" s="1"/>
      <c r="AR152" s="1"/>
      <c r="AS152" s="1"/>
      <c r="AT152" s="1"/>
      <c r="AU152" s="1"/>
      <c r="AV152" s="2"/>
      <c r="AW152" s="1"/>
      <c r="AX152" s="1"/>
      <c r="AY152" s="1"/>
      <c r="AZ152" s="1"/>
      <c r="BA152" s="1"/>
      <c r="BB152" s="1"/>
      <c r="BC152" s="1"/>
      <c r="BD152" s="1"/>
      <c r="BE152" s="1" t="s">
        <v>9</v>
      </c>
      <c r="BF152" s="1"/>
      <c r="BG152" s="2"/>
      <c r="BH152" s="2"/>
      <c r="BI152" s="1"/>
      <c r="BJ152" s="2"/>
      <c r="BK152" s="2"/>
      <c r="BL152" s="2"/>
      <c r="BM152" s="1" t="s">
        <v>1098</v>
      </c>
      <c r="BN152" s="129"/>
    </row>
    <row r="153" spans="1:66" ht="46.8">
      <c r="A153" s="2">
        <v>149</v>
      </c>
      <c r="B153" s="33" t="s">
        <v>251</v>
      </c>
      <c r="C153" s="33" t="s">
        <v>154</v>
      </c>
      <c r="D153" s="33" t="s">
        <v>218</v>
      </c>
      <c r="E153" s="33">
        <v>73</v>
      </c>
      <c r="F153" s="33" t="s">
        <v>325</v>
      </c>
      <c r="G153" s="33" t="s">
        <v>325</v>
      </c>
      <c r="H153" s="23" t="str">
        <f t="shared" si="4"/>
        <v>許＊言</v>
      </c>
      <c r="I153" s="23" t="str">
        <f t="shared" si="5"/>
        <v>1＊246379</v>
      </c>
      <c r="J153" s="33" t="s">
        <v>5445</v>
      </c>
      <c r="K153" s="33" t="s">
        <v>1132</v>
      </c>
      <c r="L153" s="36" t="s">
        <v>334</v>
      </c>
      <c r="M153" s="33"/>
      <c r="N153" s="33"/>
      <c r="O153" s="33"/>
      <c r="P153" s="33"/>
      <c r="Q153" s="2"/>
      <c r="R153" s="2"/>
      <c r="S153" s="2"/>
      <c r="T153" s="2"/>
      <c r="U153" s="2"/>
      <c r="V153" s="18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2"/>
      <c r="AO153" s="2"/>
      <c r="AP153" s="2"/>
      <c r="AQ153" s="1"/>
      <c r="AR153" s="1"/>
      <c r="AS153" s="1"/>
      <c r="AT153" s="1"/>
      <c r="AU153" s="1"/>
      <c r="AV153" s="2"/>
      <c r="AW153" s="1"/>
      <c r="AX153" s="1"/>
      <c r="AY153" s="1"/>
      <c r="AZ153" s="1"/>
      <c r="BA153" s="1"/>
      <c r="BB153" s="1"/>
      <c r="BC153" s="1"/>
      <c r="BD153" s="1" t="s">
        <v>9</v>
      </c>
      <c r="BE153" s="1" t="s">
        <v>9</v>
      </c>
      <c r="BF153" s="1"/>
      <c r="BG153" s="2"/>
      <c r="BH153" s="2"/>
      <c r="BI153" s="1"/>
      <c r="BJ153" s="2"/>
      <c r="BK153" s="2"/>
      <c r="BL153" s="2"/>
      <c r="BM153" s="1"/>
      <c r="BN153" s="129"/>
    </row>
    <row r="154" spans="1:66" ht="16.2">
      <c r="A154" s="2">
        <v>150</v>
      </c>
      <c r="B154" s="33" t="s">
        <v>1266</v>
      </c>
      <c r="C154" s="33" t="s">
        <v>429</v>
      </c>
      <c r="D154" s="33" t="s">
        <v>218</v>
      </c>
      <c r="E154" s="33">
        <v>77</v>
      </c>
      <c r="F154" s="33" t="s">
        <v>325</v>
      </c>
      <c r="G154" s="33" t="s">
        <v>325</v>
      </c>
      <c r="H154" s="23" t="str">
        <f t="shared" si="4"/>
        <v>王＊雄</v>
      </c>
      <c r="I154" s="23" t="str">
        <f t="shared" si="5"/>
        <v>1＊682928</v>
      </c>
      <c r="J154" s="33" t="s">
        <v>5445</v>
      </c>
      <c r="K154" s="33">
        <v>5760350</v>
      </c>
      <c r="L154" s="36" t="s">
        <v>334</v>
      </c>
      <c r="M154" s="33"/>
      <c r="N154" s="33"/>
      <c r="O154" s="33"/>
      <c r="P154" s="33"/>
      <c r="Q154" s="2"/>
      <c r="R154" s="2"/>
      <c r="S154" s="2"/>
      <c r="T154" s="2"/>
      <c r="U154" s="2"/>
      <c r="V154" s="18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2"/>
      <c r="AO154" s="2"/>
      <c r="AP154" s="2"/>
      <c r="AQ154" s="1"/>
      <c r="AR154" s="1"/>
      <c r="AS154" s="1"/>
      <c r="AT154" s="1"/>
      <c r="AU154" s="1"/>
      <c r="AV154" s="2"/>
      <c r="AW154" s="1"/>
      <c r="AX154" s="1"/>
      <c r="AY154" s="1" t="s">
        <v>9</v>
      </c>
      <c r="AZ154" s="1"/>
      <c r="BA154" s="1"/>
      <c r="BB154" s="1"/>
      <c r="BC154" s="1"/>
      <c r="BD154" s="1"/>
      <c r="BE154" s="1"/>
      <c r="BF154" s="1"/>
      <c r="BG154" s="2"/>
      <c r="BH154" s="2"/>
      <c r="BI154" s="1"/>
      <c r="BJ154" s="2"/>
      <c r="BK154" s="2"/>
      <c r="BL154" s="2"/>
      <c r="BM154" s="1"/>
      <c r="BN154" s="129"/>
    </row>
    <row r="155" spans="1:66" ht="16.2">
      <c r="A155" s="2">
        <v>151</v>
      </c>
      <c r="B155" s="33" t="s">
        <v>1027</v>
      </c>
      <c r="C155" s="33" t="s">
        <v>863</v>
      </c>
      <c r="D155" s="33" t="s">
        <v>218</v>
      </c>
      <c r="E155" s="33">
        <v>54</v>
      </c>
      <c r="F155" s="33" t="s">
        <v>5032</v>
      </c>
      <c r="G155" s="33" t="s">
        <v>5446</v>
      </c>
      <c r="H155" s="23" t="str">
        <f t="shared" si="4"/>
        <v>林＊泉</v>
      </c>
      <c r="I155" s="23" t="str">
        <f t="shared" si="5"/>
        <v>2＊241097</v>
      </c>
      <c r="J155" s="33" t="s">
        <v>5445</v>
      </c>
      <c r="K155" s="33">
        <v>5760350</v>
      </c>
      <c r="L155" s="36" t="s">
        <v>334</v>
      </c>
      <c r="M155" s="33"/>
      <c r="N155" s="33"/>
      <c r="O155" s="33"/>
      <c r="P155" s="33"/>
      <c r="Q155" s="2"/>
      <c r="R155" s="2"/>
      <c r="S155" s="2"/>
      <c r="T155" s="2"/>
      <c r="U155" s="2"/>
      <c r="V155" s="18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2"/>
      <c r="AO155" s="2"/>
      <c r="AP155" s="2"/>
      <c r="AQ155" s="1"/>
      <c r="AR155" s="1"/>
      <c r="AS155" s="1"/>
      <c r="AT155" s="1"/>
      <c r="AU155" s="1"/>
      <c r="AV155" s="2"/>
      <c r="AW155" s="1"/>
      <c r="AX155" s="1"/>
      <c r="AY155" s="1" t="s">
        <v>9</v>
      </c>
      <c r="AZ155" s="1"/>
      <c r="BA155" s="1"/>
      <c r="BB155" s="1"/>
      <c r="BC155" s="1"/>
      <c r="BD155" s="1"/>
      <c r="BE155" s="1"/>
      <c r="BF155" s="1"/>
      <c r="BG155" s="2"/>
      <c r="BH155" s="2"/>
      <c r="BI155" s="1"/>
      <c r="BJ155" s="2"/>
      <c r="BK155" s="2"/>
      <c r="BL155" s="2"/>
      <c r="BM155" s="1"/>
      <c r="BN155" s="129"/>
    </row>
    <row r="156" spans="1:66" ht="31.2">
      <c r="A156" s="2">
        <v>152</v>
      </c>
      <c r="B156" s="33" t="s">
        <v>1025</v>
      </c>
      <c r="C156" s="33" t="s">
        <v>382</v>
      </c>
      <c r="D156" s="33" t="s">
        <v>216</v>
      </c>
      <c r="E156" s="33">
        <v>67</v>
      </c>
      <c r="F156" s="33" t="s">
        <v>5078</v>
      </c>
      <c r="G156" s="33" t="s">
        <v>5447</v>
      </c>
      <c r="H156" s="23" t="str">
        <f t="shared" si="4"/>
        <v>陳＊素</v>
      </c>
      <c r="I156" s="23" t="str">
        <f t="shared" si="5"/>
        <v>0＊162212</v>
      </c>
      <c r="J156" s="33" t="s">
        <v>5447</v>
      </c>
      <c r="K156" s="33" t="s">
        <v>1130</v>
      </c>
      <c r="L156" s="36" t="s">
        <v>334</v>
      </c>
      <c r="M156" s="33"/>
      <c r="N156" s="33"/>
      <c r="O156" s="33"/>
      <c r="P156" s="33"/>
      <c r="Q156" s="2"/>
      <c r="R156" s="2"/>
      <c r="S156" s="2"/>
      <c r="T156" s="2"/>
      <c r="U156" s="2"/>
      <c r="V156" s="18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2"/>
      <c r="AO156" s="2"/>
      <c r="AP156" s="2"/>
      <c r="AQ156" s="1"/>
      <c r="AR156" s="1"/>
      <c r="AS156" s="1"/>
      <c r="AT156" s="1"/>
      <c r="AU156" s="1"/>
      <c r="AV156" s="2"/>
      <c r="AW156" s="1"/>
      <c r="AX156" s="1"/>
      <c r="AY156" s="1"/>
      <c r="AZ156" s="1"/>
      <c r="BA156" s="1"/>
      <c r="BB156" s="1"/>
      <c r="BC156" s="1"/>
      <c r="BD156" s="1"/>
      <c r="BE156" s="1"/>
      <c r="BF156" s="1" t="s">
        <v>1102</v>
      </c>
      <c r="BG156" s="2"/>
      <c r="BH156" s="2"/>
      <c r="BI156" s="1"/>
      <c r="BJ156" s="2"/>
      <c r="BK156" s="2"/>
      <c r="BL156" s="2"/>
      <c r="BM156" s="1"/>
      <c r="BN156" s="129"/>
    </row>
    <row r="157" spans="1:66" ht="31.2">
      <c r="A157" s="2">
        <v>153</v>
      </c>
      <c r="B157" s="33" t="s">
        <v>5690</v>
      </c>
      <c r="C157" s="33" t="s">
        <v>5448</v>
      </c>
      <c r="D157" s="33" t="s">
        <v>218</v>
      </c>
      <c r="E157" s="33">
        <v>77</v>
      </c>
      <c r="F157" s="33" t="s">
        <v>325</v>
      </c>
      <c r="G157" s="33" t="s">
        <v>325</v>
      </c>
      <c r="H157" s="23" t="str">
        <f t="shared" si="4"/>
        <v>陳＊男</v>
      </c>
      <c r="I157" s="23" t="str">
        <f t="shared" si="5"/>
        <v>0＊972055</v>
      </c>
      <c r="J157" s="33" t="s">
        <v>5447</v>
      </c>
      <c r="K157" s="33" t="s">
        <v>1131</v>
      </c>
      <c r="L157" s="36" t="s">
        <v>334</v>
      </c>
      <c r="M157" s="33"/>
      <c r="N157" s="33"/>
      <c r="O157" s="33"/>
      <c r="P157" s="33"/>
      <c r="Q157" s="2"/>
      <c r="R157" s="2"/>
      <c r="S157" s="2"/>
      <c r="T157" s="2"/>
      <c r="U157" s="2"/>
      <c r="V157" s="18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2"/>
      <c r="AO157" s="2"/>
      <c r="AP157" s="2"/>
      <c r="AQ157" s="1"/>
      <c r="AR157" s="1"/>
      <c r="AS157" s="1"/>
      <c r="AT157" s="1"/>
      <c r="AU157" s="1"/>
      <c r="AV157" s="2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2" t="s">
        <v>9</v>
      </c>
      <c r="BH157" s="2"/>
      <c r="BI157" s="1"/>
      <c r="BJ157" s="2"/>
      <c r="BK157" s="2"/>
      <c r="BL157" s="2"/>
      <c r="BM157" s="1"/>
      <c r="BN157" s="129"/>
    </row>
    <row r="158" spans="1:66" ht="31.2">
      <c r="A158" s="2">
        <v>154</v>
      </c>
      <c r="B158" s="33" t="s">
        <v>5691</v>
      </c>
      <c r="C158" s="33" t="s">
        <v>2135</v>
      </c>
      <c r="D158" s="33" t="s">
        <v>216</v>
      </c>
      <c r="E158" s="33">
        <v>69</v>
      </c>
      <c r="F158" s="33" t="s">
        <v>325</v>
      </c>
      <c r="G158" s="33" t="s">
        <v>325</v>
      </c>
      <c r="H158" s="23" t="str">
        <f t="shared" si="4"/>
        <v>楊＊金連</v>
      </c>
      <c r="I158" s="23" t="str">
        <f t="shared" si="5"/>
        <v>0＊280756</v>
      </c>
      <c r="J158" s="33" t="s">
        <v>5447</v>
      </c>
      <c r="K158" s="33" t="s">
        <v>1127</v>
      </c>
      <c r="L158" s="36" t="s">
        <v>334</v>
      </c>
      <c r="M158" s="33"/>
      <c r="N158" s="33"/>
      <c r="O158" s="33"/>
      <c r="P158" s="33"/>
      <c r="Q158" s="2"/>
      <c r="R158" s="2"/>
      <c r="S158" s="2"/>
      <c r="T158" s="2"/>
      <c r="U158" s="2"/>
      <c r="V158" s="18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2"/>
      <c r="AO158" s="2"/>
      <c r="AP158" s="2"/>
      <c r="AQ158" s="1"/>
      <c r="AR158" s="1"/>
      <c r="AS158" s="1"/>
      <c r="AT158" s="1"/>
      <c r="AU158" s="1"/>
      <c r="AV158" s="2"/>
      <c r="AW158" s="1"/>
      <c r="AX158" s="1"/>
      <c r="AY158" s="1"/>
      <c r="AZ158" s="1"/>
      <c r="BA158" s="1"/>
      <c r="BB158" s="1"/>
      <c r="BC158" s="1"/>
      <c r="BD158" s="1"/>
      <c r="BE158" s="1" t="s">
        <v>9</v>
      </c>
      <c r="BF158" s="1"/>
      <c r="BG158" s="2"/>
      <c r="BH158" s="2"/>
      <c r="BI158" s="1"/>
      <c r="BJ158" s="2"/>
      <c r="BK158" s="2"/>
      <c r="BL158" s="2"/>
      <c r="BM158" s="1"/>
      <c r="BN158" s="129"/>
    </row>
    <row r="159" spans="1:66" ht="31.2">
      <c r="A159" s="2">
        <v>155</v>
      </c>
      <c r="B159" s="33" t="s">
        <v>1874</v>
      </c>
      <c r="C159" s="33" t="s">
        <v>1644</v>
      </c>
      <c r="D159" s="33" t="s">
        <v>216</v>
      </c>
      <c r="E159" s="33">
        <v>59</v>
      </c>
      <c r="F159" s="33" t="s">
        <v>325</v>
      </c>
      <c r="G159" s="33" t="s">
        <v>325</v>
      </c>
      <c r="H159" s="23" t="str">
        <f t="shared" si="4"/>
        <v>呂＊慧</v>
      </c>
      <c r="I159" s="23" t="str">
        <f t="shared" si="5"/>
        <v>2＊320335</v>
      </c>
      <c r="J159" s="33" t="s">
        <v>5447</v>
      </c>
      <c r="K159" s="33" t="s">
        <v>1130</v>
      </c>
      <c r="L159" s="36" t="s">
        <v>334</v>
      </c>
      <c r="M159" s="33"/>
      <c r="N159" s="33"/>
      <c r="O159" s="33"/>
      <c r="P159" s="33"/>
      <c r="Q159" s="2"/>
      <c r="R159" s="2"/>
      <c r="S159" s="2"/>
      <c r="T159" s="2"/>
      <c r="U159" s="2"/>
      <c r="V159" s="18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2"/>
      <c r="AO159" s="2"/>
      <c r="AP159" s="2"/>
      <c r="AQ159" s="1"/>
      <c r="AR159" s="1"/>
      <c r="AS159" s="1"/>
      <c r="AT159" s="1"/>
      <c r="AU159" s="1"/>
      <c r="AV159" s="2"/>
      <c r="AW159" s="1"/>
      <c r="AX159" s="1"/>
      <c r="AY159" s="1"/>
      <c r="AZ159" s="1"/>
      <c r="BA159" s="1"/>
      <c r="BB159" s="1"/>
      <c r="BC159" s="1"/>
      <c r="BD159" s="1"/>
      <c r="BE159" s="1"/>
      <c r="BF159" s="1" t="s">
        <v>1102</v>
      </c>
      <c r="BG159" s="2"/>
      <c r="BH159" s="2"/>
      <c r="BI159" s="1"/>
      <c r="BJ159" s="2"/>
      <c r="BK159" s="2"/>
      <c r="BL159" s="2"/>
      <c r="BM159" s="1"/>
      <c r="BN159" s="129"/>
    </row>
    <row r="160" spans="1:66" ht="31.2">
      <c r="A160" s="2">
        <v>1576</v>
      </c>
      <c r="B160" s="33" t="s">
        <v>5692</v>
      </c>
      <c r="C160" s="33" t="s">
        <v>5449</v>
      </c>
      <c r="D160" s="33" t="s">
        <v>218</v>
      </c>
      <c r="E160" s="33">
        <v>72</v>
      </c>
      <c r="F160" s="33" t="s">
        <v>325</v>
      </c>
      <c r="G160" s="33" t="s">
        <v>325</v>
      </c>
      <c r="H160" s="23" t="str">
        <f t="shared" si="4"/>
        <v>劉＊河</v>
      </c>
      <c r="I160" s="23" t="str">
        <f t="shared" si="5"/>
        <v>2＊824109</v>
      </c>
      <c r="J160" s="33" t="s">
        <v>5447</v>
      </c>
      <c r="K160" s="33" t="s">
        <v>1127</v>
      </c>
      <c r="L160" s="36" t="s">
        <v>334</v>
      </c>
      <c r="M160" s="33"/>
      <c r="N160" s="33"/>
      <c r="O160" s="33"/>
      <c r="P160" s="33"/>
      <c r="Q160" s="2"/>
      <c r="R160" s="2"/>
      <c r="S160" s="2"/>
      <c r="T160" s="2"/>
      <c r="U160" s="2"/>
      <c r="V160" s="18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2"/>
      <c r="AO160" s="2"/>
      <c r="AP160" s="2"/>
      <c r="AQ160" s="1"/>
      <c r="AR160" s="1"/>
      <c r="AS160" s="1"/>
      <c r="AT160" s="1"/>
      <c r="AU160" s="1"/>
      <c r="AV160" s="2"/>
      <c r="AW160" s="1"/>
      <c r="AX160" s="1"/>
      <c r="AY160" s="1"/>
      <c r="AZ160" s="1"/>
      <c r="BA160" s="1"/>
      <c r="BB160" s="1"/>
      <c r="BC160" s="1"/>
      <c r="BD160" s="1"/>
      <c r="BE160" s="1" t="s">
        <v>9</v>
      </c>
      <c r="BF160" s="1"/>
      <c r="BG160" s="2"/>
      <c r="BH160" s="2"/>
      <c r="BI160" s="1"/>
      <c r="BJ160" s="2"/>
      <c r="BK160" s="2"/>
      <c r="BL160" s="2"/>
      <c r="BM160" s="1"/>
      <c r="BN160" s="129"/>
    </row>
    <row r="161" spans="1:66" ht="31.2">
      <c r="A161" s="2">
        <v>157</v>
      </c>
      <c r="B161" s="33" t="s">
        <v>5693</v>
      </c>
      <c r="C161" s="33" t="s">
        <v>3423</v>
      </c>
      <c r="D161" s="33" t="s">
        <v>216</v>
      </c>
      <c r="E161" s="33">
        <v>61</v>
      </c>
      <c r="F161" s="33" t="s">
        <v>325</v>
      </c>
      <c r="G161" s="33" t="s">
        <v>325</v>
      </c>
      <c r="H161" s="23" t="str">
        <f t="shared" si="4"/>
        <v>洪＊玲</v>
      </c>
      <c r="I161" s="23" t="str">
        <f t="shared" si="5"/>
        <v>2＊999725</v>
      </c>
      <c r="J161" s="33" t="s">
        <v>5447</v>
      </c>
      <c r="K161" s="33" t="s">
        <v>1127</v>
      </c>
      <c r="L161" s="36" t="s">
        <v>334</v>
      </c>
      <c r="M161" s="33"/>
      <c r="N161" s="33"/>
      <c r="O161" s="33"/>
      <c r="P161" s="33"/>
      <c r="Q161" s="2"/>
      <c r="R161" s="2"/>
      <c r="S161" s="2"/>
      <c r="T161" s="2"/>
      <c r="U161" s="2"/>
      <c r="V161" s="18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2"/>
      <c r="AO161" s="2"/>
      <c r="AP161" s="2"/>
      <c r="AQ161" s="1"/>
      <c r="AR161" s="1"/>
      <c r="AS161" s="1"/>
      <c r="AT161" s="1"/>
      <c r="AU161" s="1"/>
      <c r="AV161" s="2"/>
      <c r="AW161" s="1"/>
      <c r="AX161" s="1"/>
      <c r="AY161" s="1"/>
      <c r="AZ161" s="1"/>
      <c r="BA161" s="1"/>
      <c r="BB161" s="1"/>
      <c r="BC161" s="1"/>
      <c r="BD161" s="1"/>
      <c r="BE161" s="1" t="s">
        <v>9</v>
      </c>
      <c r="BF161" s="1"/>
      <c r="BG161" s="2"/>
      <c r="BH161" s="2"/>
      <c r="BI161" s="1"/>
      <c r="BJ161" s="2"/>
      <c r="BK161" s="2"/>
      <c r="BL161" s="2"/>
      <c r="BM161" s="1"/>
      <c r="BN161" s="129"/>
    </row>
    <row r="162" spans="1:66" ht="31.2">
      <c r="A162" s="2">
        <v>158</v>
      </c>
      <c r="B162" s="33" t="s">
        <v>1514</v>
      </c>
      <c r="C162" s="33" t="s">
        <v>1403</v>
      </c>
      <c r="D162" s="33" t="s">
        <v>216</v>
      </c>
      <c r="E162" s="33">
        <v>69</v>
      </c>
      <c r="F162" s="33" t="s">
        <v>325</v>
      </c>
      <c r="G162" s="33" t="s">
        <v>325</v>
      </c>
      <c r="H162" s="23" t="str">
        <f t="shared" si="4"/>
        <v>陳＊霞</v>
      </c>
      <c r="I162" s="23" t="str">
        <f t="shared" si="5"/>
        <v>2＊808132</v>
      </c>
      <c r="J162" s="33" t="s">
        <v>5447</v>
      </c>
      <c r="K162" s="33" t="s">
        <v>1127</v>
      </c>
      <c r="L162" s="36" t="s">
        <v>334</v>
      </c>
      <c r="M162" s="33"/>
      <c r="N162" s="33"/>
      <c r="O162" s="33"/>
      <c r="P162" s="33"/>
      <c r="Q162" s="2"/>
      <c r="R162" s="2"/>
      <c r="S162" s="2"/>
      <c r="T162" s="2"/>
      <c r="U162" s="2"/>
      <c r="V162" s="18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2"/>
      <c r="AO162" s="2"/>
      <c r="AP162" s="2"/>
      <c r="AQ162" s="1"/>
      <c r="AR162" s="1"/>
      <c r="AS162" s="1"/>
      <c r="AT162" s="1"/>
      <c r="AU162" s="1"/>
      <c r="AV162" s="2"/>
      <c r="AW162" s="1"/>
      <c r="AX162" s="1"/>
      <c r="AY162" s="1"/>
      <c r="AZ162" s="1"/>
      <c r="BA162" s="1"/>
      <c r="BB162" s="1"/>
      <c r="BC162" s="1"/>
      <c r="BD162" s="1"/>
      <c r="BE162" s="1" t="s">
        <v>9</v>
      </c>
      <c r="BF162" s="1"/>
      <c r="BG162" s="2"/>
      <c r="BH162" s="2"/>
      <c r="BI162" s="1"/>
      <c r="BJ162" s="2"/>
      <c r="BK162" s="2"/>
      <c r="BL162" s="2"/>
      <c r="BM162" s="1"/>
      <c r="BN162" s="129"/>
    </row>
    <row r="163" spans="1:66" ht="93.6">
      <c r="A163" s="2">
        <v>159</v>
      </c>
      <c r="B163" s="33" t="s">
        <v>5694</v>
      </c>
      <c r="C163" s="33" t="s">
        <v>5450</v>
      </c>
      <c r="D163" s="33" t="s">
        <v>218</v>
      </c>
      <c r="E163" s="33">
        <v>94</v>
      </c>
      <c r="F163" s="33" t="s">
        <v>5451</v>
      </c>
      <c r="G163" s="33" t="s">
        <v>5452</v>
      </c>
      <c r="H163" s="23" t="str">
        <f t="shared" si="4"/>
        <v>蔡＊生</v>
      </c>
      <c r="I163" s="23" t="str">
        <f t="shared" si="5"/>
        <v>0＊103005</v>
      </c>
      <c r="J163" s="33" t="s">
        <v>5447</v>
      </c>
      <c r="K163" s="33" t="s">
        <v>1127</v>
      </c>
      <c r="L163" s="36" t="s">
        <v>334</v>
      </c>
      <c r="M163" s="33"/>
      <c r="N163" s="33"/>
      <c r="O163" s="33"/>
      <c r="P163" s="33"/>
      <c r="Q163" s="2"/>
      <c r="R163" s="2"/>
      <c r="S163" s="2"/>
      <c r="T163" s="2"/>
      <c r="U163" s="2"/>
      <c r="V163" s="18"/>
      <c r="W163" s="1"/>
      <c r="X163" s="1"/>
      <c r="Y163" s="1"/>
      <c r="Z163" s="1"/>
      <c r="AA163" s="1"/>
      <c r="AB163" s="1"/>
      <c r="AC163" s="1" t="s">
        <v>1108</v>
      </c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2"/>
      <c r="AO163" s="2"/>
      <c r="AP163" s="2"/>
      <c r="AQ163" s="1"/>
      <c r="AR163" s="1"/>
      <c r="AS163" s="1"/>
      <c r="AT163" s="1"/>
      <c r="AU163" s="1"/>
      <c r="AV163" s="2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2"/>
      <c r="BH163" s="2"/>
      <c r="BI163" s="1"/>
      <c r="BJ163" s="2"/>
      <c r="BK163" s="2"/>
      <c r="BL163" s="2"/>
      <c r="BM163" s="1" t="s">
        <v>5573</v>
      </c>
      <c r="BN163" s="129"/>
    </row>
    <row r="164" spans="1:66" ht="31.2">
      <c r="A164" s="2">
        <v>160</v>
      </c>
      <c r="B164" s="33" t="s">
        <v>1043</v>
      </c>
      <c r="C164" s="33" t="s">
        <v>878</v>
      </c>
      <c r="D164" s="33" t="s">
        <v>218</v>
      </c>
      <c r="E164" s="33">
        <v>76</v>
      </c>
      <c r="F164" s="33" t="s">
        <v>325</v>
      </c>
      <c r="G164" s="33" t="s">
        <v>325</v>
      </c>
      <c r="H164" s="23" t="str">
        <f t="shared" si="4"/>
        <v>林＊</v>
      </c>
      <c r="I164" s="23" t="str">
        <f t="shared" si="5"/>
        <v>2＊718837</v>
      </c>
      <c r="J164" s="33" t="s">
        <v>5453</v>
      </c>
      <c r="K164" s="33" t="s">
        <v>1130</v>
      </c>
      <c r="L164" s="36" t="s">
        <v>334</v>
      </c>
      <c r="M164" s="33"/>
      <c r="N164" s="33"/>
      <c r="O164" s="33"/>
      <c r="P164" s="33"/>
      <c r="Q164" s="2"/>
      <c r="R164" s="2"/>
      <c r="S164" s="2"/>
      <c r="T164" s="2"/>
      <c r="U164" s="2"/>
      <c r="V164" s="18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2"/>
      <c r="AO164" s="2"/>
      <c r="AP164" s="2"/>
      <c r="AQ164" s="1"/>
      <c r="AR164" s="1"/>
      <c r="AS164" s="1"/>
      <c r="AT164" s="1"/>
      <c r="AU164" s="1"/>
      <c r="AV164" s="2"/>
      <c r="AW164" s="1"/>
      <c r="AX164" s="1"/>
      <c r="AY164" s="1"/>
      <c r="AZ164" s="1"/>
      <c r="BA164" s="1"/>
      <c r="BB164" s="1"/>
      <c r="BC164" s="1"/>
      <c r="BD164" s="1"/>
      <c r="BE164" s="1"/>
      <c r="BF164" s="1" t="s">
        <v>9</v>
      </c>
      <c r="BG164" s="2"/>
      <c r="BH164" s="2"/>
      <c r="BI164" s="1"/>
      <c r="BJ164" s="2"/>
      <c r="BK164" s="2"/>
      <c r="BL164" s="2"/>
      <c r="BM164" s="1"/>
      <c r="BN164" s="129"/>
    </row>
    <row r="165" spans="1:66" ht="46.8">
      <c r="A165" s="2">
        <v>161</v>
      </c>
      <c r="B165" s="33" t="s">
        <v>1882</v>
      </c>
      <c r="C165" s="33" t="s">
        <v>1658</v>
      </c>
      <c r="D165" s="33" t="s">
        <v>218</v>
      </c>
      <c r="E165" s="33">
        <v>41</v>
      </c>
      <c r="F165" s="33" t="s">
        <v>325</v>
      </c>
      <c r="G165" s="33" t="s">
        <v>325</v>
      </c>
      <c r="H165" s="23" t="str">
        <f t="shared" si="4"/>
        <v>黃＊源</v>
      </c>
      <c r="I165" s="23" t="str">
        <f t="shared" si="5"/>
        <v>2＊306241</v>
      </c>
      <c r="J165" s="33" t="s">
        <v>5454</v>
      </c>
      <c r="K165" s="33" t="s">
        <v>1132</v>
      </c>
      <c r="L165" s="36" t="s">
        <v>334</v>
      </c>
      <c r="M165" s="33"/>
      <c r="N165" s="33"/>
      <c r="O165" s="33"/>
      <c r="P165" s="33"/>
      <c r="Q165" s="2"/>
      <c r="R165" s="2"/>
      <c r="S165" s="2"/>
      <c r="T165" s="2"/>
      <c r="U165" s="2"/>
      <c r="V165" s="18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2"/>
      <c r="AO165" s="2"/>
      <c r="AP165" s="2"/>
      <c r="AQ165" s="1"/>
      <c r="AR165" s="1"/>
      <c r="AS165" s="1"/>
      <c r="AT165" s="1"/>
      <c r="AU165" s="1"/>
      <c r="AV165" s="2"/>
      <c r="AW165" s="1"/>
      <c r="AX165" s="1"/>
      <c r="AY165" s="1"/>
      <c r="AZ165" s="1"/>
      <c r="BA165" s="1"/>
      <c r="BB165" s="1"/>
      <c r="BC165" s="1"/>
      <c r="BD165" s="1" t="s">
        <v>9</v>
      </c>
      <c r="BE165" s="1" t="s">
        <v>9</v>
      </c>
      <c r="BF165" s="1"/>
      <c r="BG165" s="2"/>
      <c r="BH165" s="2"/>
      <c r="BI165" s="1"/>
      <c r="BJ165" s="2"/>
      <c r="BK165" s="2"/>
      <c r="BL165" s="2"/>
      <c r="BM165" s="1"/>
      <c r="BN165" s="129"/>
    </row>
    <row r="166" spans="1:66" ht="46.8">
      <c r="A166" s="2">
        <v>162</v>
      </c>
      <c r="B166" s="33" t="s">
        <v>4917</v>
      </c>
      <c r="C166" s="33" t="s">
        <v>4918</v>
      </c>
      <c r="D166" s="33" t="s">
        <v>218</v>
      </c>
      <c r="E166" s="33">
        <v>61</v>
      </c>
      <c r="F166" s="33" t="s">
        <v>5455</v>
      </c>
      <c r="G166" s="33" t="s">
        <v>5456</v>
      </c>
      <c r="H166" s="23" t="str">
        <f t="shared" si="4"/>
        <v>黃＊宏</v>
      </c>
      <c r="I166" s="23" t="str">
        <f t="shared" si="5"/>
        <v>2＊094539</v>
      </c>
      <c r="J166" s="33" t="s">
        <v>5454</v>
      </c>
      <c r="K166" s="33" t="s">
        <v>1134</v>
      </c>
      <c r="L166" s="36" t="s">
        <v>334</v>
      </c>
      <c r="M166" s="33"/>
      <c r="N166" s="33"/>
      <c r="O166" s="33"/>
      <c r="P166" s="33"/>
      <c r="Q166" s="2"/>
      <c r="R166" s="2"/>
      <c r="S166" s="2"/>
      <c r="T166" s="2"/>
      <c r="U166" s="2"/>
      <c r="V166" s="18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2"/>
      <c r="AO166" s="2"/>
      <c r="AP166" s="2"/>
      <c r="AQ166" s="1"/>
      <c r="AR166" s="1"/>
      <c r="AS166" s="1"/>
      <c r="AT166" s="1"/>
      <c r="AU166" s="1"/>
      <c r="AV166" s="2"/>
      <c r="AW166" s="1"/>
      <c r="AX166" s="1"/>
      <c r="AY166" s="1"/>
      <c r="AZ166" s="1"/>
      <c r="BA166" s="1"/>
      <c r="BB166" s="1"/>
      <c r="BC166" s="1"/>
      <c r="BD166" s="1"/>
      <c r="BE166" s="1" t="s">
        <v>9</v>
      </c>
      <c r="BF166" s="1"/>
      <c r="BG166" s="2"/>
      <c r="BH166" s="2"/>
      <c r="BI166" s="1"/>
      <c r="BJ166" s="2"/>
      <c r="BK166" s="2"/>
      <c r="BL166" s="2"/>
      <c r="BM166" s="1" t="s">
        <v>1098</v>
      </c>
      <c r="BN166" s="129"/>
    </row>
    <row r="167" spans="1:66" ht="46.8">
      <c r="A167" s="2">
        <v>163</v>
      </c>
      <c r="B167" s="33" t="s">
        <v>5695</v>
      </c>
      <c r="C167" s="33" t="s">
        <v>5457</v>
      </c>
      <c r="D167" s="33" t="s">
        <v>218</v>
      </c>
      <c r="E167" s="33">
        <v>75</v>
      </c>
      <c r="F167" s="33" t="s">
        <v>325</v>
      </c>
      <c r="G167" s="33" t="s">
        <v>325</v>
      </c>
      <c r="H167" s="23" t="str">
        <f t="shared" si="4"/>
        <v>楊＊棠</v>
      </c>
      <c r="I167" s="23" t="str">
        <f t="shared" si="5"/>
        <v>0＊762210</v>
      </c>
      <c r="J167" s="33" t="s">
        <v>5458</v>
      </c>
      <c r="K167" s="33" t="s">
        <v>1134</v>
      </c>
      <c r="L167" s="36" t="s">
        <v>334</v>
      </c>
      <c r="M167" s="33"/>
      <c r="N167" s="33"/>
      <c r="O167" s="33"/>
      <c r="P167" s="33"/>
      <c r="Q167" s="2"/>
      <c r="R167" s="2"/>
      <c r="S167" s="2"/>
      <c r="T167" s="2"/>
      <c r="U167" s="2"/>
      <c r="V167" s="18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2"/>
      <c r="AO167" s="2"/>
      <c r="AP167" s="2"/>
      <c r="AQ167" s="1"/>
      <c r="AR167" s="1"/>
      <c r="AS167" s="1"/>
      <c r="AT167" s="1"/>
      <c r="AU167" s="1"/>
      <c r="AV167" s="2"/>
      <c r="AW167" s="1"/>
      <c r="AX167" s="1"/>
      <c r="AY167" s="1"/>
      <c r="AZ167" s="1"/>
      <c r="BA167" s="1"/>
      <c r="BB167" s="1"/>
      <c r="BC167" s="1"/>
      <c r="BD167" s="1"/>
      <c r="BE167" s="1" t="s">
        <v>9</v>
      </c>
      <c r="BF167" s="1"/>
      <c r="BG167" s="2"/>
      <c r="BH167" s="2"/>
      <c r="BI167" s="1"/>
      <c r="BJ167" s="2"/>
      <c r="BK167" s="2"/>
      <c r="BL167" s="2"/>
      <c r="BM167" s="1" t="s">
        <v>1098</v>
      </c>
      <c r="BN167" s="129"/>
    </row>
    <row r="168" spans="1:66" ht="31.2">
      <c r="A168" s="2">
        <v>164</v>
      </c>
      <c r="B168" s="33" t="s">
        <v>5696</v>
      </c>
      <c r="C168" s="33" t="s">
        <v>5459</v>
      </c>
      <c r="D168" s="33" t="s">
        <v>216</v>
      </c>
      <c r="E168" s="33">
        <v>58</v>
      </c>
      <c r="F168" s="33" t="s">
        <v>325</v>
      </c>
      <c r="G168" s="33" t="s">
        <v>325</v>
      </c>
      <c r="H168" s="23" t="str">
        <f t="shared" si="4"/>
        <v>廖＊瑤</v>
      </c>
      <c r="I168" s="23" t="str">
        <f t="shared" si="5"/>
        <v>0＊347667</v>
      </c>
      <c r="J168" s="33" t="s">
        <v>5458</v>
      </c>
      <c r="K168" s="33" t="s">
        <v>1131</v>
      </c>
      <c r="L168" s="36" t="s">
        <v>334</v>
      </c>
      <c r="M168" s="33"/>
      <c r="N168" s="33"/>
      <c r="O168" s="33"/>
      <c r="P168" s="33"/>
      <c r="Q168" s="2"/>
      <c r="R168" s="2"/>
      <c r="S168" s="2"/>
      <c r="T168" s="2"/>
      <c r="U168" s="2"/>
      <c r="V168" s="18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2"/>
      <c r="AO168" s="2"/>
      <c r="AP168" s="2"/>
      <c r="AQ168" s="1"/>
      <c r="AR168" s="1"/>
      <c r="AS168" s="1"/>
      <c r="AT168" s="1"/>
      <c r="AU168" s="1"/>
      <c r="AV168" s="2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2" t="s">
        <v>9</v>
      </c>
      <c r="BH168" s="2"/>
      <c r="BI168" s="1"/>
      <c r="BJ168" s="2"/>
      <c r="BK168" s="2"/>
      <c r="BL168" s="2"/>
      <c r="BM168" s="1"/>
      <c r="BN168" s="129"/>
    </row>
    <row r="169" spans="1:66" ht="31.2">
      <c r="A169" s="2">
        <v>165</v>
      </c>
      <c r="B169" s="33" t="s">
        <v>5697</v>
      </c>
      <c r="C169" s="33" t="s">
        <v>5460</v>
      </c>
      <c r="D169" s="33" t="s">
        <v>218</v>
      </c>
      <c r="E169" s="33">
        <v>64</v>
      </c>
      <c r="F169" s="33" t="s">
        <v>325</v>
      </c>
      <c r="G169" s="33" t="s">
        <v>325</v>
      </c>
      <c r="H169" s="23" t="str">
        <f t="shared" ref="H169:H180" si="6">REPLACE(B169,2,1,"＊")</f>
        <v>杜＊祥</v>
      </c>
      <c r="I169" s="23" t="str">
        <f t="shared" ref="I169:I180" si="7">REPLACE(C169,2,1,"＊")</f>
        <v>0＊995237</v>
      </c>
      <c r="J169" s="33" t="s">
        <v>5458</v>
      </c>
      <c r="K169" s="33" t="s">
        <v>1127</v>
      </c>
      <c r="L169" s="36" t="s">
        <v>334</v>
      </c>
      <c r="M169" s="33"/>
      <c r="N169" s="33"/>
      <c r="O169" s="33"/>
      <c r="P169" s="33"/>
      <c r="Q169" s="2"/>
      <c r="R169" s="2"/>
      <c r="S169" s="2"/>
      <c r="T169" s="2"/>
      <c r="U169" s="2"/>
      <c r="V169" s="18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2"/>
      <c r="AO169" s="2"/>
      <c r="AP169" s="2"/>
      <c r="AQ169" s="1"/>
      <c r="AR169" s="1"/>
      <c r="AS169" s="1"/>
      <c r="AT169" s="1"/>
      <c r="AU169" s="1"/>
      <c r="AV169" s="2"/>
      <c r="AW169" s="1"/>
      <c r="AX169" s="1"/>
      <c r="AY169" s="1"/>
      <c r="AZ169" s="1"/>
      <c r="BA169" s="1"/>
      <c r="BB169" s="1"/>
      <c r="BC169" s="1"/>
      <c r="BD169" s="1"/>
      <c r="BE169" s="1" t="s">
        <v>9</v>
      </c>
      <c r="BF169" s="1"/>
      <c r="BG169" s="2"/>
      <c r="BH169" s="2"/>
      <c r="BI169" s="1"/>
      <c r="BJ169" s="2"/>
      <c r="BK169" s="2"/>
      <c r="BL169" s="2"/>
      <c r="BM169" s="1"/>
      <c r="BN169" s="129"/>
    </row>
    <row r="170" spans="1:66" ht="31.2">
      <c r="A170" s="2">
        <v>166</v>
      </c>
      <c r="B170" s="33" t="s">
        <v>5698</v>
      </c>
      <c r="C170" s="33" t="s">
        <v>5461</v>
      </c>
      <c r="D170" s="33" t="s">
        <v>216</v>
      </c>
      <c r="E170" s="33">
        <v>72</v>
      </c>
      <c r="F170" s="33" t="s">
        <v>325</v>
      </c>
      <c r="G170" s="33" t="s">
        <v>325</v>
      </c>
      <c r="H170" s="23" t="str">
        <f t="shared" si="6"/>
        <v>周＊素惠</v>
      </c>
      <c r="I170" s="23" t="str">
        <f t="shared" si="7"/>
        <v>0＊913875</v>
      </c>
      <c r="J170" s="33" t="s">
        <v>5458</v>
      </c>
      <c r="K170" s="33" t="s">
        <v>1130</v>
      </c>
      <c r="L170" s="36" t="s">
        <v>334</v>
      </c>
      <c r="M170" s="33"/>
      <c r="N170" s="33"/>
      <c r="O170" s="33"/>
      <c r="P170" s="33"/>
      <c r="Q170" s="2"/>
      <c r="R170" s="2"/>
      <c r="S170" s="2"/>
      <c r="T170" s="2"/>
      <c r="U170" s="2"/>
      <c r="V170" s="18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2"/>
      <c r="AO170" s="2"/>
      <c r="AP170" s="2"/>
      <c r="AQ170" s="1"/>
      <c r="AR170" s="1"/>
      <c r="AS170" s="1"/>
      <c r="AT170" s="1"/>
      <c r="AU170" s="1"/>
      <c r="AV170" s="2"/>
      <c r="AW170" s="1"/>
      <c r="AX170" s="1"/>
      <c r="AY170" s="1"/>
      <c r="AZ170" s="1"/>
      <c r="BA170" s="1"/>
      <c r="BB170" s="1"/>
      <c r="BC170" s="1"/>
      <c r="BD170" s="1"/>
      <c r="BE170" s="1"/>
      <c r="BF170" s="1" t="s">
        <v>1133</v>
      </c>
      <c r="BG170" s="2"/>
      <c r="BH170" s="2"/>
      <c r="BI170" s="1"/>
      <c r="BJ170" s="2"/>
      <c r="BK170" s="2"/>
      <c r="BL170" s="2"/>
      <c r="BM170" s="1"/>
      <c r="BN170" s="129"/>
    </row>
    <row r="171" spans="1:66" ht="31.2">
      <c r="A171" s="2">
        <v>167</v>
      </c>
      <c r="B171" s="33" t="s">
        <v>5699</v>
      </c>
      <c r="C171" s="33" t="s">
        <v>5462</v>
      </c>
      <c r="D171" s="33" t="s">
        <v>218</v>
      </c>
      <c r="E171" s="33">
        <v>57</v>
      </c>
      <c r="F171" s="33" t="s">
        <v>325</v>
      </c>
      <c r="G171" s="33" t="s">
        <v>325</v>
      </c>
      <c r="H171" s="23" t="str">
        <f t="shared" si="6"/>
        <v>馮＊偉</v>
      </c>
      <c r="I171" s="23" t="str">
        <f t="shared" si="7"/>
        <v>0＊144731</v>
      </c>
      <c r="J171" s="33" t="s">
        <v>5458</v>
      </c>
      <c r="K171" s="33" t="s">
        <v>1127</v>
      </c>
      <c r="L171" s="36" t="s">
        <v>334</v>
      </c>
      <c r="M171" s="33"/>
      <c r="N171" s="33"/>
      <c r="O171" s="33"/>
      <c r="P171" s="33"/>
      <c r="Q171" s="2"/>
      <c r="R171" s="2"/>
      <c r="S171" s="2"/>
      <c r="T171" s="2"/>
      <c r="U171" s="2"/>
      <c r="V171" s="18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2"/>
      <c r="AO171" s="2"/>
      <c r="AP171" s="2"/>
      <c r="AQ171" s="1"/>
      <c r="AR171" s="1"/>
      <c r="AS171" s="1"/>
      <c r="AT171" s="1"/>
      <c r="AU171" s="1"/>
      <c r="AV171" s="2"/>
      <c r="AW171" s="1"/>
      <c r="AX171" s="1"/>
      <c r="AY171" s="1"/>
      <c r="AZ171" s="1"/>
      <c r="BA171" s="1"/>
      <c r="BB171" s="1"/>
      <c r="BC171" s="1"/>
      <c r="BD171" s="1"/>
      <c r="BE171" s="1" t="s">
        <v>9</v>
      </c>
      <c r="BF171" s="1"/>
      <c r="BG171" s="2"/>
      <c r="BH171" s="2"/>
      <c r="BI171" s="1"/>
      <c r="BJ171" s="2"/>
      <c r="BK171" s="2"/>
      <c r="BL171" s="2"/>
      <c r="BM171" s="1"/>
      <c r="BN171" s="129"/>
    </row>
    <row r="172" spans="1:66" ht="31.2">
      <c r="A172" s="2">
        <v>168</v>
      </c>
      <c r="B172" s="33" t="s">
        <v>5700</v>
      </c>
      <c r="C172" s="33" t="s">
        <v>5463</v>
      </c>
      <c r="D172" s="33" t="s">
        <v>216</v>
      </c>
      <c r="E172" s="33">
        <v>73</v>
      </c>
      <c r="F172" s="33" t="s">
        <v>325</v>
      </c>
      <c r="G172" s="33" t="s">
        <v>325</v>
      </c>
      <c r="H172" s="23" t="str">
        <f t="shared" si="6"/>
        <v>楊＊玉英</v>
      </c>
      <c r="I172" s="23" t="str">
        <f t="shared" si="7"/>
        <v>1＊716227</v>
      </c>
      <c r="J172" s="33" t="s">
        <v>5458</v>
      </c>
      <c r="K172" s="33" t="s">
        <v>1127</v>
      </c>
      <c r="L172" s="36" t="s">
        <v>334</v>
      </c>
      <c r="M172" s="33"/>
      <c r="N172" s="33"/>
      <c r="O172" s="33"/>
      <c r="P172" s="33"/>
      <c r="Q172" s="2"/>
      <c r="R172" s="2"/>
      <c r="S172" s="2"/>
      <c r="T172" s="2"/>
      <c r="U172" s="2"/>
      <c r="V172" s="18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2"/>
      <c r="AO172" s="2"/>
      <c r="AP172" s="2"/>
      <c r="AQ172" s="1"/>
      <c r="AR172" s="1"/>
      <c r="AS172" s="1"/>
      <c r="AT172" s="1"/>
      <c r="AU172" s="1"/>
      <c r="AV172" s="2"/>
      <c r="AW172" s="1"/>
      <c r="AX172" s="1"/>
      <c r="AY172" s="1"/>
      <c r="AZ172" s="1"/>
      <c r="BA172" s="1"/>
      <c r="BB172" s="1"/>
      <c r="BC172" s="1"/>
      <c r="BD172" s="1"/>
      <c r="BE172" s="1" t="s">
        <v>9</v>
      </c>
      <c r="BF172" s="1"/>
      <c r="BG172" s="2"/>
      <c r="BH172" s="2"/>
      <c r="BI172" s="1"/>
      <c r="BJ172" s="2"/>
      <c r="BK172" s="2"/>
      <c r="BL172" s="2"/>
      <c r="BM172" s="1"/>
      <c r="BN172" s="129"/>
    </row>
    <row r="173" spans="1:66" ht="31.2">
      <c r="A173" s="2">
        <v>169</v>
      </c>
      <c r="B173" s="33" t="s">
        <v>5701</v>
      </c>
      <c r="C173" s="33" t="s">
        <v>5464</v>
      </c>
      <c r="D173" s="33" t="s">
        <v>216</v>
      </c>
      <c r="E173" s="33">
        <v>60</v>
      </c>
      <c r="F173" s="33" t="s">
        <v>325</v>
      </c>
      <c r="G173" s="33" t="s">
        <v>325</v>
      </c>
      <c r="H173" s="23" t="str">
        <f t="shared" si="6"/>
        <v>余＊麗</v>
      </c>
      <c r="I173" s="23" t="str">
        <f t="shared" si="7"/>
        <v>1＊885814</v>
      </c>
      <c r="J173" s="33" t="s">
        <v>5458</v>
      </c>
      <c r="K173" s="33" t="s">
        <v>1127</v>
      </c>
      <c r="L173" s="36" t="s">
        <v>334</v>
      </c>
      <c r="M173" s="33"/>
      <c r="N173" s="33"/>
      <c r="O173" s="33"/>
      <c r="P173" s="33"/>
      <c r="Q173" s="2"/>
      <c r="R173" s="2"/>
      <c r="S173" s="2"/>
      <c r="T173" s="2"/>
      <c r="U173" s="2"/>
      <c r="V173" s="18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2"/>
      <c r="AO173" s="2"/>
      <c r="AP173" s="2"/>
      <c r="AQ173" s="1"/>
      <c r="AR173" s="1"/>
      <c r="AS173" s="1"/>
      <c r="AT173" s="1"/>
      <c r="AU173" s="1"/>
      <c r="AV173" s="2"/>
      <c r="AW173" s="1"/>
      <c r="AX173" s="1"/>
      <c r="AY173" s="1"/>
      <c r="AZ173" s="1"/>
      <c r="BA173" s="1"/>
      <c r="BB173" s="1"/>
      <c r="BC173" s="1"/>
      <c r="BD173" s="1"/>
      <c r="BE173" s="1" t="s">
        <v>9</v>
      </c>
      <c r="BF173" s="1"/>
      <c r="BG173" s="2"/>
      <c r="BH173" s="2"/>
      <c r="BI173" s="1"/>
      <c r="BJ173" s="2"/>
      <c r="BK173" s="2"/>
      <c r="BL173" s="2"/>
      <c r="BM173" s="1"/>
      <c r="BN173" s="129"/>
    </row>
    <row r="174" spans="1:66" ht="46.8">
      <c r="A174" s="2">
        <v>170</v>
      </c>
      <c r="B174" s="33" t="s">
        <v>5176</v>
      </c>
      <c r="C174" s="33" t="s">
        <v>3330</v>
      </c>
      <c r="D174" s="33" t="s">
        <v>216</v>
      </c>
      <c r="E174" s="33">
        <v>86</v>
      </c>
      <c r="F174" s="33" t="s">
        <v>325</v>
      </c>
      <c r="G174" s="33" t="s">
        <v>325</v>
      </c>
      <c r="H174" s="23" t="str">
        <f t="shared" si="6"/>
        <v>林＊玉華</v>
      </c>
      <c r="I174" s="23" t="str">
        <f t="shared" si="7"/>
        <v>2＊004912</v>
      </c>
      <c r="J174" s="33" t="s">
        <v>5458</v>
      </c>
      <c r="K174" s="33" t="s">
        <v>1807</v>
      </c>
      <c r="L174" s="36" t="s">
        <v>334</v>
      </c>
      <c r="M174" s="33"/>
      <c r="N174" s="33"/>
      <c r="O174" s="33"/>
      <c r="P174" s="33"/>
      <c r="Q174" s="2"/>
      <c r="R174" s="2"/>
      <c r="S174" s="2"/>
      <c r="T174" s="2"/>
      <c r="U174" s="2"/>
      <c r="V174" s="18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2"/>
      <c r="AO174" s="2"/>
      <c r="AP174" s="2"/>
      <c r="AQ174" s="1"/>
      <c r="AR174" s="1"/>
      <c r="AS174" s="1"/>
      <c r="AT174" s="1"/>
      <c r="AU174" s="1"/>
      <c r="AV174" s="2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2" t="s">
        <v>9</v>
      </c>
      <c r="BH174" s="2"/>
      <c r="BI174" s="1"/>
      <c r="BJ174" s="2"/>
      <c r="BK174" s="2"/>
      <c r="BL174" s="2"/>
      <c r="BM174" s="1" t="s">
        <v>1098</v>
      </c>
      <c r="BN174" s="129"/>
    </row>
    <row r="175" spans="1:66" ht="46.8">
      <c r="A175" s="2">
        <v>171</v>
      </c>
      <c r="B175" s="33" t="s">
        <v>5702</v>
      </c>
      <c r="C175" s="33" t="s">
        <v>5465</v>
      </c>
      <c r="D175" s="33" t="s">
        <v>218</v>
      </c>
      <c r="E175" s="33">
        <v>77</v>
      </c>
      <c r="F175" s="33" t="s">
        <v>325</v>
      </c>
      <c r="G175" s="33" t="s">
        <v>325</v>
      </c>
      <c r="H175" s="23" t="str">
        <f t="shared" si="6"/>
        <v>龍＊福</v>
      </c>
      <c r="I175" s="23" t="str">
        <f t="shared" si="7"/>
        <v>2＊322311</v>
      </c>
      <c r="J175" s="33" t="s">
        <v>5458</v>
      </c>
      <c r="K175" s="33" t="s">
        <v>1134</v>
      </c>
      <c r="L175" s="36" t="s">
        <v>334</v>
      </c>
      <c r="M175" s="33"/>
      <c r="N175" s="33"/>
      <c r="O175" s="33"/>
      <c r="P175" s="33"/>
      <c r="Q175" s="2"/>
      <c r="R175" s="2"/>
      <c r="S175" s="2"/>
      <c r="T175" s="2"/>
      <c r="U175" s="2"/>
      <c r="V175" s="18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2"/>
      <c r="AO175" s="2"/>
      <c r="AP175" s="2"/>
      <c r="AQ175" s="1"/>
      <c r="AR175" s="1"/>
      <c r="AS175" s="1"/>
      <c r="AT175" s="1"/>
      <c r="AU175" s="1"/>
      <c r="AV175" s="2"/>
      <c r="AW175" s="1"/>
      <c r="AX175" s="1"/>
      <c r="AY175" s="1"/>
      <c r="AZ175" s="1"/>
      <c r="BA175" s="1"/>
      <c r="BB175" s="1"/>
      <c r="BC175" s="1"/>
      <c r="BD175" s="1"/>
      <c r="BE175" s="1" t="s">
        <v>9</v>
      </c>
      <c r="BF175" s="1"/>
      <c r="BG175" s="2"/>
      <c r="BH175" s="2"/>
      <c r="BI175" s="1"/>
      <c r="BJ175" s="2"/>
      <c r="BK175" s="2"/>
      <c r="BL175" s="2"/>
      <c r="BM175" s="1" t="s">
        <v>1098</v>
      </c>
      <c r="BN175" s="129"/>
    </row>
    <row r="176" spans="1:66" ht="31.2">
      <c r="A176" s="2">
        <v>172</v>
      </c>
      <c r="B176" s="33" t="s">
        <v>1238</v>
      </c>
      <c r="C176" s="33" t="s">
        <v>389</v>
      </c>
      <c r="D176" s="33" t="s">
        <v>216</v>
      </c>
      <c r="E176" s="33">
        <v>63</v>
      </c>
      <c r="F176" s="33" t="s">
        <v>5455</v>
      </c>
      <c r="G176" s="33" t="s">
        <v>5466</v>
      </c>
      <c r="H176" s="23" t="str">
        <f t="shared" si="6"/>
        <v>林＊燕</v>
      </c>
      <c r="I176" s="23" t="str">
        <f t="shared" si="7"/>
        <v>2＊468150</v>
      </c>
      <c r="J176" s="33" t="s">
        <v>5458</v>
      </c>
      <c r="K176" s="33" t="s">
        <v>1127</v>
      </c>
      <c r="L176" s="36" t="s">
        <v>334</v>
      </c>
      <c r="M176" s="33"/>
      <c r="N176" s="33"/>
      <c r="O176" s="33"/>
      <c r="P176" s="33"/>
      <c r="Q176" s="2"/>
      <c r="R176" s="2"/>
      <c r="S176" s="2"/>
      <c r="T176" s="2"/>
      <c r="U176" s="2"/>
      <c r="V176" s="18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2"/>
      <c r="AO176" s="2"/>
      <c r="AP176" s="2"/>
      <c r="AQ176" s="1"/>
      <c r="AR176" s="1"/>
      <c r="AS176" s="1"/>
      <c r="AT176" s="1"/>
      <c r="AU176" s="1"/>
      <c r="AV176" s="2"/>
      <c r="AW176" s="1"/>
      <c r="AX176" s="1"/>
      <c r="AY176" s="1"/>
      <c r="AZ176" s="1"/>
      <c r="BA176" s="1"/>
      <c r="BB176" s="1"/>
      <c r="BC176" s="1"/>
      <c r="BD176" s="1"/>
      <c r="BE176" s="1" t="s">
        <v>1102</v>
      </c>
      <c r="BF176" s="1"/>
      <c r="BG176" s="2"/>
      <c r="BH176" s="2"/>
      <c r="BI176" s="1" t="s">
        <v>1141</v>
      </c>
      <c r="BJ176" s="2"/>
      <c r="BK176" s="2"/>
      <c r="BL176" s="2"/>
      <c r="BM176" s="1"/>
      <c r="BN176" s="129"/>
    </row>
    <row r="177" spans="1:66" ht="31.2">
      <c r="A177" s="2">
        <v>173</v>
      </c>
      <c r="B177" s="33" t="s">
        <v>5703</v>
      </c>
      <c r="C177" s="33" t="s">
        <v>2164</v>
      </c>
      <c r="D177" s="33" t="s">
        <v>216</v>
      </c>
      <c r="E177" s="33">
        <v>81</v>
      </c>
      <c r="F177" s="33" t="s">
        <v>325</v>
      </c>
      <c r="G177" s="33" t="s">
        <v>325</v>
      </c>
      <c r="H177" s="23" t="str">
        <f t="shared" si="6"/>
        <v>卓＊月琴</v>
      </c>
      <c r="I177" s="23" t="str">
        <f t="shared" si="7"/>
        <v>0＊979938</v>
      </c>
      <c r="J177" s="33" t="s">
        <v>5467</v>
      </c>
      <c r="K177" s="33" t="s">
        <v>1127</v>
      </c>
      <c r="L177" s="36" t="s">
        <v>334</v>
      </c>
      <c r="M177" s="33"/>
      <c r="N177" s="33"/>
      <c r="O177" s="33"/>
      <c r="P177" s="33"/>
      <c r="Q177" s="2"/>
      <c r="R177" s="2"/>
      <c r="S177" s="2"/>
      <c r="T177" s="2"/>
      <c r="U177" s="2"/>
      <c r="V177" s="18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2"/>
      <c r="AO177" s="2"/>
      <c r="AP177" s="2"/>
      <c r="AQ177" s="1"/>
      <c r="AR177" s="1"/>
      <c r="AS177" s="1"/>
      <c r="AT177" s="1"/>
      <c r="AU177" s="1"/>
      <c r="AV177" s="2"/>
      <c r="AW177" s="1"/>
      <c r="AX177" s="1"/>
      <c r="AY177" s="1"/>
      <c r="AZ177" s="1"/>
      <c r="BA177" s="1"/>
      <c r="BB177" s="1"/>
      <c r="BC177" s="1"/>
      <c r="BD177" s="1"/>
      <c r="BE177" s="1" t="s">
        <v>9</v>
      </c>
      <c r="BF177" s="1"/>
      <c r="BG177" s="2"/>
      <c r="BH177" s="2"/>
      <c r="BI177" s="1"/>
      <c r="BJ177" s="2"/>
      <c r="BK177" s="2"/>
      <c r="BL177" s="2"/>
      <c r="BM177" s="1"/>
      <c r="BN177" s="129"/>
    </row>
    <row r="178" spans="1:66" ht="31.2">
      <c r="A178" s="2">
        <v>174</v>
      </c>
      <c r="B178" s="33" t="s">
        <v>5704</v>
      </c>
      <c r="C178" s="33" t="s">
        <v>5468</v>
      </c>
      <c r="D178" s="33" t="s">
        <v>218</v>
      </c>
      <c r="E178" s="33">
        <v>41</v>
      </c>
      <c r="F178" s="33" t="s">
        <v>5456</v>
      </c>
      <c r="G178" s="33" t="s">
        <v>5466</v>
      </c>
      <c r="H178" s="23" t="str">
        <f t="shared" si="6"/>
        <v>丘＊強</v>
      </c>
      <c r="I178" s="23" t="str">
        <f t="shared" si="7"/>
        <v>0＊810997</v>
      </c>
      <c r="J178" s="33" t="s">
        <v>5467</v>
      </c>
      <c r="K178" s="33" t="s">
        <v>1130</v>
      </c>
      <c r="L178" s="36" t="s">
        <v>334</v>
      </c>
      <c r="M178" s="33"/>
      <c r="N178" s="33"/>
      <c r="O178" s="33"/>
      <c r="P178" s="33"/>
      <c r="Q178" s="2"/>
      <c r="R178" s="2"/>
      <c r="S178" s="2"/>
      <c r="T178" s="2"/>
      <c r="U178" s="2"/>
      <c r="V178" s="18"/>
      <c r="W178" s="1"/>
      <c r="X178" s="1"/>
      <c r="Y178" s="1"/>
      <c r="Z178" s="1"/>
      <c r="AA178" s="1" t="s">
        <v>9</v>
      </c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2"/>
      <c r="AO178" s="2"/>
      <c r="AP178" s="2"/>
      <c r="AQ178" s="1"/>
      <c r="AR178" s="1"/>
      <c r="AS178" s="1"/>
      <c r="AT178" s="1"/>
      <c r="AU178" s="1"/>
      <c r="AV178" s="2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2"/>
      <c r="BH178" s="2"/>
      <c r="BI178" s="1"/>
      <c r="BJ178" s="2"/>
      <c r="BK178" s="2"/>
      <c r="BL178" s="2"/>
      <c r="BM178" s="1"/>
      <c r="BN178" s="129"/>
    </row>
    <row r="179" spans="1:66" ht="31.2">
      <c r="A179" s="2">
        <v>175</v>
      </c>
      <c r="B179" s="33" t="s">
        <v>1264</v>
      </c>
      <c r="C179" s="33" t="s">
        <v>427</v>
      </c>
      <c r="D179" s="33" t="s">
        <v>218</v>
      </c>
      <c r="E179" s="33">
        <v>78</v>
      </c>
      <c r="F179" s="33" t="s">
        <v>325</v>
      </c>
      <c r="G179" s="33" t="s">
        <v>325</v>
      </c>
      <c r="H179" s="23" t="str">
        <f t="shared" si="6"/>
        <v>林＊山</v>
      </c>
      <c r="I179" s="23" t="str">
        <f t="shared" si="7"/>
        <v>0＊586544</v>
      </c>
      <c r="J179" s="33" t="s">
        <v>5467</v>
      </c>
      <c r="K179" s="33" t="s">
        <v>1127</v>
      </c>
      <c r="L179" s="36" t="s">
        <v>334</v>
      </c>
      <c r="M179" s="33"/>
      <c r="N179" s="33"/>
      <c r="O179" s="33"/>
      <c r="P179" s="33"/>
      <c r="Q179" s="2"/>
      <c r="R179" s="2"/>
      <c r="S179" s="2"/>
      <c r="T179" s="2"/>
      <c r="U179" s="2"/>
      <c r="V179" s="18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2"/>
      <c r="AO179" s="2"/>
      <c r="AP179" s="2"/>
      <c r="AQ179" s="1"/>
      <c r="AR179" s="1"/>
      <c r="AS179" s="1"/>
      <c r="AT179" s="1"/>
      <c r="AU179" s="1"/>
      <c r="AV179" s="2"/>
      <c r="AW179" s="1"/>
      <c r="AX179" s="1"/>
      <c r="AY179" s="1"/>
      <c r="AZ179" s="1"/>
      <c r="BA179" s="1"/>
      <c r="BB179" s="1"/>
      <c r="BC179" s="1"/>
      <c r="BD179" s="1"/>
      <c r="BE179" s="1" t="s">
        <v>9</v>
      </c>
      <c r="BF179" s="1"/>
      <c r="BG179" s="2"/>
      <c r="BH179" s="2"/>
      <c r="BI179" s="1"/>
      <c r="BJ179" s="2"/>
      <c r="BK179" s="2"/>
      <c r="BL179" s="2"/>
      <c r="BM179" s="1"/>
      <c r="BN179" s="129"/>
    </row>
    <row r="180" spans="1:66" ht="31.2">
      <c r="A180" s="2">
        <v>176</v>
      </c>
      <c r="B180" s="33" t="s">
        <v>5705</v>
      </c>
      <c r="C180" s="33" t="s">
        <v>5469</v>
      </c>
      <c r="D180" s="33" t="s">
        <v>218</v>
      </c>
      <c r="E180" s="33">
        <v>52</v>
      </c>
      <c r="F180" s="33" t="s">
        <v>5447</v>
      </c>
      <c r="G180" s="33" t="s">
        <v>5466</v>
      </c>
      <c r="H180" s="23" t="str">
        <f t="shared" si="6"/>
        <v>張＊國</v>
      </c>
      <c r="I180" s="23" t="str">
        <f t="shared" si="7"/>
        <v>0＊164425</v>
      </c>
      <c r="J180" s="33" t="s">
        <v>5467</v>
      </c>
      <c r="K180" s="33" t="s">
        <v>1127</v>
      </c>
      <c r="L180" s="36" t="s">
        <v>334</v>
      </c>
      <c r="M180" s="33"/>
      <c r="N180" s="33"/>
      <c r="O180" s="33"/>
      <c r="P180" s="33"/>
      <c r="Q180" s="2"/>
      <c r="R180" s="2"/>
      <c r="S180" s="2"/>
      <c r="T180" s="2"/>
      <c r="U180" s="2"/>
      <c r="V180" s="18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2"/>
      <c r="AO180" s="2"/>
      <c r="AP180" s="2"/>
      <c r="AQ180" s="1"/>
      <c r="AR180" s="1"/>
      <c r="AS180" s="1"/>
      <c r="AT180" s="1"/>
      <c r="AU180" s="1"/>
      <c r="AV180" s="2"/>
      <c r="AW180" s="1"/>
      <c r="AX180" s="1"/>
      <c r="AY180" s="1"/>
      <c r="AZ180" s="1"/>
      <c r="BA180" s="1"/>
      <c r="BB180" s="1"/>
      <c r="BC180" s="1"/>
      <c r="BD180" s="1"/>
      <c r="BE180" s="1" t="s">
        <v>9</v>
      </c>
      <c r="BF180" s="1"/>
      <c r="BG180" s="2"/>
      <c r="BH180" s="2"/>
      <c r="BI180" s="1"/>
      <c r="BJ180" s="2"/>
      <c r="BK180" s="2"/>
      <c r="BL180" s="2"/>
      <c r="BM180" s="1"/>
      <c r="BN180" s="129"/>
    </row>
    <row r="181" spans="1:66" ht="16.2">
      <c r="A181" s="2">
        <v>177</v>
      </c>
      <c r="B181" s="33" t="s">
        <v>4375</v>
      </c>
      <c r="C181" s="33" t="s">
        <v>4376</v>
      </c>
      <c r="D181" s="33" t="s">
        <v>216</v>
      </c>
      <c r="E181" s="33">
        <v>35</v>
      </c>
      <c r="F181" s="33" t="s">
        <v>325</v>
      </c>
      <c r="G181" s="33" t="s">
        <v>325</v>
      </c>
      <c r="H181" s="33" t="s">
        <v>5706</v>
      </c>
      <c r="I181" s="23" t="str">
        <f>REPLACE(C181,2,1,"＊")</f>
        <v>2＊158039</v>
      </c>
      <c r="J181" s="33" t="s">
        <v>5467</v>
      </c>
      <c r="K181" s="33">
        <v>5761070</v>
      </c>
      <c r="L181" s="36" t="s">
        <v>334</v>
      </c>
      <c r="M181" s="33"/>
      <c r="N181" s="33"/>
      <c r="O181" s="33"/>
      <c r="P181" s="33"/>
      <c r="Q181" s="2"/>
      <c r="R181" s="2"/>
      <c r="S181" s="2"/>
      <c r="T181" s="2"/>
      <c r="U181" s="2" t="s">
        <v>1100</v>
      </c>
      <c r="V181" s="18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2"/>
      <c r="AO181" s="2"/>
      <c r="AP181" s="2"/>
      <c r="AQ181" s="1"/>
      <c r="AR181" s="1"/>
      <c r="AS181" s="1"/>
      <c r="AT181" s="1"/>
      <c r="AU181" s="1"/>
      <c r="AV181" s="2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2"/>
      <c r="BH181" s="2"/>
      <c r="BI181" s="1"/>
      <c r="BJ181" s="2"/>
      <c r="BK181" s="2"/>
      <c r="BL181" s="2"/>
      <c r="BM181" s="1"/>
      <c r="BN181" s="129"/>
    </row>
    <row r="182" spans="1:66" ht="46.8">
      <c r="A182" s="2">
        <v>178</v>
      </c>
      <c r="B182" s="33" t="s">
        <v>5200</v>
      </c>
      <c r="C182" s="33" t="s">
        <v>5069</v>
      </c>
      <c r="D182" s="33" t="s">
        <v>218</v>
      </c>
      <c r="E182" s="33">
        <v>90</v>
      </c>
      <c r="F182" s="33" t="s">
        <v>5467</v>
      </c>
      <c r="G182" s="33" t="s">
        <v>5467</v>
      </c>
      <c r="H182" s="23" t="str">
        <f t="shared" ref="H182:H245" si="8">REPLACE(B182,2,1,"＊")</f>
        <v>李＊蒼</v>
      </c>
      <c r="I182" s="23" t="str">
        <f t="shared" ref="I182:I245" si="9">REPLACE(C182,2,1,"＊")</f>
        <v>0＊944449</v>
      </c>
      <c r="J182" s="33" t="s">
        <v>5467</v>
      </c>
      <c r="K182" s="33" t="s">
        <v>1132</v>
      </c>
      <c r="L182" s="36" t="s">
        <v>334</v>
      </c>
      <c r="M182" s="33"/>
      <c r="N182" s="33"/>
      <c r="O182" s="33"/>
      <c r="P182" s="33"/>
      <c r="Q182" s="2"/>
      <c r="R182" s="2"/>
      <c r="S182" s="2"/>
      <c r="T182" s="2"/>
      <c r="U182" s="2"/>
      <c r="V182" s="18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2"/>
      <c r="AO182" s="2"/>
      <c r="AP182" s="2"/>
      <c r="AQ182" s="1"/>
      <c r="AR182" s="1"/>
      <c r="AS182" s="1"/>
      <c r="AT182" s="1"/>
      <c r="AU182" s="1"/>
      <c r="AV182" s="2"/>
      <c r="AW182" s="1"/>
      <c r="AX182" s="1"/>
      <c r="AY182" s="1"/>
      <c r="AZ182" s="1"/>
      <c r="BA182" s="1"/>
      <c r="BB182" s="1"/>
      <c r="BC182" s="1" t="s">
        <v>9</v>
      </c>
      <c r="BD182" s="1"/>
      <c r="BE182" s="1" t="s">
        <v>9</v>
      </c>
      <c r="BF182" s="1"/>
      <c r="BG182" s="2"/>
      <c r="BH182" s="2"/>
      <c r="BI182" s="1"/>
      <c r="BJ182" s="2"/>
      <c r="BK182" s="2"/>
      <c r="BL182" s="2"/>
      <c r="BM182" s="1"/>
      <c r="BN182" s="129"/>
    </row>
    <row r="183" spans="1:66" ht="31.2">
      <c r="A183" s="2">
        <v>179</v>
      </c>
      <c r="B183" s="33" t="s">
        <v>5707</v>
      </c>
      <c r="C183" s="33" t="s">
        <v>5470</v>
      </c>
      <c r="D183" s="33" t="s">
        <v>216</v>
      </c>
      <c r="E183" s="33">
        <v>76</v>
      </c>
      <c r="F183" s="33" t="s">
        <v>325</v>
      </c>
      <c r="G183" s="33" t="s">
        <v>325</v>
      </c>
      <c r="H183" s="23" t="str">
        <f t="shared" si="8"/>
        <v>邱＊淑</v>
      </c>
      <c r="I183" s="23" t="str">
        <f t="shared" si="9"/>
        <v>1＊965961</v>
      </c>
      <c r="J183" s="33" t="s">
        <v>5467</v>
      </c>
      <c r="K183" s="33" t="s">
        <v>1127</v>
      </c>
      <c r="L183" s="36" t="s">
        <v>334</v>
      </c>
      <c r="M183" s="33"/>
      <c r="N183" s="33"/>
      <c r="O183" s="33"/>
      <c r="P183" s="33"/>
      <c r="Q183" s="2"/>
      <c r="R183" s="2"/>
      <c r="S183" s="2"/>
      <c r="T183" s="2"/>
      <c r="U183" s="2"/>
      <c r="V183" s="18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2"/>
      <c r="AO183" s="2"/>
      <c r="AP183" s="2"/>
      <c r="AQ183" s="1"/>
      <c r="AR183" s="1"/>
      <c r="AS183" s="1"/>
      <c r="AT183" s="1"/>
      <c r="AU183" s="1"/>
      <c r="AV183" s="2"/>
      <c r="AW183" s="1"/>
      <c r="AX183" s="1"/>
      <c r="AY183" s="1"/>
      <c r="AZ183" s="1"/>
      <c r="BA183" s="1"/>
      <c r="BB183" s="1"/>
      <c r="BC183" s="1"/>
      <c r="BD183" s="1"/>
      <c r="BE183" s="1" t="s">
        <v>9</v>
      </c>
      <c r="BF183" s="1"/>
      <c r="BG183" s="2"/>
      <c r="BH183" s="2"/>
      <c r="BI183" s="1"/>
      <c r="BJ183" s="2"/>
      <c r="BK183" s="2"/>
      <c r="BL183" s="2"/>
      <c r="BM183" s="1"/>
      <c r="BN183" s="129"/>
    </row>
    <row r="184" spans="1:66" ht="31.2">
      <c r="A184" s="2">
        <v>180</v>
      </c>
      <c r="B184" s="33" t="s">
        <v>1032</v>
      </c>
      <c r="C184" s="33" t="s">
        <v>868</v>
      </c>
      <c r="D184" s="33" t="s">
        <v>216</v>
      </c>
      <c r="E184" s="33">
        <v>75</v>
      </c>
      <c r="F184" s="33" t="s">
        <v>325</v>
      </c>
      <c r="G184" s="33" t="s">
        <v>325</v>
      </c>
      <c r="H184" s="23" t="str">
        <f t="shared" si="8"/>
        <v>許＊</v>
      </c>
      <c r="I184" s="23" t="str">
        <f t="shared" si="9"/>
        <v>0＊834197</v>
      </c>
      <c r="J184" s="33" t="s">
        <v>5466</v>
      </c>
      <c r="K184" s="33" t="s">
        <v>1127</v>
      </c>
      <c r="L184" s="36" t="s">
        <v>334</v>
      </c>
      <c r="M184" s="33"/>
      <c r="N184" s="33"/>
      <c r="O184" s="33"/>
      <c r="P184" s="33"/>
      <c r="Q184" s="2"/>
      <c r="R184" s="2"/>
      <c r="S184" s="2"/>
      <c r="T184" s="2"/>
      <c r="U184" s="2"/>
      <c r="V184" s="18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2"/>
      <c r="AO184" s="2"/>
      <c r="AP184" s="2"/>
      <c r="AQ184" s="1"/>
      <c r="AR184" s="1"/>
      <c r="AS184" s="1"/>
      <c r="AT184" s="1"/>
      <c r="AU184" s="1"/>
      <c r="AV184" s="2"/>
      <c r="AW184" s="1"/>
      <c r="AX184" s="1"/>
      <c r="AY184" s="1"/>
      <c r="AZ184" s="1"/>
      <c r="BA184" s="1"/>
      <c r="BB184" s="1"/>
      <c r="BC184" s="1"/>
      <c r="BD184" s="1"/>
      <c r="BE184" s="1" t="s">
        <v>9</v>
      </c>
      <c r="BF184" s="1"/>
      <c r="BG184" s="2"/>
      <c r="BH184" s="2"/>
      <c r="BI184" s="1"/>
      <c r="BJ184" s="2"/>
      <c r="BK184" s="2"/>
      <c r="BL184" s="2"/>
      <c r="BM184" s="1"/>
      <c r="BN184" s="129"/>
    </row>
    <row r="185" spans="1:66" ht="31.2">
      <c r="A185" s="2">
        <v>181</v>
      </c>
      <c r="B185" s="33" t="s">
        <v>1873</v>
      </c>
      <c r="C185" s="33" t="s">
        <v>1643</v>
      </c>
      <c r="D185" s="33" t="s">
        <v>216</v>
      </c>
      <c r="E185" s="33">
        <v>67</v>
      </c>
      <c r="F185" s="33" t="s">
        <v>325</v>
      </c>
      <c r="G185" s="33" t="s">
        <v>325</v>
      </c>
      <c r="H185" s="23" t="str">
        <f t="shared" si="8"/>
        <v>李＊梅</v>
      </c>
      <c r="I185" s="23" t="str">
        <f t="shared" si="9"/>
        <v>1＊744673</v>
      </c>
      <c r="J185" s="33" t="s">
        <v>5466</v>
      </c>
      <c r="K185" s="33" t="s">
        <v>1127</v>
      </c>
      <c r="L185" s="36" t="s">
        <v>334</v>
      </c>
      <c r="M185" s="33"/>
      <c r="N185" s="33"/>
      <c r="O185" s="33"/>
      <c r="P185" s="33"/>
      <c r="Q185" s="2"/>
      <c r="R185" s="2"/>
      <c r="S185" s="2"/>
      <c r="T185" s="2"/>
      <c r="U185" s="2"/>
      <c r="V185" s="18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2"/>
      <c r="AO185" s="2"/>
      <c r="AP185" s="2"/>
      <c r="AQ185" s="1"/>
      <c r="AR185" s="1"/>
      <c r="AS185" s="1"/>
      <c r="AT185" s="1"/>
      <c r="AU185" s="1"/>
      <c r="AV185" s="2"/>
      <c r="AW185" s="1"/>
      <c r="AX185" s="1"/>
      <c r="AY185" s="1"/>
      <c r="AZ185" s="1"/>
      <c r="BA185" s="1"/>
      <c r="BB185" s="1"/>
      <c r="BC185" s="1"/>
      <c r="BD185" s="1"/>
      <c r="BE185" s="1" t="s">
        <v>9</v>
      </c>
      <c r="BF185" s="1"/>
      <c r="BG185" s="2"/>
      <c r="BH185" s="2"/>
      <c r="BI185" s="1"/>
      <c r="BJ185" s="2"/>
      <c r="BK185" s="2"/>
      <c r="BL185" s="2"/>
      <c r="BM185" s="1"/>
      <c r="BN185" s="129"/>
    </row>
    <row r="186" spans="1:66" ht="62.4">
      <c r="A186" s="2">
        <v>812</v>
      </c>
      <c r="B186" s="33" t="s">
        <v>5267</v>
      </c>
      <c r="C186" s="33" t="s">
        <v>3894</v>
      </c>
      <c r="D186" s="33" t="s">
        <v>216</v>
      </c>
      <c r="E186" s="33">
        <v>57</v>
      </c>
      <c r="F186" s="33" t="s">
        <v>325</v>
      </c>
      <c r="G186" s="33" t="s">
        <v>325</v>
      </c>
      <c r="H186" s="23" t="str">
        <f t="shared" si="8"/>
        <v>趙＊好</v>
      </c>
      <c r="I186" s="23" t="str">
        <f t="shared" si="9"/>
        <v>1＊803214</v>
      </c>
      <c r="J186" s="33" t="s">
        <v>5466</v>
      </c>
      <c r="K186" s="125" t="s">
        <v>5574</v>
      </c>
      <c r="L186" s="36" t="s">
        <v>334</v>
      </c>
      <c r="M186" s="33"/>
      <c r="N186" s="33"/>
      <c r="O186" s="33"/>
      <c r="P186" s="33"/>
      <c r="Q186" s="2"/>
      <c r="R186" s="2"/>
      <c r="S186" s="2"/>
      <c r="T186" s="2"/>
      <c r="U186" s="2"/>
      <c r="V186" s="18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2"/>
      <c r="AO186" s="2"/>
      <c r="AP186" s="2"/>
      <c r="AQ186" s="1"/>
      <c r="AR186" s="1"/>
      <c r="AS186" s="1"/>
      <c r="AT186" s="1"/>
      <c r="AU186" s="1"/>
      <c r="AV186" s="2"/>
      <c r="AW186" s="1"/>
      <c r="AX186" s="1"/>
      <c r="AY186" s="1"/>
      <c r="AZ186" s="1" t="s">
        <v>1108</v>
      </c>
      <c r="BA186" s="1"/>
      <c r="BB186" s="1"/>
      <c r="BC186" s="1"/>
      <c r="BD186" s="1"/>
      <c r="BE186" s="1"/>
      <c r="BF186" s="1"/>
      <c r="BG186" s="2"/>
      <c r="BH186" s="2"/>
      <c r="BI186" s="1"/>
      <c r="BJ186" s="2"/>
      <c r="BK186" s="2"/>
      <c r="BL186" s="2"/>
      <c r="BM186" s="1" t="s">
        <v>5575</v>
      </c>
      <c r="BN186" s="129"/>
    </row>
    <row r="187" spans="1:66" ht="31.2">
      <c r="A187" s="2">
        <v>183</v>
      </c>
      <c r="B187" s="33" t="s">
        <v>1260</v>
      </c>
      <c r="C187" s="33" t="s">
        <v>422</v>
      </c>
      <c r="D187" s="33" t="s">
        <v>218</v>
      </c>
      <c r="E187" s="33">
        <v>83</v>
      </c>
      <c r="F187" s="33" t="s">
        <v>325</v>
      </c>
      <c r="G187" s="33" t="s">
        <v>325</v>
      </c>
      <c r="H187" s="23" t="str">
        <f t="shared" si="8"/>
        <v>陳＊樹</v>
      </c>
      <c r="I187" s="23" t="str">
        <f t="shared" si="9"/>
        <v>0＊881338</v>
      </c>
      <c r="J187" s="33" t="s">
        <v>5446</v>
      </c>
      <c r="K187" s="33" t="s">
        <v>1127</v>
      </c>
      <c r="L187" s="36" t="s">
        <v>334</v>
      </c>
      <c r="M187" s="33"/>
      <c r="N187" s="33"/>
      <c r="O187" s="33"/>
      <c r="P187" s="33"/>
      <c r="Q187" s="2"/>
      <c r="R187" s="2"/>
      <c r="S187" s="2"/>
      <c r="T187" s="2"/>
      <c r="U187" s="2"/>
      <c r="V187" s="18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2"/>
      <c r="AO187" s="2"/>
      <c r="AP187" s="2"/>
      <c r="AQ187" s="1"/>
      <c r="AR187" s="1"/>
      <c r="AS187" s="1"/>
      <c r="AT187" s="1"/>
      <c r="AU187" s="1"/>
      <c r="AV187" s="2"/>
      <c r="AW187" s="1"/>
      <c r="AX187" s="1"/>
      <c r="AY187" s="1"/>
      <c r="AZ187" s="1"/>
      <c r="BA187" s="1"/>
      <c r="BB187" s="1"/>
      <c r="BC187" s="1"/>
      <c r="BD187" s="1"/>
      <c r="BE187" s="1" t="s">
        <v>9</v>
      </c>
      <c r="BF187" s="1"/>
      <c r="BG187" s="2"/>
      <c r="BH187" s="2"/>
      <c r="BI187" s="1"/>
      <c r="BJ187" s="2"/>
      <c r="BK187" s="2"/>
      <c r="BL187" s="2"/>
      <c r="BM187" s="1"/>
      <c r="BN187" s="129"/>
    </row>
    <row r="188" spans="1:66" ht="31.2">
      <c r="A188" s="2">
        <v>184</v>
      </c>
      <c r="B188" s="33" t="s">
        <v>1263</v>
      </c>
      <c r="C188" s="33" t="s">
        <v>425</v>
      </c>
      <c r="D188" s="33" t="s">
        <v>216</v>
      </c>
      <c r="E188" s="33">
        <v>54</v>
      </c>
      <c r="F188" s="33" t="s">
        <v>325</v>
      </c>
      <c r="G188" s="33" t="s">
        <v>325</v>
      </c>
      <c r="H188" s="23" t="str">
        <f t="shared" si="8"/>
        <v>楊＊燕</v>
      </c>
      <c r="I188" s="23" t="str">
        <f t="shared" si="9"/>
        <v>0＊154677</v>
      </c>
      <c r="J188" s="33" t="s">
        <v>5446</v>
      </c>
      <c r="K188" s="33" t="s">
        <v>1130</v>
      </c>
      <c r="L188" s="36" t="s">
        <v>334</v>
      </c>
      <c r="M188" s="33"/>
      <c r="N188" s="33"/>
      <c r="O188" s="33"/>
      <c r="P188" s="33"/>
      <c r="Q188" s="2"/>
      <c r="R188" s="2"/>
      <c r="S188" s="2"/>
      <c r="T188" s="2"/>
      <c r="U188" s="2"/>
      <c r="V188" s="18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2"/>
      <c r="AO188" s="2"/>
      <c r="AP188" s="2"/>
      <c r="AQ188" s="1"/>
      <c r="AR188" s="1"/>
      <c r="AS188" s="1"/>
      <c r="AT188" s="1"/>
      <c r="AU188" s="1"/>
      <c r="AV188" s="2"/>
      <c r="AW188" s="1"/>
      <c r="AX188" s="1"/>
      <c r="AY188" s="1"/>
      <c r="AZ188" s="1"/>
      <c r="BA188" s="1"/>
      <c r="BB188" s="1"/>
      <c r="BC188" s="1"/>
      <c r="BD188" s="1"/>
      <c r="BE188" s="1"/>
      <c r="BF188" s="1" t="s">
        <v>1102</v>
      </c>
      <c r="BG188" s="2"/>
      <c r="BH188" s="2"/>
      <c r="BI188" s="1"/>
      <c r="BJ188" s="2"/>
      <c r="BK188" s="2"/>
      <c r="BL188" s="2"/>
      <c r="BM188" s="1"/>
      <c r="BN188" s="129"/>
    </row>
    <row r="189" spans="1:66" ht="31.2">
      <c r="A189" s="2">
        <v>185</v>
      </c>
      <c r="B189" s="33" t="s">
        <v>5708</v>
      </c>
      <c r="C189" s="33" t="s">
        <v>2079</v>
      </c>
      <c r="D189" s="33" t="s">
        <v>216</v>
      </c>
      <c r="E189" s="33">
        <v>57</v>
      </c>
      <c r="F189" s="33" t="s">
        <v>325</v>
      </c>
      <c r="G189" s="33" t="s">
        <v>325</v>
      </c>
      <c r="H189" s="23" t="str">
        <f t="shared" si="8"/>
        <v>王＊雲</v>
      </c>
      <c r="I189" s="23" t="str">
        <f t="shared" si="9"/>
        <v>1＊237671</v>
      </c>
      <c r="J189" s="33" t="s">
        <v>5446</v>
      </c>
      <c r="K189" s="33" t="s">
        <v>1127</v>
      </c>
      <c r="L189" s="36" t="s">
        <v>334</v>
      </c>
      <c r="M189" s="33"/>
      <c r="N189" s="33"/>
      <c r="O189" s="33"/>
      <c r="P189" s="33"/>
      <c r="Q189" s="2"/>
      <c r="R189" s="2"/>
      <c r="S189" s="2"/>
      <c r="T189" s="2"/>
      <c r="U189" s="2"/>
      <c r="V189" s="18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2"/>
      <c r="AO189" s="2"/>
      <c r="AP189" s="2"/>
      <c r="AQ189" s="1"/>
      <c r="AR189" s="1"/>
      <c r="AS189" s="1"/>
      <c r="AT189" s="1"/>
      <c r="AU189" s="1"/>
      <c r="AV189" s="2"/>
      <c r="AW189" s="1"/>
      <c r="AX189" s="1"/>
      <c r="AY189" s="1"/>
      <c r="AZ189" s="1"/>
      <c r="BA189" s="1"/>
      <c r="BB189" s="1"/>
      <c r="BC189" s="1"/>
      <c r="BD189" s="1"/>
      <c r="BE189" s="1" t="s">
        <v>9</v>
      </c>
      <c r="BF189" s="1"/>
      <c r="BG189" s="2"/>
      <c r="BH189" s="2"/>
      <c r="BI189" s="1"/>
      <c r="BJ189" s="2"/>
      <c r="BK189" s="2"/>
      <c r="BL189" s="2"/>
      <c r="BM189" s="1"/>
      <c r="BN189" s="129"/>
    </row>
    <row r="190" spans="1:66" ht="31.2">
      <c r="A190" s="2">
        <v>186</v>
      </c>
      <c r="B190" s="33" t="s">
        <v>1996</v>
      </c>
      <c r="C190" s="33" t="s">
        <v>1784</v>
      </c>
      <c r="D190" s="33" t="s">
        <v>218</v>
      </c>
      <c r="E190" s="33">
        <v>76</v>
      </c>
      <c r="F190" s="33" t="s">
        <v>325</v>
      </c>
      <c r="G190" s="33" t="s">
        <v>325</v>
      </c>
      <c r="H190" s="23" t="str">
        <f t="shared" si="8"/>
        <v>梁＊安</v>
      </c>
      <c r="I190" s="23" t="str">
        <f t="shared" si="9"/>
        <v>2＊411607</v>
      </c>
      <c r="J190" s="33" t="s">
        <v>5446</v>
      </c>
      <c r="K190" s="33" t="s">
        <v>1142</v>
      </c>
      <c r="L190" s="36" t="s">
        <v>334</v>
      </c>
      <c r="M190" s="33"/>
      <c r="N190" s="33"/>
      <c r="O190" s="33"/>
      <c r="P190" s="33"/>
      <c r="Q190" s="2"/>
      <c r="R190" s="2"/>
      <c r="S190" s="2"/>
      <c r="T190" s="2"/>
      <c r="U190" s="2"/>
      <c r="V190" s="18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2"/>
      <c r="AO190" s="2"/>
      <c r="AP190" s="2"/>
      <c r="AQ190" s="1"/>
      <c r="AR190" s="1"/>
      <c r="AS190" s="1"/>
      <c r="AT190" s="1"/>
      <c r="AU190" s="1"/>
      <c r="AV190" s="2"/>
      <c r="AW190" s="1"/>
      <c r="AX190" s="1"/>
      <c r="AY190" s="1"/>
      <c r="AZ190" s="1" t="s">
        <v>9</v>
      </c>
      <c r="BA190" s="1"/>
      <c r="BB190" s="1"/>
      <c r="BC190" s="1"/>
      <c r="BD190" s="1"/>
      <c r="BE190" s="1"/>
      <c r="BF190" s="1"/>
      <c r="BG190" s="2"/>
      <c r="BH190" s="2"/>
      <c r="BI190" s="1"/>
      <c r="BJ190" s="2"/>
      <c r="BK190" s="2"/>
      <c r="BL190" s="2"/>
      <c r="BM190" s="1" t="s">
        <v>1111</v>
      </c>
      <c r="BN190" s="129"/>
    </row>
    <row r="191" spans="1:66" ht="31.2">
      <c r="A191" s="2">
        <v>187</v>
      </c>
      <c r="B191" s="33" t="s">
        <v>5709</v>
      </c>
      <c r="C191" s="33" t="s">
        <v>2427</v>
      </c>
      <c r="D191" s="33" t="s">
        <v>218</v>
      </c>
      <c r="E191" s="33">
        <v>77</v>
      </c>
      <c r="F191" s="33" t="s">
        <v>325</v>
      </c>
      <c r="G191" s="33" t="s">
        <v>325</v>
      </c>
      <c r="H191" s="23" t="str">
        <f t="shared" si="8"/>
        <v>邱＊宏</v>
      </c>
      <c r="I191" s="23" t="str">
        <f t="shared" si="9"/>
        <v>0＊383463</v>
      </c>
      <c r="J191" s="33" t="s">
        <v>5471</v>
      </c>
      <c r="K191" s="33" t="s">
        <v>1127</v>
      </c>
      <c r="L191" s="36" t="s">
        <v>334</v>
      </c>
      <c r="M191" s="33"/>
      <c r="N191" s="33"/>
      <c r="O191" s="33"/>
      <c r="P191" s="33"/>
      <c r="Q191" s="2"/>
      <c r="R191" s="2"/>
      <c r="S191" s="2"/>
      <c r="T191" s="2"/>
      <c r="U191" s="2"/>
      <c r="V191" s="18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2"/>
      <c r="AO191" s="2"/>
      <c r="AP191" s="2"/>
      <c r="AQ191" s="1"/>
      <c r="AR191" s="1"/>
      <c r="AS191" s="1"/>
      <c r="AT191" s="1"/>
      <c r="AU191" s="1"/>
      <c r="AV191" s="2"/>
      <c r="AW191" s="1"/>
      <c r="AX191" s="1"/>
      <c r="AY191" s="1"/>
      <c r="AZ191" s="1"/>
      <c r="BA191" s="1"/>
      <c r="BB191" s="1"/>
      <c r="BC191" s="1"/>
      <c r="BD191" s="1"/>
      <c r="BE191" s="1" t="s">
        <v>9</v>
      </c>
      <c r="BF191" s="1"/>
      <c r="BG191" s="2"/>
      <c r="BH191" s="2"/>
      <c r="BI191" s="1"/>
      <c r="BJ191" s="2"/>
      <c r="BK191" s="2"/>
      <c r="BL191" s="2"/>
      <c r="BM191" s="1"/>
      <c r="BN191" s="129"/>
    </row>
    <row r="192" spans="1:66" ht="31.2">
      <c r="A192" s="2">
        <v>188</v>
      </c>
      <c r="B192" s="33" t="s">
        <v>5710</v>
      </c>
      <c r="C192" s="33" t="s">
        <v>3434</v>
      </c>
      <c r="D192" s="33" t="s">
        <v>216</v>
      </c>
      <c r="E192" s="33">
        <v>55</v>
      </c>
      <c r="F192" s="33" t="s">
        <v>325</v>
      </c>
      <c r="G192" s="33" t="s">
        <v>325</v>
      </c>
      <c r="H192" s="23" t="str">
        <f t="shared" si="8"/>
        <v>彭＊玉</v>
      </c>
      <c r="I192" s="23" t="str">
        <f t="shared" si="9"/>
        <v>0＊126836</v>
      </c>
      <c r="J192" s="33" t="s">
        <v>5471</v>
      </c>
      <c r="K192" s="33" t="s">
        <v>1130</v>
      </c>
      <c r="L192" s="36" t="s">
        <v>334</v>
      </c>
      <c r="M192" s="33"/>
      <c r="N192" s="33"/>
      <c r="O192" s="33"/>
      <c r="P192" s="33"/>
      <c r="Q192" s="2"/>
      <c r="R192" s="2"/>
      <c r="S192" s="2"/>
      <c r="T192" s="2"/>
      <c r="U192" s="2"/>
      <c r="V192" s="18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2"/>
      <c r="AO192" s="2"/>
      <c r="AP192" s="2"/>
      <c r="AQ192" s="1"/>
      <c r="AR192" s="1"/>
      <c r="AS192" s="1"/>
      <c r="AT192" s="1"/>
      <c r="AU192" s="1"/>
      <c r="AV192" s="2"/>
      <c r="AW192" s="1"/>
      <c r="AX192" s="1"/>
      <c r="AY192" s="1"/>
      <c r="AZ192" s="1"/>
      <c r="BA192" s="1"/>
      <c r="BB192" s="1"/>
      <c r="BC192" s="1"/>
      <c r="BD192" s="1"/>
      <c r="BE192" s="1"/>
      <c r="BF192" s="1" t="s">
        <v>1102</v>
      </c>
      <c r="BG192" s="2"/>
      <c r="BH192" s="2"/>
      <c r="BI192" s="1"/>
      <c r="BJ192" s="2"/>
      <c r="BK192" s="2"/>
      <c r="BL192" s="2"/>
      <c r="BM192" s="1"/>
      <c r="BN192" s="129"/>
    </row>
    <row r="193" spans="1:66" ht="31.2">
      <c r="A193" s="2">
        <v>189</v>
      </c>
      <c r="B193" s="33" t="s">
        <v>5711</v>
      </c>
      <c r="C193" s="33" t="s">
        <v>5472</v>
      </c>
      <c r="D193" s="33" t="s">
        <v>216</v>
      </c>
      <c r="E193" s="33">
        <v>69</v>
      </c>
      <c r="F193" s="33" t="s">
        <v>325</v>
      </c>
      <c r="G193" s="33" t="s">
        <v>325</v>
      </c>
      <c r="H193" s="23" t="str">
        <f t="shared" si="8"/>
        <v>吳＊嫺</v>
      </c>
      <c r="I193" s="23" t="str">
        <f t="shared" si="9"/>
        <v>0＊760609</v>
      </c>
      <c r="J193" s="33" t="s">
        <v>5471</v>
      </c>
      <c r="K193" s="33" t="s">
        <v>1130</v>
      </c>
      <c r="L193" s="36" t="s">
        <v>334</v>
      </c>
      <c r="M193" s="33"/>
      <c r="N193" s="33"/>
      <c r="O193" s="33"/>
      <c r="P193" s="33"/>
      <c r="Q193" s="2"/>
      <c r="R193" s="2"/>
      <c r="S193" s="2"/>
      <c r="T193" s="2"/>
      <c r="U193" s="2"/>
      <c r="V193" s="18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2"/>
      <c r="AO193" s="2"/>
      <c r="AP193" s="2"/>
      <c r="AQ193" s="1"/>
      <c r="AR193" s="1"/>
      <c r="AS193" s="1"/>
      <c r="AT193" s="1"/>
      <c r="AU193" s="1"/>
      <c r="AV193" s="2"/>
      <c r="AW193" s="1"/>
      <c r="AX193" s="1"/>
      <c r="AY193" s="1"/>
      <c r="AZ193" s="1"/>
      <c r="BA193" s="1"/>
      <c r="BB193" s="1"/>
      <c r="BC193" s="1"/>
      <c r="BD193" s="1"/>
      <c r="BE193" s="1"/>
      <c r="BF193" s="1" t="s">
        <v>9</v>
      </c>
      <c r="BG193" s="2"/>
      <c r="BH193" s="2"/>
      <c r="BI193" s="1"/>
      <c r="BJ193" s="2"/>
      <c r="BK193" s="2"/>
      <c r="BL193" s="2"/>
      <c r="BM193" s="1"/>
      <c r="BN193" s="129"/>
    </row>
    <row r="194" spans="1:66" ht="31.2">
      <c r="A194" s="2">
        <v>190</v>
      </c>
      <c r="B194" s="33" t="s">
        <v>5712</v>
      </c>
      <c r="C194" s="33" t="s">
        <v>3967</v>
      </c>
      <c r="D194" s="33" t="s">
        <v>216</v>
      </c>
      <c r="E194" s="33">
        <v>77</v>
      </c>
      <c r="F194" s="33" t="s">
        <v>325</v>
      </c>
      <c r="G194" s="33" t="s">
        <v>325</v>
      </c>
      <c r="H194" s="23" t="str">
        <f t="shared" si="8"/>
        <v>簡＊月知</v>
      </c>
      <c r="I194" s="23" t="str">
        <f t="shared" si="9"/>
        <v>0＊543223</v>
      </c>
      <c r="J194" s="33" t="s">
        <v>5471</v>
      </c>
      <c r="K194" s="33" t="s">
        <v>1127</v>
      </c>
      <c r="L194" s="36" t="s">
        <v>334</v>
      </c>
      <c r="M194" s="33"/>
      <c r="N194" s="33"/>
      <c r="O194" s="33"/>
      <c r="P194" s="33"/>
      <c r="Q194" s="2"/>
      <c r="R194" s="2"/>
      <c r="S194" s="2"/>
      <c r="T194" s="2"/>
      <c r="U194" s="2"/>
      <c r="V194" s="18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2"/>
      <c r="AO194" s="2"/>
      <c r="AP194" s="2"/>
      <c r="AQ194" s="1"/>
      <c r="AR194" s="1"/>
      <c r="AS194" s="1"/>
      <c r="AT194" s="1"/>
      <c r="AU194" s="1"/>
      <c r="AV194" s="2"/>
      <c r="AW194" s="1"/>
      <c r="AX194" s="1"/>
      <c r="AY194" s="1"/>
      <c r="AZ194" s="1"/>
      <c r="BA194" s="1"/>
      <c r="BB194" s="1"/>
      <c r="BC194" s="1"/>
      <c r="BD194" s="1"/>
      <c r="BE194" s="1" t="s">
        <v>9</v>
      </c>
      <c r="BF194" s="1"/>
      <c r="BG194" s="2"/>
      <c r="BH194" s="2"/>
      <c r="BI194" s="1"/>
      <c r="BJ194" s="2"/>
      <c r="BK194" s="2"/>
      <c r="BL194" s="2"/>
      <c r="BM194" s="1"/>
      <c r="BN194" s="129"/>
    </row>
    <row r="195" spans="1:66" ht="31.2">
      <c r="A195" s="2">
        <v>191</v>
      </c>
      <c r="B195" s="33" t="s">
        <v>4699</v>
      </c>
      <c r="C195" s="33" t="s">
        <v>2152</v>
      </c>
      <c r="D195" s="33" t="s">
        <v>218</v>
      </c>
      <c r="E195" s="33">
        <v>64</v>
      </c>
      <c r="F195" s="33" t="s">
        <v>325</v>
      </c>
      <c r="G195" s="33" t="s">
        <v>325</v>
      </c>
      <c r="H195" s="23" t="str">
        <f t="shared" si="8"/>
        <v>李＊鎮</v>
      </c>
      <c r="I195" s="23" t="str">
        <f t="shared" si="9"/>
        <v>1＊604412</v>
      </c>
      <c r="J195" s="33" t="s">
        <v>5471</v>
      </c>
      <c r="K195" s="33" t="s">
        <v>1127</v>
      </c>
      <c r="L195" s="36" t="s">
        <v>334</v>
      </c>
      <c r="M195" s="33"/>
      <c r="N195" s="33"/>
      <c r="O195" s="33"/>
      <c r="P195" s="33"/>
      <c r="Q195" s="2"/>
      <c r="R195" s="2"/>
      <c r="S195" s="2"/>
      <c r="T195" s="2"/>
      <c r="U195" s="2"/>
      <c r="V195" s="18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2"/>
      <c r="AO195" s="2"/>
      <c r="AP195" s="2"/>
      <c r="AQ195" s="1"/>
      <c r="AR195" s="1"/>
      <c r="AS195" s="1"/>
      <c r="AT195" s="1"/>
      <c r="AU195" s="1"/>
      <c r="AV195" s="2"/>
      <c r="AW195" s="1"/>
      <c r="AX195" s="1"/>
      <c r="AY195" s="1"/>
      <c r="AZ195" s="1"/>
      <c r="BA195" s="1"/>
      <c r="BB195" s="1"/>
      <c r="BC195" s="1"/>
      <c r="BD195" s="1"/>
      <c r="BE195" s="1" t="s">
        <v>9</v>
      </c>
      <c r="BF195" s="1"/>
      <c r="BG195" s="2"/>
      <c r="BH195" s="2"/>
      <c r="BI195" s="1" t="s">
        <v>1114</v>
      </c>
      <c r="BJ195" s="2"/>
      <c r="BK195" s="2"/>
      <c r="BL195" s="2"/>
      <c r="BM195" s="1"/>
      <c r="BN195" s="129"/>
    </row>
    <row r="196" spans="1:66" ht="46.8">
      <c r="A196" s="2">
        <v>192</v>
      </c>
      <c r="B196" s="33" t="s">
        <v>5713</v>
      </c>
      <c r="C196" s="33" t="s">
        <v>2413</v>
      </c>
      <c r="D196" s="33" t="s">
        <v>216</v>
      </c>
      <c r="E196" s="33">
        <v>48</v>
      </c>
      <c r="F196" s="33" t="s">
        <v>5446</v>
      </c>
      <c r="G196" s="33" t="s">
        <v>5473</v>
      </c>
      <c r="H196" s="23" t="str">
        <f t="shared" si="8"/>
        <v>葉＊娟</v>
      </c>
      <c r="I196" s="23" t="str">
        <f t="shared" si="9"/>
        <v>1＊914319</v>
      </c>
      <c r="J196" s="33" t="s">
        <v>5471</v>
      </c>
      <c r="K196" s="33" t="s">
        <v>1139</v>
      </c>
      <c r="L196" s="36" t="s">
        <v>334</v>
      </c>
      <c r="M196" s="33"/>
      <c r="N196" s="33"/>
      <c r="O196" s="33"/>
      <c r="P196" s="33"/>
      <c r="Q196" s="2"/>
      <c r="R196" s="2"/>
      <c r="S196" s="2"/>
      <c r="T196" s="2"/>
      <c r="U196" s="2"/>
      <c r="V196" s="18"/>
      <c r="W196" s="1"/>
      <c r="X196" s="1"/>
      <c r="Y196" s="1"/>
      <c r="Z196" s="1"/>
      <c r="AA196" s="1" t="s">
        <v>9</v>
      </c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2"/>
      <c r="AO196" s="2"/>
      <c r="AP196" s="2"/>
      <c r="AQ196" s="1"/>
      <c r="AR196" s="1"/>
      <c r="AS196" s="1"/>
      <c r="AT196" s="1"/>
      <c r="AU196" s="1"/>
      <c r="AV196" s="2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2"/>
      <c r="BH196" s="2"/>
      <c r="BI196" s="1"/>
      <c r="BJ196" s="2"/>
      <c r="BK196" s="2"/>
      <c r="BL196" s="2"/>
      <c r="BM196" s="1" t="s">
        <v>1111</v>
      </c>
      <c r="BN196" s="129"/>
    </row>
    <row r="197" spans="1:66" ht="31.2">
      <c r="A197" s="2">
        <v>193</v>
      </c>
      <c r="B197" s="33" t="s">
        <v>5714</v>
      </c>
      <c r="C197" s="33" t="s">
        <v>5474</v>
      </c>
      <c r="D197" s="33" t="s">
        <v>218</v>
      </c>
      <c r="E197" s="33">
        <v>58</v>
      </c>
      <c r="F197" s="33" t="s">
        <v>325</v>
      </c>
      <c r="G197" s="33" t="s">
        <v>325</v>
      </c>
      <c r="H197" s="23" t="str">
        <f t="shared" si="8"/>
        <v>林＊德</v>
      </c>
      <c r="I197" s="23" t="str">
        <f t="shared" si="9"/>
        <v>1＊559061</v>
      </c>
      <c r="J197" s="33" t="s">
        <v>5471</v>
      </c>
      <c r="K197" s="33" t="s">
        <v>1127</v>
      </c>
      <c r="L197" s="36" t="s">
        <v>334</v>
      </c>
      <c r="M197" s="33"/>
      <c r="N197" s="33"/>
      <c r="O197" s="33"/>
      <c r="P197" s="33"/>
      <c r="Q197" s="2"/>
      <c r="R197" s="2"/>
      <c r="S197" s="2"/>
      <c r="T197" s="2"/>
      <c r="U197" s="2"/>
      <c r="V197" s="18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2"/>
      <c r="AO197" s="2"/>
      <c r="AP197" s="2"/>
      <c r="AQ197" s="1"/>
      <c r="AR197" s="1"/>
      <c r="AS197" s="1"/>
      <c r="AT197" s="1"/>
      <c r="AU197" s="1"/>
      <c r="AV197" s="2"/>
      <c r="AW197" s="1"/>
      <c r="AX197" s="1"/>
      <c r="AY197" s="1"/>
      <c r="AZ197" s="1"/>
      <c r="BA197" s="1"/>
      <c r="BB197" s="1"/>
      <c r="BC197" s="1"/>
      <c r="BD197" s="1"/>
      <c r="BE197" s="1" t="s">
        <v>9</v>
      </c>
      <c r="BF197" s="1"/>
      <c r="BG197" s="2"/>
      <c r="BH197" s="2"/>
      <c r="BI197" s="1"/>
      <c r="BJ197" s="2"/>
      <c r="BK197" s="2"/>
      <c r="BL197" s="2"/>
      <c r="BM197" s="1"/>
      <c r="BN197" s="129"/>
    </row>
    <row r="198" spans="1:66" ht="46.8">
      <c r="A198" s="2">
        <v>194</v>
      </c>
      <c r="B198" s="33" t="s">
        <v>5715</v>
      </c>
      <c r="C198" s="33" t="s">
        <v>2059</v>
      </c>
      <c r="D198" s="33" t="s">
        <v>216</v>
      </c>
      <c r="E198" s="33">
        <v>27</v>
      </c>
      <c r="F198" s="33" t="s">
        <v>325</v>
      </c>
      <c r="G198" s="33" t="s">
        <v>325</v>
      </c>
      <c r="H198" s="23" t="str">
        <f t="shared" si="8"/>
        <v>陳＊雯</v>
      </c>
      <c r="I198" s="23" t="str">
        <f t="shared" si="9"/>
        <v>2＊036278</v>
      </c>
      <c r="J198" s="33" t="s">
        <v>5471</v>
      </c>
      <c r="K198" s="33" t="s">
        <v>1134</v>
      </c>
      <c r="L198" s="36" t="s">
        <v>334</v>
      </c>
      <c r="M198" s="33"/>
      <c r="N198" s="33"/>
      <c r="O198" s="33"/>
      <c r="P198" s="33"/>
      <c r="Q198" s="2"/>
      <c r="R198" s="2"/>
      <c r="S198" s="2"/>
      <c r="T198" s="2"/>
      <c r="U198" s="2"/>
      <c r="V198" s="18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2"/>
      <c r="AO198" s="2"/>
      <c r="AP198" s="2"/>
      <c r="AQ198" s="1"/>
      <c r="AR198" s="1"/>
      <c r="AS198" s="1"/>
      <c r="AT198" s="1"/>
      <c r="AU198" s="1"/>
      <c r="AV198" s="2"/>
      <c r="AW198" s="1"/>
      <c r="AX198" s="1"/>
      <c r="AY198" s="1"/>
      <c r="AZ198" s="1"/>
      <c r="BA198" s="1"/>
      <c r="BB198" s="1"/>
      <c r="BC198" s="1"/>
      <c r="BD198" s="1"/>
      <c r="BE198" s="1" t="s">
        <v>9</v>
      </c>
      <c r="BF198" s="1"/>
      <c r="BG198" s="2"/>
      <c r="BH198" s="2"/>
      <c r="BI198" s="1"/>
      <c r="BJ198" s="2"/>
      <c r="BK198" s="2"/>
      <c r="BL198" s="2"/>
      <c r="BM198" s="1" t="s">
        <v>1098</v>
      </c>
      <c r="BN198" s="129"/>
    </row>
    <row r="199" spans="1:66" ht="31.2">
      <c r="A199" s="2">
        <v>195</v>
      </c>
      <c r="B199" s="33" t="s">
        <v>1003</v>
      </c>
      <c r="C199" s="33" t="s">
        <v>841</v>
      </c>
      <c r="D199" s="33" t="s">
        <v>218</v>
      </c>
      <c r="E199" s="33">
        <v>55</v>
      </c>
      <c r="F199" s="33" t="s">
        <v>325</v>
      </c>
      <c r="G199" s="33" t="s">
        <v>325</v>
      </c>
      <c r="H199" s="23" t="str">
        <f t="shared" si="8"/>
        <v>陳＊方</v>
      </c>
      <c r="I199" s="23" t="str">
        <f t="shared" si="9"/>
        <v>2＊108654</v>
      </c>
      <c r="J199" s="33" t="s">
        <v>5471</v>
      </c>
      <c r="K199" s="33" t="s">
        <v>1127</v>
      </c>
      <c r="L199" s="36" t="s">
        <v>334</v>
      </c>
      <c r="M199" s="33"/>
      <c r="N199" s="33"/>
      <c r="O199" s="33"/>
      <c r="P199" s="33"/>
      <c r="Q199" s="2"/>
      <c r="R199" s="2"/>
      <c r="S199" s="2"/>
      <c r="T199" s="2"/>
      <c r="U199" s="2"/>
      <c r="V199" s="18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2"/>
      <c r="AO199" s="2"/>
      <c r="AP199" s="2"/>
      <c r="AQ199" s="1"/>
      <c r="AR199" s="1"/>
      <c r="AS199" s="1"/>
      <c r="AT199" s="1"/>
      <c r="AU199" s="1"/>
      <c r="AV199" s="2"/>
      <c r="AW199" s="1"/>
      <c r="AX199" s="1"/>
      <c r="AY199" s="1"/>
      <c r="AZ199" s="1"/>
      <c r="BA199" s="1"/>
      <c r="BB199" s="1"/>
      <c r="BC199" s="1"/>
      <c r="BD199" s="1"/>
      <c r="BE199" s="1" t="s">
        <v>9</v>
      </c>
      <c r="BF199" s="1"/>
      <c r="BG199" s="2"/>
      <c r="BH199" s="2"/>
      <c r="BI199" s="1"/>
      <c r="BJ199" s="2"/>
      <c r="BK199" s="2"/>
      <c r="BL199" s="2"/>
      <c r="BM199" s="1"/>
      <c r="BN199" s="129"/>
    </row>
    <row r="200" spans="1:66" ht="46.8">
      <c r="A200" s="2">
        <v>196</v>
      </c>
      <c r="B200" s="33" t="s">
        <v>5716</v>
      </c>
      <c r="C200" s="33" t="s">
        <v>5475</v>
      </c>
      <c r="D200" s="33" t="s">
        <v>218</v>
      </c>
      <c r="E200" s="33">
        <v>58</v>
      </c>
      <c r="F200" s="33" t="s">
        <v>325</v>
      </c>
      <c r="G200" s="33" t="s">
        <v>325</v>
      </c>
      <c r="H200" s="23" t="str">
        <f t="shared" si="8"/>
        <v>范＊洋</v>
      </c>
      <c r="I200" s="23" t="str">
        <f t="shared" si="9"/>
        <v>2＊189892</v>
      </c>
      <c r="J200" s="33" t="s">
        <v>5471</v>
      </c>
      <c r="K200" s="33" t="s">
        <v>1132</v>
      </c>
      <c r="L200" s="36" t="s">
        <v>334</v>
      </c>
      <c r="M200" s="33"/>
      <c r="N200" s="33"/>
      <c r="O200" s="33"/>
      <c r="P200" s="33"/>
      <c r="Q200" s="2"/>
      <c r="R200" s="2"/>
      <c r="S200" s="2"/>
      <c r="T200" s="2"/>
      <c r="U200" s="2"/>
      <c r="V200" s="18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2"/>
      <c r="AO200" s="2"/>
      <c r="AP200" s="2"/>
      <c r="AQ200" s="1"/>
      <c r="AR200" s="1"/>
      <c r="AS200" s="1"/>
      <c r="AT200" s="1"/>
      <c r="AU200" s="1"/>
      <c r="AV200" s="2"/>
      <c r="AW200" s="1"/>
      <c r="AX200" s="1"/>
      <c r="AY200" s="1"/>
      <c r="AZ200" s="1"/>
      <c r="BA200" s="1"/>
      <c r="BB200" s="1"/>
      <c r="BC200" s="1" t="s">
        <v>9</v>
      </c>
      <c r="BD200" s="1"/>
      <c r="BE200" s="1" t="s">
        <v>9</v>
      </c>
      <c r="BF200" s="1"/>
      <c r="BG200" s="2"/>
      <c r="BH200" s="2"/>
      <c r="BI200" s="1"/>
      <c r="BJ200" s="2"/>
      <c r="BK200" s="2"/>
      <c r="BL200" s="2"/>
      <c r="BM200" s="1"/>
      <c r="BN200" s="129"/>
    </row>
    <row r="201" spans="1:66" ht="31.2">
      <c r="A201" s="2">
        <v>197</v>
      </c>
      <c r="B201" s="33" t="s">
        <v>5717</v>
      </c>
      <c r="C201" s="33" t="s">
        <v>5476</v>
      </c>
      <c r="D201" s="33" t="s">
        <v>216</v>
      </c>
      <c r="E201" s="33">
        <v>72</v>
      </c>
      <c r="F201" s="33" t="s">
        <v>325</v>
      </c>
      <c r="G201" s="33" t="s">
        <v>325</v>
      </c>
      <c r="H201" s="23" t="str">
        <f t="shared" si="8"/>
        <v>郭＊碧華</v>
      </c>
      <c r="I201" s="23" t="str">
        <f t="shared" si="9"/>
        <v>2＊328513</v>
      </c>
      <c r="J201" s="33" t="s">
        <v>5471</v>
      </c>
      <c r="K201" s="33" t="s">
        <v>1127</v>
      </c>
      <c r="L201" s="36" t="s">
        <v>334</v>
      </c>
      <c r="M201" s="33"/>
      <c r="N201" s="33"/>
      <c r="O201" s="33"/>
      <c r="P201" s="33"/>
      <c r="Q201" s="2"/>
      <c r="R201" s="2"/>
      <c r="S201" s="2"/>
      <c r="T201" s="2"/>
      <c r="U201" s="2"/>
      <c r="V201" s="18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2"/>
      <c r="AO201" s="2"/>
      <c r="AP201" s="2"/>
      <c r="AQ201" s="1"/>
      <c r="AR201" s="1"/>
      <c r="AS201" s="1"/>
      <c r="AT201" s="1"/>
      <c r="AU201" s="1"/>
      <c r="AV201" s="2"/>
      <c r="AW201" s="1"/>
      <c r="AX201" s="1"/>
      <c r="AY201" s="1"/>
      <c r="AZ201" s="1"/>
      <c r="BA201" s="1"/>
      <c r="BB201" s="1"/>
      <c r="BC201" s="1"/>
      <c r="BD201" s="1"/>
      <c r="BE201" s="1" t="s">
        <v>9</v>
      </c>
      <c r="BF201" s="1"/>
      <c r="BG201" s="2"/>
      <c r="BH201" s="2"/>
      <c r="BI201" s="1"/>
      <c r="BJ201" s="2"/>
      <c r="BK201" s="2"/>
      <c r="BL201" s="2"/>
      <c r="BM201" s="1"/>
      <c r="BN201" s="129"/>
    </row>
    <row r="202" spans="1:66" ht="31.2">
      <c r="A202" s="2">
        <v>198</v>
      </c>
      <c r="B202" s="33" t="s">
        <v>5718</v>
      </c>
      <c r="C202" s="33" t="s">
        <v>5477</v>
      </c>
      <c r="D202" s="33" t="s">
        <v>218</v>
      </c>
      <c r="E202" s="33">
        <v>71</v>
      </c>
      <c r="F202" s="33" t="s">
        <v>5456</v>
      </c>
      <c r="G202" s="33" t="s">
        <v>5473</v>
      </c>
      <c r="H202" s="23" t="str">
        <f t="shared" si="8"/>
        <v>李＊倫</v>
      </c>
      <c r="I202" s="23" t="str">
        <f t="shared" si="9"/>
        <v>0＊075315</v>
      </c>
      <c r="J202" s="33" t="s">
        <v>5471</v>
      </c>
      <c r="K202" s="33" t="s">
        <v>1127</v>
      </c>
      <c r="L202" s="36" t="s">
        <v>334</v>
      </c>
      <c r="M202" s="33"/>
      <c r="N202" s="33"/>
      <c r="O202" s="33"/>
      <c r="P202" s="33"/>
      <c r="Q202" s="2"/>
      <c r="R202" s="2"/>
      <c r="S202" s="2"/>
      <c r="T202" s="2"/>
      <c r="U202" s="2"/>
      <c r="V202" s="18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2"/>
      <c r="AO202" s="2"/>
      <c r="AP202" s="2"/>
      <c r="AQ202" s="1"/>
      <c r="AR202" s="1"/>
      <c r="AS202" s="1"/>
      <c r="AT202" s="1"/>
      <c r="AU202" s="1"/>
      <c r="AV202" s="2"/>
      <c r="AW202" s="1"/>
      <c r="AX202" s="1"/>
      <c r="AY202" s="1"/>
      <c r="AZ202" s="1"/>
      <c r="BA202" s="1"/>
      <c r="BB202" s="1"/>
      <c r="BC202" s="1"/>
      <c r="BD202" s="1"/>
      <c r="BE202" s="1" t="s">
        <v>9</v>
      </c>
      <c r="BF202" s="1"/>
      <c r="BG202" s="2"/>
      <c r="BH202" s="2"/>
      <c r="BI202" s="1"/>
      <c r="BJ202" s="2"/>
      <c r="BK202" s="2"/>
      <c r="BL202" s="2"/>
      <c r="BM202" s="1"/>
      <c r="BN202" s="129"/>
    </row>
    <row r="203" spans="1:66" ht="31.2">
      <c r="A203" s="2">
        <v>199</v>
      </c>
      <c r="B203" s="33" t="s">
        <v>4917</v>
      </c>
      <c r="C203" s="33" t="s">
        <v>5478</v>
      </c>
      <c r="D203" s="33" t="s">
        <v>218</v>
      </c>
      <c r="E203" s="33">
        <v>66</v>
      </c>
      <c r="F203" s="33" t="s">
        <v>325</v>
      </c>
      <c r="G203" s="33" t="s">
        <v>325</v>
      </c>
      <c r="H203" s="23" t="str">
        <f t="shared" si="8"/>
        <v>黃＊宏</v>
      </c>
      <c r="I203" s="23" t="str">
        <f t="shared" si="9"/>
        <v>0＊188986</v>
      </c>
      <c r="J203" s="33" t="s">
        <v>5479</v>
      </c>
      <c r="K203" s="33" t="s">
        <v>1127</v>
      </c>
      <c r="L203" s="36" t="s">
        <v>334</v>
      </c>
      <c r="M203" s="33"/>
      <c r="N203" s="33"/>
      <c r="O203" s="33"/>
      <c r="P203" s="33"/>
      <c r="Q203" s="2"/>
      <c r="R203" s="2"/>
      <c r="S203" s="2"/>
      <c r="T203" s="2"/>
      <c r="U203" s="2"/>
      <c r="V203" s="18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2"/>
      <c r="AO203" s="2"/>
      <c r="AP203" s="2"/>
      <c r="AQ203" s="1"/>
      <c r="AR203" s="1"/>
      <c r="AS203" s="1"/>
      <c r="AT203" s="1"/>
      <c r="AU203" s="1"/>
      <c r="AV203" s="2"/>
      <c r="AW203" s="1"/>
      <c r="AX203" s="1"/>
      <c r="AY203" s="1"/>
      <c r="AZ203" s="1"/>
      <c r="BA203" s="1"/>
      <c r="BB203" s="1"/>
      <c r="BC203" s="1"/>
      <c r="BD203" s="1"/>
      <c r="BE203" s="1" t="s">
        <v>9</v>
      </c>
      <c r="BF203" s="1"/>
      <c r="BG203" s="2"/>
      <c r="BH203" s="2"/>
      <c r="BI203" s="1"/>
      <c r="BJ203" s="2"/>
      <c r="BK203" s="2"/>
      <c r="BL203" s="2"/>
      <c r="BM203" s="1"/>
      <c r="BN203" s="129"/>
    </row>
    <row r="204" spans="1:66" ht="31.2">
      <c r="A204" s="2">
        <v>200</v>
      </c>
      <c r="B204" s="33" t="s">
        <v>5719</v>
      </c>
      <c r="C204" s="33" t="s">
        <v>5480</v>
      </c>
      <c r="D204" s="33" t="s">
        <v>216</v>
      </c>
      <c r="E204" s="33">
        <v>82</v>
      </c>
      <c r="F204" s="33" t="s">
        <v>325</v>
      </c>
      <c r="G204" s="33" t="s">
        <v>325</v>
      </c>
      <c r="H204" s="23" t="str">
        <f t="shared" si="8"/>
        <v>鄭＊麗珠</v>
      </c>
      <c r="I204" s="23" t="str">
        <f t="shared" si="9"/>
        <v>2＊146092</v>
      </c>
      <c r="J204" s="33" t="s">
        <v>5479</v>
      </c>
      <c r="K204" s="33" t="s">
        <v>1127</v>
      </c>
      <c r="L204" s="36" t="s">
        <v>334</v>
      </c>
      <c r="M204" s="33"/>
      <c r="N204" s="33"/>
      <c r="O204" s="33"/>
      <c r="P204" s="33"/>
      <c r="Q204" s="2"/>
      <c r="R204" s="2"/>
      <c r="S204" s="2"/>
      <c r="T204" s="2"/>
      <c r="U204" s="2"/>
      <c r="V204" s="18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2"/>
      <c r="AO204" s="2"/>
      <c r="AP204" s="2"/>
      <c r="AQ204" s="1"/>
      <c r="AR204" s="1"/>
      <c r="AS204" s="1"/>
      <c r="AT204" s="1"/>
      <c r="AU204" s="1"/>
      <c r="AV204" s="2"/>
      <c r="AW204" s="1"/>
      <c r="AX204" s="1"/>
      <c r="AY204" s="1"/>
      <c r="AZ204" s="1"/>
      <c r="BA204" s="1"/>
      <c r="BB204" s="1"/>
      <c r="BC204" s="1"/>
      <c r="BD204" s="1"/>
      <c r="BE204" s="1" t="s">
        <v>9</v>
      </c>
      <c r="BF204" s="1"/>
      <c r="BG204" s="2"/>
      <c r="BH204" s="2"/>
      <c r="BI204" s="1"/>
      <c r="BJ204" s="2"/>
      <c r="BK204" s="2"/>
      <c r="BL204" s="2"/>
      <c r="BM204" s="1"/>
      <c r="BN204" s="129"/>
    </row>
    <row r="205" spans="1:66" ht="31.2">
      <c r="A205" s="2">
        <v>201</v>
      </c>
      <c r="B205" s="33" t="s">
        <v>4710</v>
      </c>
      <c r="C205" s="33" t="s">
        <v>3410</v>
      </c>
      <c r="D205" s="33" t="s">
        <v>216</v>
      </c>
      <c r="E205" s="33">
        <v>80</v>
      </c>
      <c r="F205" s="33" t="s">
        <v>325</v>
      </c>
      <c r="G205" s="33" t="s">
        <v>325</v>
      </c>
      <c r="H205" s="23" t="str">
        <f t="shared" si="8"/>
        <v>呂＊碧珠</v>
      </c>
      <c r="I205" s="23" t="str">
        <f t="shared" si="9"/>
        <v>2＊185766</v>
      </c>
      <c r="J205" s="33" t="s">
        <v>5479</v>
      </c>
      <c r="K205" s="33" t="s">
        <v>1127</v>
      </c>
      <c r="L205" s="36" t="s">
        <v>334</v>
      </c>
      <c r="M205" s="33"/>
      <c r="N205" s="33"/>
      <c r="O205" s="33"/>
      <c r="P205" s="33"/>
      <c r="Q205" s="2"/>
      <c r="R205" s="2"/>
      <c r="S205" s="2"/>
      <c r="T205" s="2"/>
      <c r="U205" s="2"/>
      <c r="V205" s="18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2"/>
      <c r="AO205" s="2"/>
      <c r="AP205" s="2"/>
      <c r="AQ205" s="1"/>
      <c r="AR205" s="1"/>
      <c r="AS205" s="1"/>
      <c r="AT205" s="1"/>
      <c r="AU205" s="1"/>
      <c r="AV205" s="2"/>
      <c r="AW205" s="1"/>
      <c r="AX205" s="1"/>
      <c r="AY205" s="1"/>
      <c r="AZ205" s="1"/>
      <c r="BA205" s="1"/>
      <c r="BB205" s="1"/>
      <c r="BC205" s="1"/>
      <c r="BD205" s="1"/>
      <c r="BE205" s="1" t="s">
        <v>9</v>
      </c>
      <c r="BF205" s="1"/>
      <c r="BG205" s="2"/>
      <c r="BH205" s="2"/>
      <c r="BI205" s="1"/>
      <c r="BJ205" s="2"/>
      <c r="BK205" s="2"/>
      <c r="BL205" s="2"/>
      <c r="BM205" s="1"/>
      <c r="BN205" s="129"/>
    </row>
    <row r="206" spans="1:66" ht="62.4">
      <c r="A206" s="2">
        <v>202</v>
      </c>
      <c r="B206" s="33" t="s">
        <v>5717</v>
      </c>
      <c r="C206" s="33" t="s">
        <v>5476</v>
      </c>
      <c r="D206" s="33" t="s">
        <v>216</v>
      </c>
      <c r="E206" s="33">
        <v>72</v>
      </c>
      <c r="F206" s="33" t="s">
        <v>325</v>
      </c>
      <c r="G206" s="33" t="s">
        <v>325</v>
      </c>
      <c r="H206" s="23" t="str">
        <f t="shared" si="8"/>
        <v>郭＊碧華</v>
      </c>
      <c r="I206" s="23" t="str">
        <f t="shared" si="9"/>
        <v>2＊328513</v>
      </c>
      <c r="J206" s="33" t="s">
        <v>5452</v>
      </c>
      <c r="K206" s="33" t="s">
        <v>1811</v>
      </c>
      <c r="L206" s="36" t="s">
        <v>334</v>
      </c>
      <c r="M206" s="33"/>
      <c r="N206" s="33"/>
      <c r="O206" s="33"/>
      <c r="P206" s="33"/>
      <c r="Q206" s="2"/>
      <c r="R206" s="2"/>
      <c r="S206" s="2"/>
      <c r="T206" s="2"/>
      <c r="U206" s="2"/>
      <c r="V206" s="18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2"/>
      <c r="AO206" s="2"/>
      <c r="AP206" s="2"/>
      <c r="AQ206" s="1"/>
      <c r="AR206" s="1"/>
      <c r="AS206" s="1"/>
      <c r="AT206" s="1"/>
      <c r="AU206" s="1"/>
      <c r="AV206" s="2"/>
      <c r="AW206" s="1"/>
      <c r="AX206" s="1"/>
      <c r="AY206" s="1"/>
      <c r="AZ206" s="1" t="s">
        <v>9</v>
      </c>
      <c r="BA206" s="1"/>
      <c r="BB206" s="1"/>
      <c r="BC206" s="1"/>
      <c r="BD206" s="1" t="s">
        <v>9</v>
      </c>
      <c r="BE206" s="1" t="s">
        <v>9</v>
      </c>
      <c r="BF206" s="1"/>
      <c r="BG206" s="2"/>
      <c r="BH206" s="2"/>
      <c r="BI206" s="1" t="s">
        <v>1114</v>
      </c>
      <c r="BJ206" s="2"/>
      <c r="BK206" s="2"/>
      <c r="BL206" s="2"/>
      <c r="BM206" s="1"/>
      <c r="BN206" s="129"/>
    </row>
    <row r="207" spans="1:66" ht="31.2">
      <c r="A207" s="2">
        <v>203</v>
      </c>
      <c r="B207" s="33" t="s">
        <v>1212</v>
      </c>
      <c r="C207" s="33" t="s">
        <v>356</v>
      </c>
      <c r="D207" s="33" t="s">
        <v>216</v>
      </c>
      <c r="E207" s="33">
        <v>71</v>
      </c>
      <c r="F207" s="33" t="s">
        <v>325</v>
      </c>
      <c r="G207" s="33" t="s">
        <v>325</v>
      </c>
      <c r="H207" s="23" t="str">
        <f t="shared" si="8"/>
        <v>黎＊年</v>
      </c>
      <c r="I207" s="23" t="str">
        <f t="shared" si="9"/>
        <v>0＊323609</v>
      </c>
      <c r="J207" s="33" t="s">
        <v>5481</v>
      </c>
      <c r="K207" s="33" t="s">
        <v>1127</v>
      </c>
      <c r="L207" s="36" t="s">
        <v>334</v>
      </c>
      <c r="M207" s="33"/>
      <c r="N207" s="33"/>
      <c r="O207" s="33"/>
      <c r="P207" s="33"/>
      <c r="Q207" s="2"/>
      <c r="R207" s="2"/>
      <c r="S207" s="2"/>
      <c r="T207" s="2"/>
      <c r="U207" s="2"/>
      <c r="V207" s="18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2"/>
      <c r="AO207" s="2"/>
      <c r="AP207" s="2"/>
      <c r="AQ207" s="1"/>
      <c r="AR207" s="1"/>
      <c r="AS207" s="1"/>
      <c r="AT207" s="1"/>
      <c r="AU207" s="1"/>
      <c r="AV207" s="2"/>
      <c r="AW207" s="1"/>
      <c r="AX207" s="1"/>
      <c r="AY207" s="1"/>
      <c r="AZ207" s="1"/>
      <c r="BA207" s="1"/>
      <c r="BB207" s="1"/>
      <c r="BC207" s="1"/>
      <c r="BD207" s="1"/>
      <c r="BE207" s="1" t="s">
        <v>9</v>
      </c>
      <c r="BF207" s="1"/>
      <c r="BG207" s="2"/>
      <c r="BH207" s="2"/>
      <c r="BI207" s="1"/>
      <c r="BJ207" s="2"/>
      <c r="BK207" s="2"/>
      <c r="BL207" s="2"/>
      <c r="BM207" s="1"/>
      <c r="BN207" s="129"/>
    </row>
    <row r="208" spans="1:66" ht="31.2">
      <c r="A208" s="2">
        <v>204</v>
      </c>
      <c r="B208" s="33" t="s">
        <v>5720</v>
      </c>
      <c r="C208" s="33" t="s">
        <v>5482</v>
      </c>
      <c r="D208" s="33" t="s">
        <v>216</v>
      </c>
      <c r="E208" s="33">
        <v>59</v>
      </c>
      <c r="F208" s="33" t="s">
        <v>5446</v>
      </c>
      <c r="G208" s="33" t="s">
        <v>5483</v>
      </c>
      <c r="H208" s="23" t="str">
        <f t="shared" si="8"/>
        <v>駱＊諭</v>
      </c>
      <c r="I208" s="23" t="str">
        <f t="shared" si="9"/>
        <v>1＊457374</v>
      </c>
      <c r="J208" s="33" t="s">
        <v>5484</v>
      </c>
      <c r="K208" s="33" t="s">
        <v>1130</v>
      </c>
      <c r="L208" s="36" t="s">
        <v>334</v>
      </c>
      <c r="M208" s="33"/>
      <c r="N208" s="33"/>
      <c r="O208" s="33"/>
      <c r="P208" s="33"/>
      <c r="Q208" s="2"/>
      <c r="R208" s="2"/>
      <c r="S208" s="2"/>
      <c r="T208" s="2"/>
      <c r="U208" s="2"/>
      <c r="V208" s="18"/>
      <c r="W208" s="1"/>
      <c r="X208" s="1"/>
      <c r="Y208" s="1"/>
      <c r="Z208" s="1"/>
      <c r="AA208" s="1" t="s">
        <v>9</v>
      </c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2"/>
      <c r="AO208" s="2"/>
      <c r="AP208" s="2"/>
      <c r="AQ208" s="1"/>
      <c r="AR208" s="1"/>
      <c r="AS208" s="1"/>
      <c r="AT208" s="1"/>
      <c r="AU208" s="1"/>
      <c r="AV208" s="2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2"/>
      <c r="BH208" s="2"/>
      <c r="BI208" s="1"/>
      <c r="BJ208" s="2"/>
      <c r="BK208" s="2"/>
      <c r="BL208" s="2"/>
      <c r="BM208" s="1"/>
      <c r="BN208" s="129"/>
    </row>
    <row r="209" spans="1:66" ht="31.2">
      <c r="A209" s="2">
        <v>205</v>
      </c>
      <c r="B209" s="33" t="s">
        <v>1009</v>
      </c>
      <c r="C209" s="33" t="s">
        <v>847</v>
      </c>
      <c r="D209" s="33" t="s">
        <v>216</v>
      </c>
      <c r="E209" s="33">
        <v>64</v>
      </c>
      <c r="F209" s="33" t="s">
        <v>325</v>
      </c>
      <c r="G209" s="33" t="s">
        <v>325</v>
      </c>
      <c r="H209" s="23" t="str">
        <f t="shared" si="8"/>
        <v>陳＊子</v>
      </c>
      <c r="I209" s="23" t="str">
        <f t="shared" si="9"/>
        <v>0＊532295</v>
      </c>
      <c r="J209" s="33" t="s">
        <v>5484</v>
      </c>
      <c r="K209" s="33" t="s">
        <v>1130</v>
      </c>
      <c r="L209" s="36" t="s">
        <v>334</v>
      </c>
      <c r="M209" s="33"/>
      <c r="N209" s="33"/>
      <c r="O209" s="33"/>
      <c r="P209" s="33"/>
      <c r="Q209" s="2"/>
      <c r="R209" s="2"/>
      <c r="S209" s="2"/>
      <c r="T209" s="2"/>
      <c r="U209" s="2"/>
      <c r="V209" s="18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2"/>
      <c r="AO209" s="2"/>
      <c r="AP209" s="2"/>
      <c r="AQ209" s="1"/>
      <c r="AR209" s="1"/>
      <c r="AS209" s="1"/>
      <c r="AT209" s="1"/>
      <c r="AU209" s="1"/>
      <c r="AV209" s="2"/>
      <c r="AW209" s="1"/>
      <c r="AX209" s="1"/>
      <c r="AY209" s="1"/>
      <c r="AZ209" s="1"/>
      <c r="BA209" s="1"/>
      <c r="BB209" s="1"/>
      <c r="BC209" s="1"/>
      <c r="BD209" s="1"/>
      <c r="BE209" s="1"/>
      <c r="BF209" s="1" t="s">
        <v>1102</v>
      </c>
      <c r="BG209" s="2"/>
      <c r="BH209" s="2"/>
      <c r="BI209" s="1"/>
      <c r="BJ209" s="2"/>
      <c r="BK209" s="2"/>
      <c r="BL209" s="2"/>
      <c r="BM209" s="1"/>
      <c r="BN209" s="129"/>
    </row>
    <row r="210" spans="1:66" ht="46.8">
      <c r="A210" s="2">
        <v>206</v>
      </c>
      <c r="B210" s="33" t="s">
        <v>5721</v>
      </c>
      <c r="C210" s="33" t="s">
        <v>4098</v>
      </c>
      <c r="D210" s="33" t="s">
        <v>216</v>
      </c>
      <c r="E210" s="33">
        <v>78</v>
      </c>
      <c r="F210" s="33" t="s">
        <v>325</v>
      </c>
      <c r="G210" s="33" t="s">
        <v>325</v>
      </c>
      <c r="H210" s="23" t="str">
        <f t="shared" si="8"/>
        <v>嚴＊秀美</v>
      </c>
      <c r="I210" s="23" t="str">
        <f t="shared" si="9"/>
        <v>0＊131750</v>
      </c>
      <c r="J210" s="33" t="s">
        <v>5484</v>
      </c>
      <c r="K210" s="33" t="s">
        <v>1134</v>
      </c>
      <c r="L210" s="36" t="s">
        <v>334</v>
      </c>
      <c r="M210" s="33"/>
      <c r="N210" s="33"/>
      <c r="O210" s="33"/>
      <c r="P210" s="33"/>
      <c r="Q210" s="2"/>
      <c r="R210" s="2"/>
      <c r="S210" s="2"/>
      <c r="T210" s="2"/>
      <c r="U210" s="2"/>
      <c r="V210" s="18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2"/>
      <c r="AO210" s="2"/>
      <c r="AP210" s="2"/>
      <c r="AQ210" s="1"/>
      <c r="AR210" s="1"/>
      <c r="AS210" s="1"/>
      <c r="AT210" s="1"/>
      <c r="AU210" s="1"/>
      <c r="AV210" s="2"/>
      <c r="AW210" s="1"/>
      <c r="AX210" s="1"/>
      <c r="AY210" s="1"/>
      <c r="AZ210" s="1"/>
      <c r="BA210" s="1"/>
      <c r="BB210" s="1"/>
      <c r="BC210" s="1"/>
      <c r="BD210" s="1"/>
      <c r="BE210" s="1" t="s">
        <v>9</v>
      </c>
      <c r="BF210" s="1"/>
      <c r="BG210" s="2"/>
      <c r="BH210" s="2"/>
      <c r="BI210" s="1"/>
      <c r="BJ210" s="2"/>
      <c r="BK210" s="2"/>
      <c r="BL210" s="2"/>
      <c r="BM210" s="1" t="s">
        <v>1098</v>
      </c>
      <c r="BN210" s="129"/>
    </row>
    <row r="211" spans="1:66" ht="31.2">
      <c r="A211" s="2">
        <v>207</v>
      </c>
      <c r="B211" s="33" t="s">
        <v>1869</v>
      </c>
      <c r="C211" s="33" t="s">
        <v>1639</v>
      </c>
      <c r="D211" s="33" t="s">
        <v>218</v>
      </c>
      <c r="E211" s="33">
        <v>70</v>
      </c>
      <c r="F211" s="33" t="s">
        <v>325</v>
      </c>
      <c r="G211" s="33" t="s">
        <v>325</v>
      </c>
      <c r="H211" s="23" t="str">
        <f t="shared" si="8"/>
        <v>曾＊順</v>
      </c>
      <c r="I211" s="23" t="str">
        <f t="shared" si="9"/>
        <v>0＊821743</v>
      </c>
      <c r="J211" s="33" t="s">
        <v>5484</v>
      </c>
      <c r="K211" s="33" t="s">
        <v>1127</v>
      </c>
      <c r="L211" s="36" t="s">
        <v>334</v>
      </c>
      <c r="M211" s="33"/>
      <c r="N211" s="33"/>
      <c r="O211" s="33"/>
      <c r="P211" s="33"/>
      <c r="Q211" s="2"/>
      <c r="R211" s="2"/>
      <c r="S211" s="2"/>
      <c r="T211" s="2"/>
      <c r="U211" s="2"/>
      <c r="V211" s="18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2"/>
      <c r="AO211" s="2"/>
      <c r="AP211" s="2"/>
      <c r="AQ211" s="1"/>
      <c r="AR211" s="1"/>
      <c r="AS211" s="1"/>
      <c r="AT211" s="1"/>
      <c r="AU211" s="1"/>
      <c r="AV211" s="2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2"/>
      <c r="BH211" s="2"/>
      <c r="BI211" s="1"/>
      <c r="BJ211" s="2"/>
      <c r="BK211" s="2"/>
      <c r="BL211" s="2"/>
      <c r="BM211" s="1"/>
      <c r="BN211" s="129"/>
    </row>
    <row r="212" spans="1:66" ht="16.2">
      <c r="A212" s="2">
        <v>208</v>
      </c>
      <c r="B212" s="33" t="s">
        <v>1257</v>
      </c>
      <c r="C212" s="33" t="s">
        <v>418</v>
      </c>
      <c r="D212" s="33" t="s">
        <v>218</v>
      </c>
      <c r="E212" s="33">
        <v>86</v>
      </c>
      <c r="F212" s="33" t="s">
        <v>325</v>
      </c>
      <c r="G212" s="33" t="s">
        <v>325</v>
      </c>
      <c r="H212" s="23" t="str">
        <f t="shared" si="8"/>
        <v>李＊發</v>
      </c>
      <c r="I212" s="23" t="str">
        <f t="shared" si="9"/>
        <v>0＊928807</v>
      </c>
      <c r="J212" s="33" t="s">
        <v>5484</v>
      </c>
      <c r="K212" s="33">
        <v>5761110</v>
      </c>
      <c r="L212" s="36" t="s">
        <v>334</v>
      </c>
      <c r="M212" s="33"/>
      <c r="N212" s="33"/>
      <c r="O212" s="33"/>
      <c r="P212" s="33"/>
      <c r="Q212" s="2"/>
      <c r="R212" s="2"/>
      <c r="S212" s="2"/>
      <c r="T212" s="2"/>
      <c r="U212" s="2"/>
      <c r="V212" s="18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2"/>
      <c r="AO212" s="2"/>
      <c r="AP212" s="2"/>
      <c r="AQ212" s="1"/>
      <c r="AR212" s="1"/>
      <c r="AS212" s="1"/>
      <c r="AT212" s="1"/>
      <c r="AU212" s="1"/>
      <c r="AV212" s="2"/>
      <c r="AW212" s="1"/>
      <c r="AX212" s="1"/>
      <c r="AY212" s="1"/>
      <c r="AZ212" s="1" t="s">
        <v>9</v>
      </c>
      <c r="BA212" s="1"/>
      <c r="BB212" s="1"/>
      <c r="BC212" s="1"/>
      <c r="BD212" s="1"/>
      <c r="BE212" s="1"/>
      <c r="BF212" s="1"/>
      <c r="BG212" s="2"/>
      <c r="BH212" s="2"/>
      <c r="BI212" s="1"/>
      <c r="BJ212" s="2"/>
      <c r="BK212" s="2"/>
      <c r="BL212" s="2"/>
      <c r="BM212" s="1"/>
      <c r="BN212" s="129"/>
    </row>
    <row r="213" spans="1:66" ht="31.2">
      <c r="A213" s="2">
        <v>209</v>
      </c>
      <c r="B213" s="33" t="s">
        <v>1042</v>
      </c>
      <c r="C213" s="33" t="s">
        <v>877</v>
      </c>
      <c r="D213" s="33" t="s">
        <v>216</v>
      </c>
      <c r="E213" s="33">
        <v>73</v>
      </c>
      <c r="F213" s="33" t="s">
        <v>325</v>
      </c>
      <c r="G213" s="33" t="s">
        <v>325</v>
      </c>
      <c r="H213" s="23" t="str">
        <f t="shared" si="8"/>
        <v>朱＊碧雲</v>
      </c>
      <c r="I213" s="23" t="str">
        <f t="shared" si="9"/>
        <v>1＊584208</v>
      </c>
      <c r="J213" s="33" t="s">
        <v>5484</v>
      </c>
      <c r="K213" s="33" t="s">
        <v>1127</v>
      </c>
      <c r="L213" s="36" t="s">
        <v>334</v>
      </c>
      <c r="M213" s="33"/>
      <c r="N213" s="33"/>
      <c r="O213" s="33"/>
      <c r="P213" s="33"/>
      <c r="Q213" s="2"/>
      <c r="R213" s="2"/>
      <c r="S213" s="2"/>
      <c r="T213" s="2"/>
      <c r="U213" s="2"/>
      <c r="V213" s="18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2"/>
      <c r="AO213" s="2"/>
      <c r="AP213" s="2"/>
      <c r="AQ213" s="1"/>
      <c r="AR213" s="1"/>
      <c r="AS213" s="1"/>
      <c r="AT213" s="1"/>
      <c r="AU213" s="1"/>
      <c r="AV213" s="2"/>
      <c r="AW213" s="1"/>
      <c r="AX213" s="1"/>
      <c r="AY213" s="1"/>
      <c r="AZ213" s="1"/>
      <c r="BA213" s="1"/>
      <c r="BB213" s="1"/>
      <c r="BC213" s="1"/>
      <c r="BD213" s="1"/>
      <c r="BE213" s="1" t="s">
        <v>9</v>
      </c>
      <c r="BF213" s="1"/>
      <c r="BG213" s="2"/>
      <c r="BH213" s="2"/>
      <c r="BI213" s="1"/>
      <c r="BJ213" s="2"/>
      <c r="BK213" s="2"/>
      <c r="BL213" s="2"/>
      <c r="BM213" s="1"/>
      <c r="BN213" s="129"/>
    </row>
    <row r="214" spans="1:66" ht="46.8">
      <c r="A214" s="2">
        <v>210</v>
      </c>
      <c r="B214" s="33" t="s">
        <v>5722</v>
      </c>
      <c r="C214" s="33" t="s">
        <v>5485</v>
      </c>
      <c r="D214" s="33" t="s">
        <v>216</v>
      </c>
      <c r="E214" s="33">
        <v>81</v>
      </c>
      <c r="F214" s="33" t="s">
        <v>325</v>
      </c>
      <c r="G214" s="33" t="s">
        <v>325</v>
      </c>
      <c r="H214" s="23" t="str">
        <f t="shared" si="8"/>
        <v>丁＊</v>
      </c>
      <c r="I214" s="23" t="str">
        <f t="shared" si="9"/>
        <v>2＊607462</v>
      </c>
      <c r="J214" s="33" t="s">
        <v>5484</v>
      </c>
      <c r="K214" s="33" t="s">
        <v>5576</v>
      </c>
      <c r="L214" s="36" t="s">
        <v>334</v>
      </c>
      <c r="M214" s="33"/>
      <c r="N214" s="33"/>
      <c r="O214" s="33"/>
      <c r="P214" s="33"/>
      <c r="Q214" s="2"/>
      <c r="R214" s="2"/>
      <c r="S214" s="2"/>
      <c r="T214" s="2"/>
      <c r="U214" s="2"/>
      <c r="V214" s="18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2"/>
      <c r="AO214" s="2"/>
      <c r="AP214" s="2"/>
      <c r="AQ214" s="1"/>
      <c r="AR214" s="1"/>
      <c r="AS214" s="1"/>
      <c r="AT214" s="1"/>
      <c r="AU214" s="1"/>
      <c r="AV214" s="2"/>
      <c r="AW214" s="1"/>
      <c r="AX214" s="1"/>
      <c r="AY214" s="1"/>
      <c r="AZ214" s="1"/>
      <c r="BA214" s="1"/>
      <c r="BB214" s="1"/>
      <c r="BC214" s="1"/>
      <c r="BD214" s="1"/>
      <c r="BE214" s="1"/>
      <c r="BF214" s="1" t="s">
        <v>1102</v>
      </c>
      <c r="BG214" s="2"/>
      <c r="BH214" s="2"/>
      <c r="BI214" s="1" t="s">
        <v>1114</v>
      </c>
      <c r="BJ214" s="2"/>
      <c r="BK214" s="2"/>
      <c r="BL214" s="2"/>
      <c r="BM214" s="1" t="s">
        <v>5577</v>
      </c>
      <c r="BN214" s="129"/>
    </row>
    <row r="215" spans="1:66" ht="46.8">
      <c r="A215" s="2">
        <v>211</v>
      </c>
      <c r="B215" s="33" t="s">
        <v>1085</v>
      </c>
      <c r="C215" s="33" t="s">
        <v>918</v>
      </c>
      <c r="D215" s="33" t="s">
        <v>218</v>
      </c>
      <c r="E215" s="33">
        <v>61</v>
      </c>
      <c r="F215" s="33" t="s">
        <v>325</v>
      </c>
      <c r="G215" s="33" t="s">
        <v>325</v>
      </c>
      <c r="H215" s="23" t="str">
        <f t="shared" si="8"/>
        <v>張＊琴</v>
      </c>
      <c r="I215" s="23" t="str">
        <f t="shared" si="9"/>
        <v>2＊101247</v>
      </c>
      <c r="J215" s="33" t="s">
        <v>5484</v>
      </c>
      <c r="K215" s="33" t="s">
        <v>1134</v>
      </c>
      <c r="L215" s="36" t="s">
        <v>334</v>
      </c>
      <c r="M215" s="33"/>
      <c r="N215" s="33"/>
      <c r="O215" s="33"/>
      <c r="P215" s="33"/>
      <c r="Q215" s="2"/>
      <c r="R215" s="2"/>
      <c r="S215" s="2"/>
      <c r="T215" s="2"/>
      <c r="U215" s="2"/>
      <c r="V215" s="18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2"/>
      <c r="AO215" s="2"/>
      <c r="AP215" s="2"/>
      <c r="AQ215" s="1"/>
      <c r="AR215" s="1"/>
      <c r="AS215" s="1"/>
      <c r="AT215" s="1"/>
      <c r="AU215" s="1"/>
      <c r="AV215" s="2"/>
      <c r="AW215" s="1"/>
      <c r="AX215" s="1"/>
      <c r="AY215" s="1"/>
      <c r="AZ215" s="1"/>
      <c r="BA215" s="1"/>
      <c r="BB215" s="1"/>
      <c r="BC215" s="1"/>
      <c r="BD215" s="1"/>
      <c r="BE215" s="1" t="s">
        <v>9</v>
      </c>
      <c r="BF215" s="1"/>
      <c r="BG215" s="2"/>
      <c r="BH215" s="2"/>
      <c r="BI215" s="1"/>
      <c r="BJ215" s="2"/>
      <c r="BK215" s="2"/>
      <c r="BL215" s="2"/>
      <c r="BM215" s="1" t="s">
        <v>1098</v>
      </c>
      <c r="BN215" s="129"/>
    </row>
    <row r="216" spans="1:66" ht="46.8">
      <c r="A216" s="2">
        <v>212</v>
      </c>
      <c r="B216" s="33" t="s">
        <v>5723</v>
      </c>
      <c r="C216" s="33" t="s">
        <v>5486</v>
      </c>
      <c r="D216" s="33" t="s">
        <v>218</v>
      </c>
      <c r="E216" s="33">
        <v>61</v>
      </c>
      <c r="F216" s="33" t="s">
        <v>325</v>
      </c>
      <c r="G216" s="33" t="s">
        <v>325</v>
      </c>
      <c r="H216" s="23" t="str">
        <f t="shared" si="8"/>
        <v>王＊訓</v>
      </c>
      <c r="I216" s="23" t="str">
        <f t="shared" si="9"/>
        <v>2＊364377</v>
      </c>
      <c r="J216" s="33" t="s">
        <v>5484</v>
      </c>
      <c r="K216" s="33" t="s">
        <v>5578</v>
      </c>
      <c r="L216" s="36" t="s">
        <v>334</v>
      </c>
      <c r="M216" s="33"/>
      <c r="N216" s="33"/>
      <c r="O216" s="33"/>
      <c r="P216" s="33"/>
      <c r="Q216" s="2"/>
      <c r="R216" s="2"/>
      <c r="S216" s="2"/>
      <c r="T216" s="2"/>
      <c r="U216" s="2"/>
      <c r="V216" s="18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2"/>
      <c r="AO216" s="2"/>
      <c r="AP216" s="2"/>
      <c r="AQ216" s="1"/>
      <c r="AR216" s="1"/>
      <c r="AS216" s="1"/>
      <c r="AT216" s="1"/>
      <c r="AU216" s="1"/>
      <c r="AV216" s="2"/>
      <c r="AW216" s="1"/>
      <c r="AX216" s="1"/>
      <c r="AY216" s="1"/>
      <c r="AZ216" s="1"/>
      <c r="BA216" s="1"/>
      <c r="BB216" s="1"/>
      <c r="BC216" s="1"/>
      <c r="BD216" s="1"/>
      <c r="BE216" s="1"/>
      <c r="BF216" s="1" t="s">
        <v>9</v>
      </c>
      <c r="BG216" s="2"/>
      <c r="BH216" s="2"/>
      <c r="BI216" s="1"/>
      <c r="BJ216" s="2" t="s">
        <v>1141</v>
      </c>
      <c r="BK216" s="2"/>
      <c r="BL216" s="2"/>
      <c r="BM216" s="1"/>
      <c r="BN216" s="129"/>
    </row>
    <row r="217" spans="1:66" ht="46.8">
      <c r="A217" s="2">
        <v>213</v>
      </c>
      <c r="B217" s="33" t="s">
        <v>985</v>
      </c>
      <c r="C217" s="33" t="s">
        <v>826</v>
      </c>
      <c r="D217" s="33" t="s">
        <v>218</v>
      </c>
      <c r="E217" s="33">
        <v>52</v>
      </c>
      <c r="F217" s="33" t="s">
        <v>325</v>
      </c>
      <c r="G217" s="33" t="s">
        <v>325</v>
      </c>
      <c r="H217" s="23" t="str">
        <f t="shared" si="8"/>
        <v>林＊緯</v>
      </c>
      <c r="I217" s="23" t="str">
        <f t="shared" si="9"/>
        <v>1＊768011</v>
      </c>
      <c r="J217" s="33" t="s">
        <v>5487</v>
      </c>
      <c r="K217" s="33" t="s">
        <v>1132</v>
      </c>
      <c r="L217" s="36" t="s">
        <v>334</v>
      </c>
      <c r="M217" s="33"/>
      <c r="N217" s="33"/>
      <c r="O217" s="33"/>
      <c r="P217" s="33"/>
      <c r="Q217" s="2"/>
      <c r="R217" s="2"/>
      <c r="S217" s="2"/>
      <c r="T217" s="2"/>
      <c r="U217" s="2"/>
      <c r="V217" s="18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2"/>
      <c r="AO217" s="2"/>
      <c r="AP217" s="2"/>
      <c r="AQ217" s="1"/>
      <c r="AR217" s="1"/>
      <c r="AS217" s="1"/>
      <c r="AT217" s="1"/>
      <c r="AU217" s="1"/>
      <c r="AV217" s="2"/>
      <c r="AW217" s="1"/>
      <c r="AX217" s="1"/>
      <c r="AY217" s="1"/>
      <c r="AZ217" s="1"/>
      <c r="BA217" s="1"/>
      <c r="BB217" s="1"/>
      <c r="BC217" s="1" t="s">
        <v>9</v>
      </c>
      <c r="BD217" s="1"/>
      <c r="BE217" s="1" t="s">
        <v>9</v>
      </c>
      <c r="BF217" s="1"/>
      <c r="BG217" s="2"/>
      <c r="BH217" s="2"/>
      <c r="BI217" s="1"/>
      <c r="BJ217" s="2"/>
      <c r="BK217" s="2"/>
      <c r="BL217" s="2"/>
      <c r="BM217" s="1"/>
      <c r="BN217" s="129"/>
    </row>
    <row r="218" spans="1:66" ht="31.2">
      <c r="A218" s="2">
        <v>214</v>
      </c>
      <c r="B218" s="33" t="s">
        <v>1845</v>
      </c>
      <c r="C218" s="33" t="s">
        <v>1607</v>
      </c>
      <c r="D218" s="33" t="s">
        <v>216</v>
      </c>
      <c r="E218" s="33">
        <v>81</v>
      </c>
      <c r="F218" s="33" t="s">
        <v>325</v>
      </c>
      <c r="G218" s="33" t="s">
        <v>325</v>
      </c>
      <c r="H218" s="23" t="str">
        <f t="shared" si="8"/>
        <v>許＊阿照</v>
      </c>
      <c r="I218" s="23" t="str">
        <f t="shared" si="9"/>
        <v>0＊541225</v>
      </c>
      <c r="J218" s="33" t="s">
        <v>5483</v>
      </c>
      <c r="K218" s="33" t="s">
        <v>1127</v>
      </c>
      <c r="L218" s="36" t="s">
        <v>334</v>
      </c>
      <c r="M218" s="33"/>
      <c r="N218" s="33"/>
      <c r="O218" s="33"/>
      <c r="P218" s="33"/>
      <c r="Q218" s="2"/>
      <c r="R218" s="2"/>
      <c r="S218" s="2"/>
      <c r="T218" s="2"/>
      <c r="U218" s="2"/>
      <c r="V218" s="18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2"/>
      <c r="AO218" s="2"/>
      <c r="AP218" s="2"/>
      <c r="AQ218" s="1"/>
      <c r="AR218" s="1"/>
      <c r="AS218" s="1"/>
      <c r="AT218" s="1"/>
      <c r="AU218" s="1"/>
      <c r="AV218" s="2"/>
      <c r="AW218" s="1"/>
      <c r="AX218" s="1"/>
      <c r="AY218" s="1"/>
      <c r="AZ218" s="1"/>
      <c r="BA218" s="1"/>
      <c r="BB218" s="1"/>
      <c r="BC218" s="1"/>
      <c r="BD218" s="1"/>
      <c r="BE218" s="1" t="s">
        <v>9</v>
      </c>
      <c r="BF218" s="1"/>
      <c r="BG218" s="2"/>
      <c r="BH218" s="2"/>
      <c r="BI218" s="1"/>
      <c r="BJ218" s="2"/>
      <c r="BK218" s="2"/>
      <c r="BL218" s="2"/>
      <c r="BM218" s="1"/>
      <c r="BN218" s="129"/>
    </row>
    <row r="219" spans="1:66" ht="46.8">
      <c r="A219" s="2">
        <v>215</v>
      </c>
      <c r="B219" s="33" t="s">
        <v>1212</v>
      </c>
      <c r="C219" s="33" t="s">
        <v>356</v>
      </c>
      <c r="D219" s="33" t="s">
        <v>216</v>
      </c>
      <c r="E219" s="33">
        <v>71</v>
      </c>
      <c r="F219" s="33" t="s">
        <v>325</v>
      </c>
      <c r="G219" s="33" t="s">
        <v>325</v>
      </c>
      <c r="H219" s="23" t="str">
        <f t="shared" si="8"/>
        <v>黎＊年</v>
      </c>
      <c r="I219" s="23" t="str">
        <f t="shared" si="9"/>
        <v>0＊323609</v>
      </c>
      <c r="J219" s="33" t="s">
        <v>5483</v>
      </c>
      <c r="K219" s="33" t="s">
        <v>1134</v>
      </c>
      <c r="L219" s="36" t="s">
        <v>334</v>
      </c>
      <c r="M219" s="33"/>
      <c r="N219" s="33"/>
      <c r="O219" s="33"/>
      <c r="P219" s="33"/>
      <c r="Q219" s="2"/>
      <c r="R219" s="2"/>
      <c r="S219" s="2"/>
      <c r="T219" s="2"/>
      <c r="U219" s="2"/>
      <c r="V219" s="18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2"/>
      <c r="AO219" s="2"/>
      <c r="AP219" s="2"/>
      <c r="AQ219" s="1"/>
      <c r="AR219" s="1"/>
      <c r="AS219" s="1"/>
      <c r="AT219" s="1"/>
      <c r="AU219" s="1"/>
      <c r="AV219" s="2"/>
      <c r="AW219" s="1"/>
      <c r="AX219" s="1"/>
      <c r="AY219" s="1"/>
      <c r="AZ219" s="1"/>
      <c r="BA219" s="1"/>
      <c r="BB219" s="1"/>
      <c r="BC219" s="1"/>
      <c r="BD219" s="1"/>
      <c r="BE219" s="1" t="s">
        <v>9</v>
      </c>
      <c r="BF219" s="1"/>
      <c r="BG219" s="2"/>
      <c r="BH219" s="2"/>
      <c r="BI219" s="1"/>
      <c r="BJ219" s="2"/>
      <c r="BK219" s="2"/>
      <c r="BL219" s="2"/>
      <c r="BM219" s="1" t="s">
        <v>1098</v>
      </c>
      <c r="BN219" s="129"/>
    </row>
    <row r="220" spans="1:66" ht="16.2">
      <c r="A220" s="2">
        <v>216</v>
      </c>
      <c r="B220" s="33" t="s">
        <v>5724</v>
      </c>
      <c r="C220" s="33" t="s">
        <v>4104</v>
      </c>
      <c r="D220" s="33" t="s">
        <v>216</v>
      </c>
      <c r="E220" s="33">
        <v>81</v>
      </c>
      <c r="F220" s="33" t="s">
        <v>325</v>
      </c>
      <c r="G220" s="33" t="s">
        <v>325</v>
      </c>
      <c r="H220" s="23" t="str">
        <f t="shared" si="8"/>
        <v>邱＊蓮</v>
      </c>
      <c r="I220" s="23" t="str">
        <f t="shared" si="9"/>
        <v>1＊135030</v>
      </c>
      <c r="J220" s="33" t="s">
        <v>5483</v>
      </c>
      <c r="K220" s="33">
        <v>5760350</v>
      </c>
      <c r="L220" s="36" t="s">
        <v>334</v>
      </c>
      <c r="M220" s="33"/>
      <c r="N220" s="33"/>
      <c r="O220" s="33"/>
      <c r="P220" s="33"/>
      <c r="Q220" s="2"/>
      <c r="R220" s="2"/>
      <c r="S220" s="2"/>
      <c r="T220" s="2"/>
      <c r="U220" s="2"/>
      <c r="V220" s="18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2"/>
      <c r="AO220" s="2"/>
      <c r="AP220" s="2"/>
      <c r="AQ220" s="1"/>
      <c r="AR220" s="1"/>
      <c r="AS220" s="1"/>
      <c r="AT220" s="1"/>
      <c r="AU220" s="1"/>
      <c r="AV220" s="2"/>
      <c r="AW220" s="1"/>
      <c r="AX220" s="1"/>
      <c r="AY220" s="1" t="s">
        <v>9</v>
      </c>
      <c r="AZ220" s="1"/>
      <c r="BA220" s="1"/>
      <c r="BB220" s="1"/>
      <c r="BC220" s="1"/>
      <c r="BD220" s="1"/>
      <c r="BE220" s="1"/>
      <c r="BF220" s="1"/>
      <c r="BG220" s="2"/>
      <c r="BH220" s="2"/>
      <c r="BI220" s="1"/>
      <c r="BJ220" s="2"/>
      <c r="BK220" s="2"/>
      <c r="BL220" s="2"/>
      <c r="BM220" s="1"/>
      <c r="BN220" s="129"/>
    </row>
    <row r="221" spans="1:66" ht="31.2">
      <c r="A221" s="2">
        <v>217</v>
      </c>
      <c r="B221" s="33" t="s">
        <v>5725</v>
      </c>
      <c r="C221" s="33" t="s">
        <v>4060</v>
      </c>
      <c r="D221" s="33" t="s">
        <v>218</v>
      </c>
      <c r="E221" s="33">
        <v>52</v>
      </c>
      <c r="F221" s="33" t="s">
        <v>325</v>
      </c>
      <c r="G221" s="33" t="s">
        <v>325</v>
      </c>
      <c r="H221" s="23" t="str">
        <f t="shared" si="8"/>
        <v>陳＊哲</v>
      </c>
      <c r="I221" s="23" t="str">
        <f t="shared" si="9"/>
        <v>1＊704747</v>
      </c>
      <c r="J221" s="33" t="s">
        <v>5483</v>
      </c>
      <c r="K221" s="33" t="s">
        <v>1130</v>
      </c>
      <c r="L221" s="36" t="s">
        <v>334</v>
      </c>
      <c r="M221" s="33"/>
      <c r="N221" s="33"/>
      <c r="O221" s="33"/>
      <c r="P221" s="33"/>
      <c r="Q221" s="2"/>
      <c r="R221" s="2"/>
      <c r="S221" s="2"/>
      <c r="T221" s="2"/>
      <c r="U221" s="2"/>
      <c r="V221" s="18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2"/>
      <c r="AO221" s="2"/>
      <c r="AP221" s="2"/>
      <c r="AQ221" s="1"/>
      <c r="AR221" s="1"/>
      <c r="AS221" s="1"/>
      <c r="AT221" s="1"/>
      <c r="AU221" s="1"/>
      <c r="AV221" s="2"/>
      <c r="AW221" s="1"/>
      <c r="AX221" s="1"/>
      <c r="AY221" s="1"/>
      <c r="AZ221" s="1"/>
      <c r="BA221" s="1"/>
      <c r="BB221" s="1"/>
      <c r="BC221" s="1"/>
      <c r="BD221" s="1"/>
      <c r="BE221" s="1"/>
      <c r="BF221" s="1" t="s">
        <v>1102</v>
      </c>
      <c r="BG221" s="2"/>
      <c r="BH221" s="2"/>
      <c r="BI221" s="1"/>
      <c r="BJ221" s="2"/>
      <c r="BK221" s="2"/>
      <c r="BL221" s="2"/>
      <c r="BM221" s="1"/>
      <c r="BN221" s="129"/>
    </row>
    <row r="222" spans="1:66" ht="31.2">
      <c r="A222" s="2">
        <v>218</v>
      </c>
      <c r="B222" s="33" t="s">
        <v>5726</v>
      </c>
      <c r="C222" s="33" t="s">
        <v>4078</v>
      </c>
      <c r="D222" s="33" t="s">
        <v>216</v>
      </c>
      <c r="E222" s="33">
        <v>79</v>
      </c>
      <c r="F222" s="33" t="s">
        <v>325</v>
      </c>
      <c r="G222" s="33" t="s">
        <v>325</v>
      </c>
      <c r="H222" s="23" t="str">
        <f t="shared" si="8"/>
        <v>張＊庭芳</v>
      </c>
      <c r="I222" s="23" t="str">
        <f t="shared" si="9"/>
        <v>2＊720470</v>
      </c>
      <c r="J222" s="33" t="s">
        <v>5483</v>
      </c>
      <c r="K222" s="33" t="s">
        <v>1127</v>
      </c>
      <c r="L222" s="36" t="s">
        <v>334</v>
      </c>
      <c r="M222" s="33"/>
      <c r="N222" s="33"/>
      <c r="O222" s="33"/>
      <c r="P222" s="33"/>
      <c r="Q222" s="2"/>
      <c r="R222" s="2"/>
      <c r="S222" s="2"/>
      <c r="T222" s="2"/>
      <c r="U222" s="2"/>
      <c r="V222" s="18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2"/>
      <c r="AO222" s="2"/>
      <c r="AP222" s="2"/>
      <c r="AQ222" s="1"/>
      <c r="AR222" s="1"/>
      <c r="AS222" s="1"/>
      <c r="AT222" s="1"/>
      <c r="AU222" s="1"/>
      <c r="AV222" s="2"/>
      <c r="AW222" s="1"/>
      <c r="AX222" s="1"/>
      <c r="AY222" s="1"/>
      <c r="AZ222" s="1"/>
      <c r="BA222" s="1"/>
      <c r="BB222" s="1"/>
      <c r="BC222" s="1"/>
      <c r="BD222" s="1"/>
      <c r="BE222" s="1" t="s">
        <v>9</v>
      </c>
      <c r="BF222" s="1"/>
      <c r="BG222" s="2"/>
      <c r="BH222" s="2"/>
      <c r="BI222" s="1"/>
      <c r="BJ222" s="2"/>
      <c r="BK222" s="2"/>
      <c r="BL222" s="2"/>
      <c r="BM222" s="1"/>
      <c r="BN222" s="129"/>
    </row>
    <row r="223" spans="1:66" ht="31.2">
      <c r="A223" s="2">
        <v>219</v>
      </c>
      <c r="B223" s="33" t="s">
        <v>5727</v>
      </c>
      <c r="C223" s="33" t="s">
        <v>4100</v>
      </c>
      <c r="D223" s="33" t="s">
        <v>216</v>
      </c>
      <c r="E223" s="33">
        <v>48</v>
      </c>
      <c r="F223" s="33" t="s">
        <v>325</v>
      </c>
      <c r="G223" s="33" t="s">
        <v>325</v>
      </c>
      <c r="H223" s="23" t="str">
        <f t="shared" si="8"/>
        <v>林＊華</v>
      </c>
      <c r="I223" s="23" t="str">
        <f t="shared" si="9"/>
        <v>1＊168024</v>
      </c>
      <c r="J223" s="33" t="s">
        <v>5488</v>
      </c>
      <c r="K223" s="33" t="s">
        <v>1127</v>
      </c>
      <c r="L223" s="36" t="s">
        <v>334</v>
      </c>
      <c r="M223" s="33"/>
      <c r="N223" s="33"/>
      <c r="O223" s="33"/>
      <c r="P223" s="33"/>
      <c r="Q223" s="2"/>
      <c r="R223" s="2"/>
      <c r="S223" s="2"/>
      <c r="T223" s="2"/>
      <c r="U223" s="2"/>
      <c r="V223" s="18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2"/>
      <c r="AO223" s="2"/>
      <c r="AP223" s="2"/>
      <c r="AQ223" s="1"/>
      <c r="AR223" s="1"/>
      <c r="AS223" s="1"/>
      <c r="AT223" s="1"/>
      <c r="AU223" s="1"/>
      <c r="AV223" s="2"/>
      <c r="AW223" s="1"/>
      <c r="AX223" s="1"/>
      <c r="AY223" s="1"/>
      <c r="AZ223" s="1"/>
      <c r="BA223" s="1"/>
      <c r="BB223" s="1"/>
      <c r="BC223" s="1"/>
      <c r="BD223" s="1"/>
      <c r="BE223" s="1" t="s">
        <v>9</v>
      </c>
      <c r="BF223" s="1"/>
      <c r="BG223" s="2"/>
      <c r="BH223" s="2"/>
      <c r="BI223" s="1"/>
      <c r="BJ223" s="2"/>
      <c r="BK223" s="2"/>
      <c r="BL223" s="2"/>
      <c r="BM223" s="1"/>
      <c r="BN223" s="129"/>
    </row>
    <row r="224" spans="1:66" ht="31.2">
      <c r="A224" s="2">
        <v>220</v>
      </c>
      <c r="B224" s="33" t="s">
        <v>5728</v>
      </c>
      <c r="C224" s="33" t="s">
        <v>5489</v>
      </c>
      <c r="D224" s="33" t="s">
        <v>218</v>
      </c>
      <c r="E224" s="33">
        <v>60</v>
      </c>
      <c r="F224" s="33" t="s">
        <v>5456</v>
      </c>
      <c r="G224" s="33"/>
      <c r="H224" s="23" t="str">
        <f t="shared" si="8"/>
        <v>林＊發</v>
      </c>
      <c r="I224" s="23" t="str">
        <f t="shared" si="9"/>
        <v>1＊870055</v>
      </c>
      <c r="J224" s="33" t="s">
        <v>5488</v>
      </c>
      <c r="K224" s="33" t="s">
        <v>1127</v>
      </c>
      <c r="L224" s="36" t="s">
        <v>334</v>
      </c>
      <c r="M224" s="33"/>
      <c r="N224" s="33"/>
      <c r="O224" s="33"/>
      <c r="P224" s="33"/>
      <c r="Q224" s="2"/>
      <c r="R224" s="2"/>
      <c r="S224" s="2"/>
      <c r="T224" s="2"/>
      <c r="U224" s="2"/>
      <c r="V224" s="18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2"/>
      <c r="AO224" s="2"/>
      <c r="AP224" s="2"/>
      <c r="AQ224" s="1"/>
      <c r="AR224" s="1"/>
      <c r="AS224" s="1"/>
      <c r="AT224" s="1"/>
      <c r="AU224" s="1"/>
      <c r="AV224" s="2"/>
      <c r="AW224" s="1"/>
      <c r="AX224" s="1"/>
      <c r="AY224" s="1"/>
      <c r="AZ224" s="1"/>
      <c r="BA224" s="1"/>
      <c r="BB224" s="1"/>
      <c r="BC224" s="1"/>
      <c r="BD224" s="1"/>
      <c r="BE224" s="1" t="s">
        <v>9</v>
      </c>
      <c r="BF224" s="1"/>
      <c r="BG224" s="2"/>
      <c r="BH224" s="2"/>
      <c r="BI224" s="1"/>
      <c r="BJ224" s="2"/>
      <c r="BK224" s="2"/>
      <c r="BL224" s="2"/>
      <c r="BM224" s="1"/>
      <c r="BN224" s="129"/>
    </row>
    <row r="225" spans="1:66" ht="31.2">
      <c r="A225" s="2">
        <v>221</v>
      </c>
      <c r="B225" s="33" t="s">
        <v>5729</v>
      </c>
      <c r="C225" s="33" t="s">
        <v>2559</v>
      </c>
      <c r="D225" s="33" t="s">
        <v>216</v>
      </c>
      <c r="E225" s="33">
        <v>62</v>
      </c>
      <c r="F225" s="33" t="s">
        <v>325</v>
      </c>
      <c r="G225" s="33" t="s">
        <v>325</v>
      </c>
      <c r="H225" s="23" t="str">
        <f t="shared" si="8"/>
        <v>陳＊惠</v>
      </c>
      <c r="I225" s="23" t="str">
        <f t="shared" si="9"/>
        <v>0＊512505</v>
      </c>
      <c r="J225" s="33" t="s">
        <v>5490</v>
      </c>
      <c r="K225" s="33" t="s">
        <v>1127</v>
      </c>
      <c r="L225" s="36" t="s">
        <v>334</v>
      </c>
      <c r="M225" s="33"/>
      <c r="N225" s="33"/>
      <c r="O225" s="33"/>
      <c r="P225" s="33"/>
      <c r="Q225" s="2"/>
      <c r="R225" s="2"/>
      <c r="S225" s="2"/>
      <c r="T225" s="2"/>
      <c r="U225" s="2"/>
      <c r="V225" s="18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2"/>
      <c r="AO225" s="2"/>
      <c r="AP225" s="2"/>
      <c r="AQ225" s="1"/>
      <c r="AR225" s="1"/>
      <c r="AS225" s="1"/>
      <c r="AT225" s="1"/>
      <c r="AU225" s="1"/>
      <c r="AV225" s="2"/>
      <c r="AW225" s="1"/>
      <c r="AX225" s="1"/>
      <c r="AY225" s="1"/>
      <c r="AZ225" s="1"/>
      <c r="BA225" s="1"/>
      <c r="BB225" s="1"/>
      <c r="BC225" s="1"/>
      <c r="BD225" s="1"/>
      <c r="BE225" s="1" t="s">
        <v>9</v>
      </c>
      <c r="BF225" s="1"/>
      <c r="BG225" s="2"/>
      <c r="BH225" s="2"/>
      <c r="BI225" s="1"/>
      <c r="BJ225" s="2"/>
      <c r="BK225" s="2"/>
      <c r="BL225" s="2"/>
      <c r="BM225" s="1"/>
      <c r="BN225" s="129"/>
    </row>
    <row r="226" spans="1:66" ht="31.2">
      <c r="A226" s="2">
        <v>222</v>
      </c>
      <c r="B226" s="33" t="s">
        <v>230</v>
      </c>
      <c r="C226" s="33" t="s">
        <v>126</v>
      </c>
      <c r="D226" s="33" t="s">
        <v>216</v>
      </c>
      <c r="E226" s="33">
        <v>82</v>
      </c>
      <c r="F226" s="33" t="s">
        <v>325</v>
      </c>
      <c r="G226" s="33" t="s">
        <v>325</v>
      </c>
      <c r="H226" s="23" t="str">
        <f t="shared" si="8"/>
        <v>陳＊來好</v>
      </c>
      <c r="I226" s="23" t="str">
        <f t="shared" si="9"/>
        <v>0＊688969</v>
      </c>
      <c r="J226" s="33" t="s">
        <v>5491</v>
      </c>
      <c r="K226" s="33" t="s">
        <v>1127</v>
      </c>
      <c r="L226" s="36" t="s">
        <v>334</v>
      </c>
      <c r="M226" s="33"/>
      <c r="N226" s="33"/>
      <c r="O226" s="33"/>
      <c r="P226" s="33"/>
      <c r="Q226" s="2"/>
      <c r="R226" s="2"/>
      <c r="S226" s="2"/>
      <c r="T226" s="2"/>
      <c r="U226" s="2"/>
      <c r="V226" s="18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2"/>
      <c r="AO226" s="2"/>
      <c r="AP226" s="2"/>
      <c r="AQ226" s="1"/>
      <c r="AR226" s="1"/>
      <c r="AS226" s="1"/>
      <c r="AT226" s="1"/>
      <c r="AU226" s="1"/>
      <c r="AV226" s="2"/>
      <c r="AW226" s="1"/>
      <c r="AX226" s="1"/>
      <c r="AY226" s="1"/>
      <c r="AZ226" s="1"/>
      <c r="BA226" s="1"/>
      <c r="BB226" s="1"/>
      <c r="BC226" s="1"/>
      <c r="BD226" s="1"/>
      <c r="BE226" s="1" t="s">
        <v>9</v>
      </c>
      <c r="BF226" s="1"/>
      <c r="BG226" s="2"/>
      <c r="BH226" s="2"/>
      <c r="BI226" s="1" t="s">
        <v>1114</v>
      </c>
      <c r="BJ226" s="2"/>
      <c r="BK226" s="2"/>
      <c r="BL226" s="2"/>
      <c r="BM226" s="1"/>
      <c r="BN226" s="129"/>
    </row>
    <row r="227" spans="1:66" ht="31.2">
      <c r="A227" s="2">
        <v>223</v>
      </c>
      <c r="B227" s="33" t="s">
        <v>5730</v>
      </c>
      <c r="C227" s="33" t="s">
        <v>5492</v>
      </c>
      <c r="D227" s="33" t="s">
        <v>216</v>
      </c>
      <c r="E227" s="33">
        <v>85</v>
      </c>
      <c r="F227" s="33" t="s">
        <v>325</v>
      </c>
      <c r="G227" s="33" t="s">
        <v>325</v>
      </c>
      <c r="H227" s="23" t="str">
        <f t="shared" si="8"/>
        <v>湯＊美鈴</v>
      </c>
      <c r="I227" s="23" t="str">
        <f t="shared" si="9"/>
        <v>0＊451447</v>
      </c>
      <c r="J227" s="33" t="s">
        <v>5491</v>
      </c>
      <c r="K227" s="33" t="s">
        <v>1127</v>
      </c>
      <c r="L227" s="36" t="s">
        <v>334</v>
      </c>
      <c r="M227" s="33"/>
      <c r="N227" s="33"/>
      <c r="O227" s="33"/>
      <c r="P227" s="33"/>
      <c r="Q227" s="2"/>
      <c r="R227" s="2"/>
      <c r="S227" s="2"/>
      <c r="T227" s="2"/>
      <c r="U227" s="2"/>
      <c r="V227" s="18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2"/>
      <c r="AO227" s="2"/>
      <c r="AP227" s="2"/>
      <c r="AQ227" s="1"/>
      <c r="AR227" s="1"/>
      <c r="AS227" s="1"/>
      <c r="AT227" s="1"/>
      <c r="AU227" s="1"/>
      <c r="AV227" s="2"/>
      <c r="AW227" s="1"/>
      <c r="AX227" s="1"/>
      <c r="AY227" s="1"/>
      <c r="AZ227" s="1"/>
      <c r="BA227" s="1"/>
      <c r="BB227" s="1"/>
      <c r="BC227" s="1"/>
      <c r="BD227" s="1"/>
      <c r="BE227" s="1" t="s">
        <v>9</v>
      </c>
      <c r="BF227" s="1"/>
      <c r="BG227" s="2"/>
      <c r="BH227" s="2"/>
      <c r="BI227" s="1"/>
      <c r="BJ227" s="2"/>
      <c r="BK227" s="2"/>
      <c r="BL227" s="2"/>
      <c r="BM227" s="1"/>
      <c r="BN227" s="129"/>
    </row>
    <row r="228" spans="1:66" ht="16.2">
      <c r="A228" s="2">
        <v>224</v>
      </c>
      <c r="B228" s="33" t="s">
        <v>5731</v>
      </c>
      <c r="C228" s="33" t="s">
        <v>5493</v>
      </c>
      <c r="D228" s="33" t="s">
        <v>216</v>
      </c>
      <c r="E228" s="33">
        <v>66</v>
      </c>
      <c r="F228" s="33" t="s">
        <v>5490</v>
      </c>
      <c r="G228" s="33" t="s">
        <v>5494</v>
      </c>
      <c r="H228" s="23" t="str">
        <f t="shared" si="8"/>
        <v>陳＊桂櫻</v>
      </c>
      <c r="I228" s="23" t="str">
        <f t="shared" si="9"/>
        <v>0＊563016</v>
      </c>
      <c r="J228" s="33" t="s">
        <v>5491</v>
      </c>
      <c r="K228" s="33">
        <v>5761060</v>
      </c>
      <c r="L228" s="36" t="s">
        <v>334</v>
      </c>
      <c r="M228" s="33"/>
      <c r="N228" s="33"/>
      <c r="O228" s="33"/>
      <c r="P228" s="33"/>
      <c r="Q228" s="2"/>
      <c r="R228" s="2"/>
      <c r="S228" s="2"/>
      <c r="T228" s="2"/>
      <c r="U228" s="2"/>
      <c r="V228" s="18" t="s">
        <v>9</v>
      </c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2"/>
      <c r="AO228" s="2"/>
      <c r="AP228" s="2"/>
      <c r="AQ228" s="1"/>
      <c r="AR228" s="1"/>
      <c r="AS228" s="1"/>
      <c r="AT228" s="1"/>
      <c r="AU228" s="1"/>
      <c r="AV228" s="2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2"/>
      <c r="BH228" s="2"/>
      <c r="BI228" s="1"/>
      <c r="BJ228" s="2"/>
      <c r="BK228" s="2"/>
      <c r="BL228" s="2"/>
      <c r="BM228" s="1"/>
      <c r="BN228" s="129"/>
    </row>
    <row r="229" spans="1:66" ht="46.8">
      <c r="A229" s="2">
        <v>225</v>
      </c>
      <c r="B229" s="33" t="s">
        <v>5732</v>
      </c>
      <c r="C229" s="33" t="s">
        <v>5495</v>
      </c>
      <c r="D229" s="33" t="s">
        <v>218</v>
      </c>
      <c r="E229" s="33">
        <v>52</v>
      </c>
      <c r="F229" s="33" t="s">
        <v>325</v>
      </c>
      <c r="G229" s="33" t="s">
        <v>325</v>
      </c>
      <c r="H229" s="23" t="str">
        <f t="shared" si="8"/>
        <v>高＊裕</v>
      </c>
      <c r="I229" s="23" t="str">
        <f t="shared" si="9"/>
        <v>0＊431764</v>
      </c>
      <c r="J229" s="33" t="s">
        <v>5491</v>
      </c>
      <c r="K229" s="33" t="s">
        <v>5578</v>
      </c>
      <c r="L229" s="36" t="s">
        <v>334</v>
      </c>
      <c r="M229" s="33"/>
      <c r="N229" s="33"/>
      <c r="O229" s="33"/>
      <c r="P229" s="33"/>
      <c r="Q229" s="2"/>
      <c r="R229" s="2"/>
      <c r="S229" s="2"/>
      <c r="T229" s="2"/>
      <c r="U229" s="2"/>
      <c r="V229" s="18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2"/>
      <c r="AO229" s="2"/>
      <c r="AP229" s="2"/>
      <c r="AQ229" s="1"/>
      <c r="AR229" s="1"/>
      <c r="AS229" s="1"/>
      <c r="AT229" s="1"/>
      <c r="AU229" s="1"/>
      <c r="AV229" s="2"/>
      <c r="AW229" s="1"/>
      <c r="AX229" s="1"/>
      <c r="AY229" s="1"/>
      <c r="AZ229" s="1"/>
      <c r="BA229" s="1"/>
      <c r="BB229" s="1"/>
      <c r="BC229" s="1"/>
      <c r="BD229" s="1" t="s">
        <v>9</v>
      </c>
      <c r="BE229" s="1"/>
      <c r="BF229" s="1" t="s">
        <v>9</v>
      </c>
      <c r="BG229" s="2"/>
      <c r="BH229" s="2"/>
      <c r="BI229" s="1"/>
      <c r="BJ229" s="2" t="s">
        <v>1141</v>
      </c>
      <c r="BK229" s="2"/>
      <c r="BL229" s="2"/>
      <c r="BM229" s="1"/>
      <c r="BN229" s="129"/>
    </row>
    <row r="230" spans="1:66" ht="31.2">
      <c r="A230" s="2">
        <v>226</v>
      </c>
      <c r="B230" s="33" t="s">
        <v>5151</v>
      </c>
      <c r="C230" s="33" t="s">
        <v>4247</v>
      </c>
      <c r="D230" s="33" t="s">
        <v>216</v>
      </c>
      <c r="E230" s="33">
        <v>56</v>
      </c>
      <c r="F230" s="33" t="s">
        <v>325</v>
      </c>
      <c r="G230" s="33" t="s">
        <v>325</v>
      </c>
      <c r="H230" s="23" t="str">
        <f t="shared" si="8"/>
        <v>林＊卿</v>
      </c>
      <c r="I230" s="23" t="str">
        <f t="shared" si="9"/>
        <v>0＊927748</v>
      </c>
      <c r="J230" s="33" t="s">
        <v>5491</v>
      </c>
      <c r="K230" s="33" t="s">
        <v>1130</v>
      </c>
      <c r="L230" s="36" t="s">
        <v>334</v>
      </c>
      <c r="M230" s="33"/>
      <c r="N230" s="33"/>
      <c r="O230" s="33"/>
      <c r="P230" s="33"/>
      <c r="Q230" s="2"/>
      <c r="R230" s="2"/>
      <c r="S230" s="2"/>
      <c r="T230" s="2"/>
      <c r="U230" s="2"/>
      <c r="V230" s="18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2"/>
      <c r="AO230" s="2"/>
      <c r="AP230" s="2"/>
      <c r="AQ230" s="1"/>
      <c r="AR230" s="1"/>
      <c r="AS230" s="1"/>
      <c r="AT230" s="1"/>
      <c r="AU230" s="1"/>
      <c r="AV230" s="2"/>
      <c r="AW230" s="1"/>
      <c r="AX230" s="1"/>
      <c r="AY230" s="1"/>
      <c r="AZ230" s="1"/>
      <c r="BA230" s="1"/>
      <c r="BB230" s="1"/>
      <c r="BC230" s="1"/>
      <c r="BD230" s="1"/>
      <c r="BE230" s="1"/>
      <c r="BF230" s="1" t="s">
        <v>9</v>
      </c>
      <c r="BG230" s="2"/>
      <c r="BH230" s="2"/>
      <c r="BI230" s="1"/>
      <c r="BJ230" s="2"/>
      <c r="BK230" s="2"/>
      <c r="BL230" s="2"/>
      <c r="BM230" s="1"/>
      <c r="BN230" s="129"/>
    </row>
    <row r="231" spans="1:66" ht="31.2">
      <c r="A231" s="2">
        <v>227</v>
      </c>
      <c r="B231" s="33" t="s">
        <v>5733</v>
      </c>
      <c r="C231" s="33" t="s">
        <v>4050</v>
      </c>
      <c r="D231" s="33" t="s">
        <v>216</v>
      </c>
      <c r="E231" s="33">
        <v>54</v>
      </c>
      <c r="F231" s="33" t="s">
        <v>325</v>
      </c>
      <c r="G231" s="33" t="s">
        <v>325</v>
      </c>
      <c r="H231" s="23" t="str">
        <f t="shared" si="8"/>
        <v>蔡＊芸</v>
      </c>
      <c r="I231" s="23" t="str">
        <f t="shared" si="9"/>
        <v>0＊509939</v>
      </c>
      <c r="J231" s="33" t="s">
        <v>5491</v>
      </c>
      <c r="K231" s="33" t="s">
        <v>1127</v>
      </c>
      <c r="L231" s="36" t="s">
        <v>334</v>
      </c>
      <c r="M231" s="33"/>
      <c r="N231" s="33"/>
      <c r="O231" s="33"/>
      <c r="P231" s="33"/>
      <c r="Q231" s="2"/>
      <c r="R231" s="2"/>
      <c r="S231" s="2"/>
      <c r="T231" s="2"/>
      <c r="U231" s="2"/>
      <c r="V231" s="18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2"/>
      <c r="AO231" s="2"/>
      <c r="AP231" s="2"/>
      <c r="AQ231" s="1"/>
      <c r="AR231" s="1"/>
      <c r="AS231" s="1"/>
      <c r="AT231" s="1"/>
      <c r="AU231" s="1"/>
      <c r="AV231" s="2"/>
      <c r="AW231" s="1"/>
      <c r="AX231" s="1"/>
      <c r="AY231" s="1"/>
      <c r="AZ231" s="1"/>
      <c r="BA231" s="1"/>
      <c r="BB231" s="1"/>
      <c r="BC231" s="1"/>
      <c r="BD231" s="1"/>
      <c r="BE231" s="1" t="s">
        <v>9</v>
      </c>
      <c r="BF231" s="1"/>
      <c r="BG231" s="2"/>
      <c r="BH231" s="2"/>
      <c r="BI231" s="1"/>
      <c r="BJ231" s="2"/>
      <c r="BK231" s="2"/>
      <c r="BL231" s="2"/>
      <c r="BM231" s="1"/>
      <c r="BN231" s="129"/>
    </row>
    <row r="232" spans="1:66" ht="31.2">
      <c r="A232" s="2">
        <v>228</v>
      </c>
      <c r="B232" s="33" t="s">
        <v>5734</v>
      </c>
      <c r="C232" s="33" t="s">
        <v>3450</v>
      </c>
      <c r="D232" s="33" t="s">
        <v>216</v>
      </c>
      <c r="E232" s="33">
        <v>65</v>
      </c>
      <c r="F232" s="33" t="s">
        <v>325</v>
      </c>
      <c r="G232" s="33" t="s">
        <v>325</v>
      </c>
      <c r="H232" s="23" t="str">
        <f t="shared" si="8"/>
        <v>葉＊鳳珠</v>
      </c>
      <c r="I232" s="23" t="str">
        <f t="shared" si="9"/>
        <v>0＊560838</v>
      </c>
      <c r="J232" s="33" t="s">
        <v>5491</v>
      </c>
      <c r="K232" s="33" t="s">
        <v>1127</v>
      </c>
      <c r="L232" s="36" t="s">
        <v>334</v>
      </c>
      <c r="M232" s="33"/>
      <c r="N232" s="33"/>
      <c r="O232" s="33"/>
      <c r="P232" s="33"/>
      <c r="Q232" s="2"/>
      <c r="R232" s="2"/>
      <c r="S232" s="2"/>
      <c r="T232" s="2"/>
      <c r="U232" s="2"/>
      <c r="V232" s="18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2"/>
      <c r="AO232" s="2"/>
      <c r="AP232" s="2"/>
      <c r="AQ232" s="1"/>
      <c r="AR232" s="1"/>
      <c r="AS232" s="1"/>
      <c r="AT232" s="1"/>
      <c r="AU232" s="1"/>
      <c r="AV232" s="2"/>
      <c r="AW232" s="1"/>
      <c r="AX232" s="1"/>
      <c r="AY232" s="1"/>
      <c r="AZ232" s="1"/>
      <c r="BA232" s="1"/>
      <c r="BB232" s="1"/>
      <c r="BC232" s="1"/>
      <c r="BD232" s="1"/>
      <c r="BE232" s="1" t="s">
        <v>9</v>
      </c>
      <c r="BF232" s="1"/>
      <c r="BG232" s="2"/>
      <c r="BH232" s="2"/>
      <c r="BI232" s="1"/>
      <c r="BJ232" s="2"/>
      <c r="BK232" s="2"/>
      <c r="BL232" s="2"/>
      <c r="BM232" s="1"/>
      <c r="BN232" s="129"/>
    </row>
    <row r="233" spans="1:66" ht="31.2">
      <c r="A233" s="2">
        <v>229</v>
      </c>
      <c r="B233" s="33" t="s">
        <v>5735</v>
      </c>
      <c r="C233" s="33" t="s">
        <v>2436</v>
      </c>
      <c r="D233" s="33" t="s">
        <v>216</v>
      </c>
      <c r="E233" s="33">
        <v>68</v>
      </c>
      <c r="F233" s="33" t="s">
        <v>325</v>
      </c>
      <c r="G233" s="33" t="s">
        <v>325</v>
      </c>
      <c r="H233" s="23" t="str">
        <f t="shared" si="8"/>
        <v>莊＊金</v>
      </c>
      <c r="I233" s="23" t="str">
        <f t="shared" si="9"/>
        <v>0＊136691</v>
      </c>
      <c r="J233" s="33" t="s">
        <v>5491</v>
      </c>
      <c r="K233" s="33" t="s">
        <v>1127</v>
      </c>
      <c r="L233" s="36" t="s">
        <v>334</v>
      </c>
      <c r="M233" s="33"/>
      <c r="N233" s="33"/>
      <c r="O233" s="33"/>
      <c r="P233" s="33"/>
      <c r="Q233" s="2"/>
      <c r="R233" s="2"/>
      <c r="S233" s="2"/>
      <c r="T233" s="2"/>
      <c r="U233" s="2"/>
      <c r="V233" s="18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2"/>
      <c r="AO233" s="2"/>
      <c r="AP233" s="2"/>
      <c r="AQ233" s="1"/>
      <c r="AR233" s="1"/>
      <c r="AS233" s="1"/>
      <c r="AT233" s="1"/>
      <c r="AU233" s="1"/>
      <c r="AV233" s="2"/>
      <c r="AW233" s="1"/>
      <c r="AX233" s="1"/>
      <c r="AY233" s="1"/>
      <c r="AZ233" s="1"/>
      <c r="BA233" s="1"/>
      <c r="BB233" s="1"/>
      <c r="BC233" s="1"/>
      <c r="BD233" s="1"/>
      <c r="BE233" s="1" t="s">
        <v>9</v>
      </c>
      <c r="BF233" s="1"/>
      <c r="BG233" s="2"/>
      <c r="BH233" s="2"/>
      <c r="BI233" s="1"/>
      <c r="BJ233" s="2"/>
      <c r="BK233" s="2"/>
      <c r="BL233" s="2"/>
      <c r="BM233" s="1"/>
      <c r="BN233" s="129"/>
    </row>
    <row r="234" spans="1:66" ht="31.2">
      <c r="A234" s="2">
        <v>230</v>
      </c>
      <c r="B234" s="33" t="s">
        <v>5736</v>
      </c>
      <c r="C234" s="33" t="s">
        <v>2172</v>
      </c>
      <c r="D234" s="33" t="s">
        <v>216</v>
      </c>
      <c r="E234" s="33">
        <v>62</v>
      </c>
      <c r="F234" s="33" t="s">
        <v>325</v>
      </c>
      <c r="G234" s="33" t="s">
        <v>325</v>
      </c>
      <c r="H234" s="23" t="str">
        <f t="shared" si="8"/>
        <v>黃＊瑞蘭</v>
      </c>
      <c r="I234" s="23" t="str">
        <f t="shared" si="9"/>
        <v>1＊009128</v>
      </c>
      <c r="J234" s="33" t="s">
        <v>5491</v>
      </c>
      <c r="K234" s="33" t="s">
        <v>1127</v>
      </c>
      <c r="L234" s="36" t="s">
        <v>334</v>
      </c>
      <c r="M234" s="33"/>
      <c r="N234" s="33"/>
      <c r="O234" s="33"/>
      <c r="P234" s="33"/>
      <c r="Q234" s="2"/>
      <c r="R234" s="2"/>
      <c r="S234" s="2"/>
      <c r="T234" s="2"/>
      <c r="U234" s="2"/>
      <c r="V234" s="18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2"/>
      <c r="AO234" s="2"/>
      <c r="AP234" s="2"/>
      <c r="AQ234" s="1"/>
      <c r="AR234" s="1"/>
      <c r="AS234" s="1"/>
      <c r="AT234" s="1"/>
      <c r="AU234" s="1"/>
      <c r="AV234" s="2"/>
      <c r="AW234" s="1"/>
      <c r="AX234" s="1"/>
      <c r="AY234" s="1"/>
      <c r="AZ234" s="1"/>
      <c r="BA234" s="1"/>
      <c r="BB234" s="1"/>
      <c r="BC234" s="1"/>
      <c r="BD234" s="1"/>
      <c r="BE234" s="1" t="s">
        <v>9</v>
      </c>
      <c r="BF234" s="1"/>
      <c r="BG234" s="2"/>
      <c r="BH234" s="2"/>
      <c r="BI234" s="1"/>
      <c r="BJ234" s="2"/>
      <c r="BK234" s="2"/>
      <c r="BL234" s="2"/>
      <c r="BM234" s="1"/>
      <c r="BN234" s="129"/>
    </row>
    <row r="235" spans="1:66" ht="46.8">
      <c r="A235" s="2">
        <v>231</v>
      </c>
      <c r="B235" s="33" t="s">
        <v>5737</v>
      </c>
      <c r="C235" s="33" t="s">
        <v>5496</v>
      </c>
      <c r="D235" s="33" t="s">
        <v>218</v>
      </c>
      <c r="E235" s="33">
        <v>72</v>
      </c>
      <c r="F235" s="33" t="s">
        <v>5483</v>
      </c>
      <c r="G235" s="33"/>
      <c r="H235" s="23" t="str">
        <f t="shared" si="8"/>
        <v>林＊力</v>
      </c>
      <c r="I235" s="23" t="str">
        <f t="shared" si="9"/>
        <v>1＊261496</v>
      </c>
      <c r="J235" s="33" t="s">
        <v>5491</v>
      </c>
      <c r="K235" s="33" t="s">
        <v>1139</v>
      </c>
      <c r="L235" s="36" t="s">
        <v>334</v>
      </c>
      <c r="M235" s="33"/>
      <c r="N235" s="33"/>
      <c r="O235" s="33"/>
      <c r="P235" s="33"/>
      <c r="Q235" s="2"/>
      <c r="R235" s="2"/>
      <c r="S235" s="2"/>
      <c r="T235" s="2"/>
      <c r="U235" s="2"/>
      <c r="V235" s="18"/>
      <c r="W235" s="1"/>
      <c r="X235" s="1"/>
      <c r="Y235" s="1"/>
      <c r="Z235" s="1"/>
      <c r="AA235" s="1" t="s">
        <v>9</v>
      </c>
      <c r="AB235" s="1"/>
      <c r="AC235" s="1"/>
      <c r="AD235" s="1" t="s">
        <v>5579</v>
      </c>
      <c r="AE235" s="1"/>
      <c r="AF235" s="1"/>
      <c r="AG235" s="1"/>
      <c r="AH235" s="1"/>
      <c r="AI235" s="1"/>
      <c r="AJ235" s="1"/>
      <c r="AK235" s="1"/>
      <c r="AL235" s="1"/>
      <c r="AM235" s="1"/>
      <c r="AN235" s="2"/>
      <c r="AO235" s="2"/>
      <c r="AP235" s="2"/>
      <c r="AQ235" s="1"/>
      <c r="AR235" s="1"/>
      <c r="AS235" s="1"/>
      <c r="AT235" s="1"/>
      <c r="AU235" s="1"/>
      <c r="AV235" s="2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2"/>
      <c r="BH235" s="2"/>
      <c r="BI235" s="1"/>
      <c r="BJ235" s="2"/>
      <c r="BK235" s="2"/>
      <c r="BL235" s="2"/>
      <c r="BM235" s="1" t="s">
        <v>1111</v>
      </c>
      <c r="BN235" s="129"/>
    </row>
    <row r="236" spans="1:66" ht="31.2">
      <c r="A236" s="2">
        <v>232</v>
      </c>
      <c r="B236" s="33" t="s">
        <v>1005</v>
      </c>
      <c r="C236" s="33" t="s">
        <v>406</v>
      </c>
      <c r="D236" s="33" t="s">
        <v>218</v>
      </c>
      <c r="E236" s="33">
        <v>47</v>
      </c>
      <c r="F236" s="33" t="s">
        <v>325</v>
      </c>
      <c r="G236" s="33" t="s">
        <v>325</v>
      </c>
      <c r="H236" s="23" t="str">
        <f t="shared" si="8"/>
        <v>呂＊暘</v>
      </c>
      <c r="I236" s="23" t="str">
        <f t="shared" si="9"/>
        <v>1＊811561</v>
      </c>
      <c r="J236" s="33" t="s">
        <v>5491</v>
      </c>
      <c r="K236" s="33" t="s">
        <v>1127</v>
      </c>
      <c r="L236" s="36" t="s">
        <v>334</v>
      </c>
      <c r="M236" s="33"/>
      <c r="N236" s="33"/>
      <c r="O236" s="33"/>
      <c r="P236" s="33"/>
      <c r="Q236" s="2"/>
      <c r="R236" s="2"/>
      <c r="S236" s="2"/>
      <c r="T236" s="2"/>
      <c r="U236" s="2"/>
      <c r="V236" s="18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2"/>
      <c r="AO236" s="2"/>
      <c r="AP236" s="2"/>
      <c r="AQ236" s="1"/>
      <c r="AR236" s="1"/>
      <c r="AS236" s="1"/>
      <c r="AT236" s="1"/>
      <c r="AU236" s="1"/>
      <c r="AV236" s="2"/>
      <c r="AW236" s="1"/>
      <c r="AX236" s="1"/>
      <c r="AY236" s="1"/>
      <c r="AZ236" s="1"/>
      <c r="BA236" s="1"/>
      <c r="BB236" s="1"/>
      <c r="BC236" s="1"/>
      <c r="BD236" s="1"/>
      <c r="BE236" s="1" t="s">
        <v>1133</v>
      </c>
      <c r="BF236" s="1"/>
      <c r="BG236" s="2"/>
      <c r="BH236" s="2"/>
      <c r="BI236" s="1"/>
      <c r="BJ236" s="2"/>
      <c r="BK236" s="2"/>
      <c r="BL236" s="2"/>
      <c r="BM236" s="1"/>
      <c r="BN236" s="129"/>
    </row>
    <row r="237" spans="1:66" ht="31.2">
      <c r="A237" s="2">
        <v>233</v>
      </c>
      <c r="B237" s="33" t="s">
        <v>5738</v>
      </c>
      <c r="C237" s="33" t="s">
        <v>5497</v>
      </c>
      <c r="D237" s="33" t="s">
        <v>216</v>
      </c>
      <c r="E237" s="33">
        <v>74</v>
      </c>
      <c r="F237" s="33" t="s">
        <v>325</v>
      </c>
      <c r="G237" s="33" t="s">
        <v>325</v>
      </c>
      <c r="H237" s="23" t="str">
        <f t="shared" si="8"/>
        <v>蘇＊明珠</v>
      </c>
      <c r="I237" s="23" t="str">
        <f t="shared" si="9"/>
        <v>2＊996815</v>
      </c>
      <c r="J237" s="33" t="s">
        <v>5491</v>
      </c>
      <c r="K237" s="33" t="s">
        <v>3003</v>
      </c>
      <c r="L237" s="36" t="s">
        <v>334</v>
      </c>
      <c r="M237" s="33"/>
      <c r="N237" s="33"/>
      <c r="O237" s="33"/>
      <c r="P237" s="33"/>
      <c r="Q237" s="2"/>
      <c r="R237" s="2"/>
      <c r="S237" s="2"/>
      <c r="T237" s="2"/>
      <c r="U237" s="2"/>
      <c r="V237" s="18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2"/>
      <c r="AO237" s="2"/>
      <c r="AP237" s="2"/>
      <c r="AQ237" s="1"/>
      <c r="AR237" s="1"/>
      <c r="AS237" s="1"/>
      <c r="AT237" s="1"/>
      <c r="AU237" s="1"/>
      <c r="AV237" s="2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2" t="s">
        <v>9</v>
      </c>
      <c r="BH237" s="2"/>
      <c r="BI237" s="1"/>
      <c r="BJ237" s="2"/>
      <c r="BK237" s="2"/>
      <c r="BL237" s="2"/>
      <c r="BM237" s="1"/>
      <c r="BN237" s="129"/>
    </row>
    <row r="238" spans="1:66" ht="16.2">
      <c r="A238" s="2">
        <v>234</v>
      </c>
      <c r="B238" s="33" t="s">
        <v>4822</v>
      </c>
      <c r="C238" s="33" t="s">
        <v>4823</v>
      </c>
      <c r="D238" s="33" t="s">
        <v>216</v>
      </c>
      <c r="E238" s="33">
        <v>61</v>
      </c>
      <c r="F238" s="33" t="s">
        <v>4128</v>
      </c>
      <c r="G238" s="33"/>
      <c r="H238" s="23" t="str">
        <f t="shared" si="8"/>
        <v>康＊麗卿</v>
      </c>
      <c r="I238" s="23" t="str">
        <f t="shared" si="9"/>
        <v>2＊129177</v>
      </c>
      <c r="J238" s="33" t="s">
        <v>5491</v>
      </c>
      <c r="K238" s="33">
        <v>5761110</v>
      </c>
      <c r="L238" s="36" t="s">
        <v>334</v>
      </c>
      <c r="M238" s="33"/>
      <c r="N238" s="33"/>
      <c r="O238" s="33"/>
      <c r="P238" s="33"/>
      <c r="Q238" s="2"/>
      <c r="R238" s="2"/>
      <c r="S238" s="2"/>
      <c r="T238" s="2"/>
      <c r="U238" s="2"/>
      <c r="V238" s="18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2"/>
      <c r="AO238" s="2"/>
      <c r="AP238" s="2"/>
      <c r="AQ238" s="1"/>
      <c r="AR238" s="1"/>
      <c r="AS238" s="1"/>
      <c r="AT238" s="1"/>
      <c r="AU238" s="1"/>
      <c r="AV238" s="2"/>
      <c r="AW238" s="1"/>
      <c r="AX238" s="1"/>
      <c r="AY238" s="1"/>
      <c r="AZ238" s="1" t="s">
        <v>9</v>
      </c>
      <c r="BA238" s="1"/>
      <c r="BB238" s="1"/>
      <c r="BC238" s="1"/>
      <c r="BD238" s="1"/>
      <c r="BE238" s="1"/>
      <c r="BF238" s="1"/>
      <c r="BG238" s="2"/>
      <c r="BH238" s="2"/>
      <c r="BI238" s="1"/>
      <c r="BJ238" s="2"/>
      <c r="BK238" s="2"/>
      <c r="BL238" s="2"/>
      <c r="BM238" s="1"/>
      <c r="BN238" s="129"/>
    </row>
    <row r="239" spans="1:66" ht="46.8">
      <c r="A239" s="2">
        <v>235</v>
      </c>
      <c r="B239" s="33" t="s">
        <v>5739</v>
      </c>
      <c r="C239" s="33" t="s">
        <v>2582</v>
      </c>
      <c r="D239" s="33" t="s">
        <v>218</v>
      </c>
      <c r="E239" s="33">
        <v>68</v>
      </c>
      <c r="F239" s="33" t="s">
        <v>5451</v>
      </c>
      <c r="G239" s="33" t="s">
        <v>5032</v>
      </c>
      <c r="H239" s="23" t="str">
        <f t="shared" si="8"/>
        <v>賴＊福</v>
      </c>
      <c r="I239" s="23" t="str">
        <f t="shared" si="9"/>
        <v>0＊163980</v>
      </c>
      <c r="J239" s="33" t="s">
        <v>5498</v>
      </c>
      <c r="K239" s="33" t="s">
        <v>1139</v>
      </c>
      <c r="L239" s="33">
        <v>1058</v>
      </c>
      <c r="M239" s="33"/>
      <c r="N239" s="33"/>
      <c r="O239" s="33"/>
      <c r="P239" s="33"/>
      <c r="Q239" s="2"/>
      <c r="R239" s="2"/>
      <c r="S239" s="2"/>
      <c r="T239" s="2"/>
      <c r="U239" s="2"/>
      <c r="V239" s="18"/>
      <c r="W239" s="1"/>
      <c r="X239" s="1"/>
      <c r="Y239" s="1"/>
      <c r="Z239" s="1"/>
      <c r="AA239" s="1" t="s">
        <v>9</v>
      </c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2"/>
      <c r="AO239" s="2"/>
      <c r="AP239" s="2"/>
      <c r="AQ239" s="1"/>
      <c r="AR239" s="1"/>
      <c r="AS239" s="1"/>
      <c r="AT239" s="1"/>
      <c r="AU239" s="1"/>
      <c r="AV239" s="2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2"/>
      <c r="BH239" s="2"/>
      <c r="BI239" s="1"/>
      <c r="BJ239" s="2"/>
      <c r="BK239" s="2"/>
      <c r="BL239" s="2"/>
      <c r="BM239" s="1" t="s">
        <v>1111</v>
      </c>
      <c r="BN239" s="129"/>
    </row>
    <row r="240" spans="1:66" ht="31.2">
      <c r="A240" s="2">
        <v>236</v>
      </c>
      <c r="B240" s="33" t="s">
        <v>5210</v>
      </c>
      <c r="C240" s="33" t="s">
        <v>5080</v>
      </c>
      <c r="D240" s="33" t="s">
        <v>216</v>
      </c>
      <c r="E240" s="33">
        <v>66</v>
      </c>
      <c r="F240" s="33" t="s">
        <v>325</v>
      </c>
      <c r="G240" s="33" t="s">
        <v>325</v>
      </c>
      <c r="H240" s="23" t="str">
        <f t="shared" si="8"/>
        <v>李＊玉卿</v>
      </c>
      <c r="I240" s="23" t="str">
        <f t="shared" si="9"/>
        <v>1＊959371</v>
      </c>
      <c r="J240" s="33" t="s">
        <v>5498</v>
      </c>
      <c r="K240" s="33" t="s">
        <v>1142</v>
      </c>
      <c r="L240" s="33">
        <v>1058</v>
      </c>
      <c r="M240" s="33"/>
      <c r="N240" s="33"/>
      <c r="O240" s="33"/>
      <c r="P240" s="33"/>
      <c r="Q240" s="2"/>
      <c r="R240" s="2"/>
      <c r="S240" s="2"/>
      <c r="T240" s="2"/>
      <c r="U240" s="2"/>
      <c r="V240" s="18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2"/>
      <c r="AO240" s="2"/>
      <c r="AP240" s="2"/>
      <c r="AQ240" s="1"/>
      <c r="AR240" s="1"/>
      <c r="AS240" s="1"/>
      <c r="AT240" s="1"/>
      <c r="AU240" s="1"/>
      <c r="AV240" s="2"/>
      <c r="AW240" s="1"/>
      <c r="AX240" s="1"/>
      <c r="AY240" s="1"/>
      <c r="AZ240" s="1" t="s">
        <v>9</v>
      </c>
      <c r="BA240" s="1"/>
      <c r="BB240" s="1"/>
      <c r="BC240" s="1"/>
      <c r="BD240" s="1"/>
      <c r="BE240" s="1"/>
      <c r="BF240" s="1"/>
      <c r="BG240" s="2"/>
      <c r="BH240" s="2"/>
      <c r="BI240" s="1"/>
      <c r="BJ240" s="2"/>
      <c r="BK240" s="2"/>
      <c r="BL240" s="2"/>
      <c r="BM240" s="1" t="s">
        <v>1111</v>
      </c>
      <c r="BN240" s="129"/>
    </row>
    <row r="241" spans="1:66" ht="46.8">
      <c r="A241" s="2">
        <v>237</v>
      </c>
      <c r="B241" s="33" t="s">
        <v>5740</v>
      </c>
      <c r="C241" s="33" t="s">
        <v>3460</v>
      </c>
      <c r="D241" s="33" t="s">
        <v>216</v>
      </c>
      <c r="E241" s="33">
        <v>74</v>
      </c>
      <c r="F241" s="33" t="s">
        <v>325</v>
      </c>
      <c r="G241" s="33" t="s">
        <v>325</v>
      </c>
      <c r="H241" s="23" t="str">
        <f t="shared" si="8"/>
        <v>蕭＊金寶</v>
      </c>
      <c r="I241" s="23" t="str">
        <f t="shared" si="9"/>
        <v>2＊936231</v>
      </c>
      <c r="J241" s="33" t="s">
        <v>5498</v>
      </c>
      <c r="K241" s="33" t="s">
        <v>5578</v>
      </c>
      <c r="L241" s="33">
        <v>1058</v>
      </c>
      <c r="M241" s="33"/>
      <c r="N241" s="33"/>
      <c r="O241" s="33"/>
      <c r="P241" s="33"/>
      <c r="Q241" s="2"/>
      <c r="R241" s="2"/>
      <c r="S241" s="2"/>
      <c r="T241" s="2"/>
      <c r="U241" s="2"/>
      <c r="V241" s="18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2"/>
      <c r="AO241" s="2"/>
      <c r="AP241" s="2"/>
      <c r="AQ241" s="1"/>
      <c r="AR241" s="1"/>
      <c r="AS241" s="1"/>
      <c r="AT241" s="1"/>
      <c r="AU241" s="1"/>
      <c r="AV241" s="2"/>
      <c r="AW241" s="1"/>
      <c r="AX241" s="1"/>
      <c r="AY241" s="1"/>
      <c r="AZ241" s="1"/>
      <c r="BA241" s="1"/>
      <c r="BB241" s="1"/>
      <c r="BC241" s="1"/>
      <c r="BD241" s="1"/>
      <c r="BE241" s="1"/>
      <c r="BF241" s="1" t="s">
        <v>1126</v>
      </c>
      <c r="BG241" s="2"/>
      <c r="BH241" s="2"/>
      <c r="BI241" s="1"/>
      <c r="BJ241" s="2" t="s">
        <v>1114</v>
      </c>
      <c r="BK241" s="2"/>
      <c r="BL241" s="2"/>
      <c r="BM241" s="1"/>
      <c r="BN241" s="129"/>
    </row>
    <row r="242" spans="1:66" ht="31.2">
      <c r="A242" s="2">
        <v>238</v>
      </c>
      <c r="B242" s="33" t="s">
        <v>5741</v>
      </c>
      <c r="C242" s="33" t="s">
        <v>5499</v>
      </c>
      <c r="D242" s="33" t="s">
        <v>216</v>
      </c>
      <c r="E242" s="33">
        <v>73</v>
      </c>
      <c r="F242" s="33" t="s">
        <v>325</v>
      </c>
      <c r="G242" s="33" t="s">
        <v>325</v>
      </c>
      <c r="H242" s="23" t="str">
        <f t="shared" si="8"/>
        <v>吳＊英</v>
      </c>
      <c r="I242" s="23" t="str">
        <f t="shared" si="9"/>
        <v>0＊119363</v>
      </c>
      <c r="J242" s="33" t="s">
        <v>5500</v>
      </c>
      <c r="K242" s="33" t="s">
        <v>1127</v>
      </c>
      <c r="L242" s="33">
        <v>1058</v>
      </c>
      <c r="M242" s="33"/>
      <c r="N242" s="33"/>
      <c r="O242" s="33"/>
      <c r="P242" s="33"/>
      <c r="Q242" s="2"/>
      <c r="R242" s="2"/>
      <c r="S242" s="2"/>
      <c r="T242" s="2"/>
      <c r="U242" s="2"/>
      <c r="V242" s="18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2"/>
      <c r="AO242" s="2"/>
      <c r="AP242" s="2"/>
      <c r="AQ242" s="1"/>
      <c r="AR242" s="1"/>
      <c r="AS242" s="1"/>
      <c r="AT242" s="1"/>
      <c r="AU242" s="1"/>
      <c r="AV242" s="2"/>
      <c r="AW242" s="1"/>
      <c r="AX242" s="1"/>
      <c r="AY242" s="1"/>
      <c r="AZ242" s="1"/>
      <c r="BA242" s="1"/>
      <c r="BB242" s="1"/>
      <c r="BC242" s="1"/>
      <c r="BD242" s="1"/>
      <c r="BE242" s="1" t="s">
        <v>9</v>
      </c>
      <c r="BF242" s="1"/>
      <c r="BG242" s="2"/>
      <c r="BH242" s="2"/>
      <c r="BI242" s="1"/>
      <c r="BJ242" s="2"/>
      <c r="BK242" s="2"/>
      <c r="BL242" s="2"/>
      <c r="BM242" s="1"/>
      <c r="BN242" s="129"/>
    </row>
    <row r="243" spans="1:66" ht="46.8">
      <c r="A243" s="2">
        <v>239</v>
      </c>
      <c r="B243" s="33" t="s">
        <v>5742</v>
      </c>
      <c r="C243" s="33" t="s">
        <v>5501</v>
      </c>
      <c r="D243" s="33" t="s">
        <v>216</v>
      </c>
      <c r="E243" s="33">
        <v>54</v>
      </c>
      <c r="F243" s="33" t="s">
        <v>325</v>
      </c>
      <c r="G243" s="33" t="s">
        <v>325</v>
      </c>
      <c r="H243" s="23" t="str">
        <f t="shared" si="8"/>
        <v>連＊敏</v>
      </c>
      <c r="I243" s="23" t="str">
        <f t="shared" si="9"/>
        <v>2＊320108</v>
      </c>
      <c r="J243" s="33" t="s">
        <v>5500</v>
      </c>
      <c r="K243" s="33" t="s">
        <v>1125</v>
      </c>
      <c r="L243" s="33">
        <v>1058</v>
      </c>
      <c r="M243" s="33"/>
      <c r="N243" s="33"/>
      <c r="O243" s="33"/>
      <c r="P243" s="33"/>
      <c r="Q243" s="2"/>
      <c r="R243" s="2"/>
      <c r="S243" s="2"/>
      <c r="T243" s="2"/>
      <c r="U243" s="2"/>
      <c r="V243" s="18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2"/>
      <c r="AO243" s="2"/>
      <c r="AP243" s="2"/>
      <c r="AQ243" s="1"/>
      <c r="AR243" s="1"/>
      <c r="AS243" s="1"/>
      <c r="AT243" s="1"/>
      <c r="AU243" s="1"/>
      <c r="AV243" s="2"/>
      <c r="AW243" s="1"/>
      <c r="AX243" s="1"/>
      <c r="AY243" s="1"/>
      <c r="AZ243" s="1"/>
      <c r="BA243" s="1"/>
      <c r="BB243" s="1"/>
      <c r="BC243" s="1"/>
      <c r="BD243" s="1" t="s">
        <v>9</v>
      </c>
      <c r="BE243" s="1"/>
      <c r="BF243" s="1" t="s">
        <v>1102</v>
      </c>
      <c r="BG243" s="2"/>
      <c r="BH243" s="2"/>
      <c r="BI243" s="1"/>
      <c r="BJ243" s="2"/>
      <c r="BK243" s="2"/>
      <c r="BL243" s="2"/>
      <c r="BM243" s="1"/>
      <c r="BN243" s="129"/>
    </row>
    <row r="244" spans="1:66" ht="46.8">
      <c r="A244" s="2">
        <v>240</v>
      </c>
      <c r="B244" s="33" t="s">
        <v>5743</v>
      </c>
      <c r="C244" s="33" t="s">
        <v>5502</v>
      </c>
      <c r="D244" s="33" t="s">
        <v>218</v>
      </c>
      <c r="E244" s="33">
        <v>59</v>
      </c>
      <c r="F244" s="33" t="s">
        <v>5032</v>
      </c>
      <c r="G244" s="33" t="s">
        <v>5467</v>
      </c>
      <c r="H244" s="23" t="str">
        <f t="shared" si="8"/>
        <v>陳＊為</v>
      </c>
      <c r="I244" s="23" t="str">
        <f t="shared" si="9"/>
        <v>1＊361062</v>
      </c>
      <c r="J244" s="33" t="s">
        <v>5500</v>
      </c>
      <c r="K244" s="33" t="s">
        <v>2636</v>
      </c>
      <c r="L244" s="33">
        <v>1058</v>
      </c>
      <c r="M244" s="33"/>
      <c r="N244" s="33"/>
      <c r="O244" s="33"/>
      <c r="P244" s="33"/>
      <c r="Q244" s="2"/>
      <c r="R244" s="2"/>
      <c r="S244" s="2"/>
      <c r="T244" s="2"/>
      <c r="U244" s="2"/>
      <c r="V244" s="18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2"/>
      <c r="AO244" s="1" t="s">
        <v>5580</v>
      </c>
      <c r="AP244" s="2"/>
      <c r="AQ244" s="1"/>
      <c r="AR244" s="1"/>
      <c r="AS244" s="1"/>
      <c r="AT244" s="1"/>
      <c r="AU244" s="1"/>
      <c r="AV244" s="2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2"/>
      <c r="BH244" s="2"/>
      <c r="BI244" s="1"/>
      <c r="BJ244" s="2"/>
      <c r="BK244" s="2"/>
      <c r="BL244" s="2"/>
      <c r="BM244" s="1" t="s">
        <v>1111</v>
      </c>
      <c r="BN244" s="129"/>
    </row>
    <row r="245" spans="1:66" ht="31.2">
      <c r="A245" s="2">
        <v>241</v>
      </c>
      <c r="B245" s="33" t="s">
        <v>296</v>
      </c>
      <c r="C245" s="33" t="s">
        <v>177</v>
      </c>
      <c r="D245" s="33" t="s">
        <v>216</v>
      </c>
      <c r="E245" s="33">
        <v>72</v>
      </c>
      <c r="F245" s="33" t="s">
        <v>325</v>
      </c>
      <c r="G245" s="33" t="s">
        <v>325</v>
      </c>
      <c r="H245" s="23" t="str">
        <f t="shared" si="8"/>
        <v>邱＊</v>
      </c>
      <c r="I245" s="23" t="str">
        <f t="shared" si="9"/>
        <v>1＊233488</v>
      </c>
      <c r="J245" s="33" t="s">
        <v>5454</v>
      </c>
      <c r="K245" s="33" t="s">
        <v>1127</v>
      </c>
      <c r="L245" s="33">
        <v>1058</v>
      </c>
      <c r="M245" s="33"/>
      <c r="N245" s="33"/>
      <c r="O245" s="33"/>
      <c r="P245" s="33"/>
      <c r="Q245" s="2"/>
      <c r="R245" s="2"/>
      <c r="S245" s="2"/>
      <c r="T245" s="2"/>
      <c r="U245" s="2"/>
      <c r="V245" s="18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2"/>
      <c r="AO245" s="2"/>
      <c r="AP245" s="2"/>
      <c r="AQ245" s="1"/>
      <c r="AR245" s="1"/>
      <c r="AS245" s="1"/>
      <c r="AT245" s="1"/>
      <c r="AU245" s="1"/>
      <c r="AV245" s="2"/>
      <c r="AW245" s="1"/>
      <c r="AX245" s="1"/>
      <c r="AY245" s="1"/>
      <c r="AZ245" s="1"/>
      <c r="BA245" s="1"/>
      <c r="BB245" s="1"/>
      <c r="BC245" s="1"/>
      <c r="BD245" s="1"/>
      <c r="BE245" s="1" t="s">
        <v>9</v>
      </c>
      <c r="BF245" s="1"/>
      <c r="BG245" s="2"/>
      <c r="BH245" s="2"/>
      <c r="BI245" s="1"/>
      <c r="BJ245" s="2"/>
      <c r="BK245" s="2"/>
      <c r="BL245" s="2"/>
      <c r="BM245" s="1"/>
      <c r="BN245" s="129"/>
    </row>
    <row r="246" spans="1:66" ht="31.2">
      <c r="A246" s="2">
        <v>242</v>
      </c>
      <c r="B246" s="33" t="s">
        <v>5744</v>
      </c>
      <c r="C246" s="33" t="s">
        <v>5503</v>
      </c>
      <c r="D246" s="33" t="s">
        <v>218</v>
      </c>
      <c r="E246" s="33">
        <v>79</v>
      </c>
      <c r="F246" s="33" t="s">
        <v>325</v>
      </c>
      <c r="G246" s="33" t="s">
        <v>325</v>
      </c>
      <c r="H246" s="23" t="str">
        <f t="shared" ref="H246:H309" si="10">REPLACE(B246,2,1,"＊")</f>
        <v>張＊清</v>
      </c>
      <c r="I246" s="23" t="str">
        <f t="shared" ref="I246:I309" si="11">REPLACE(C246,2,1,"＊")</f>
        <v>1＊763688</v>
      </c>
      <c r="J246" s="33" t="s">
        <v>5446</v>
      </c>
      <c r="K246" s="33" t="s">
        <v>1127</v>
      </c>
      <c r="L246" s="33">
        <v>1058</v>
      </c>
      <c r="M246" s="33"/>
      <c r="N246" s="33"/>
      <c r="O246" s="33"/>
      <c r="P246" s="33"/>
      <c r="Q246" s="2"/>
      <c r="R246" s="2"/>
      <c r="S246" s="2"/>
      <c r="T246" s="2"/>
      <c r="U246" s="2"/>
      <c r="V246" s="18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2"/>
      <c r="AO246" s="2"/>
      <c r="AP246" s="2"/>
      <c r="AQ246" s="1"/>
      <c r="AR246" s="1"/>
      <c r="AS246" s="1"/>
      <c r="AT246" s="1"/>
      <c r="AU246" s="1"/>
      <c r="AV246" s="2"/>
      <c r="AW246" s="1"/>
      <c r="AX246" s="1"/>
      <c r="AY246" s="1"/>
      <c r="AZ246" s="1"/>
      <c r="BA246" s="1"/>
      <c r="BB246" s="1"/>
      <c r="BC246" s="1"/>
      <c r="BD246" s="1"/>
      <c r="BE246" s="1" t="s">
        <v>9</v>
      </c>
      <c r="BF246" s="1"/>
      <c r="BG246" s="2"/>
      <c r="BH246" s="2"/>
      <c r="BI246" s="1" t="s">
        <v>1114</v>
      </c>
      <c r="BJ246" s="2"/>
      <c r="BK246" s="2"/>
      <c r="BL246" s="2"/>
      <c r="BM246" s="1"/>
      <c r="BN246" s="129"/>
    </row>
    <row r="247" spans="1:66" ht="62.4">
      <c r="A247" s="2">
        <v>243</v>
      </c>
      <c r="B247" s="33" t="s">
        <v>5745</v>
      </c>
      <c r="C247" s="33" t="s">
        <v>5504</v>
      </c>
      <c r="D247" s="33" t="s">
        <v>218</v>
      </c>
      <c r="E247" s="33">
        <v>66</v>
      </c>
      <c r="F247" s="33" t="s">
        <v>325</v>
      </c>
      <c r="G247" s="33" t="s">
        <v>325</v>
      </c>
      <c r="H247" s="23" t="str">
        <f t="shared" si="10"/>
        <v>梁＊振</v>
      </c>
      <c r="I247" s="23" t="str">
        <f t="shared" si="11"/>
        <v>0＊875511</v>
      </c>
      <c r="J247" s="33" t="s">
        <v>5481</v>
      </c>
      <c r="K247" s="33" t="s">
        <v>5581</v>
      </c>
      <c r="L247" s="33">
        <v>1058</v>
      </c>
      <c r="M247" s="33"/>
      <c r="N247" s="33"/>
      <c r="O247" s="33"/>
      <c r="P247" s="33"/>
      <c r="Q247" s="2"/>
      <c r="R247" s="2"/>
      <c r="S247" s="2"/>
      <c r="T247" s="2"/>
      <c r="U247" s="2"/>
      <c r="V247" s="18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2"/>
      <c r="AO247" s="2"/>
      <c r="AP247" s="2"/>
      <c r="AQ247" s="1"/>
      <c r="AR247" s="1"/>
      <c r="AS247" s="1"/>
      <c r="AT247" s="1"/>
      <c r="AU247" s="1"/>
      <c r="AV247" s="2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2" t="s">
        <v>9</v>
      </c>
      <c r="BH247" s="2"/>
      <c r="BI247" s="1"/>
      <c r="BJ247" s="2"/>
      <c r="BK247" s="2"/>
      <c r="BL247" s="2"/>
      <c r="BM247" s="1" t="s">
        <v>5582</v>
      </c>
      <c r="BN247" s="129"/>
    </row>
    <row r="248" spans="1:66" ht="31.2">
      <c r="A248" s="2">
        <v>244</v>
      </c>
      <c r="B248" s="33" t="s">
        <v>5746</v>
      </c>
      <c r="C248" s="33" t="s">
        <v>5505</v>
      </c>
      <c r="D248" s="33" t="s">
        <v>218</v>
      </c>
      <c r="E248" s="33">
        <v>70</v>
      </c>
      <c r="F248" s="33" t="s">
        <v>325</v>
      </c>
      <c r="G248" s="33" t="s">
        <v>325</v>
      </c>
      <c r="H248" s="23" t="str">
        <f t="shared" si="10"/>
        <v>廖＊民</v>
      </c>
      <c r="I248" s="23" t="str">
        <f t="shared" si="11"/>
        <v>2＊300984</v>
      </c>
      <c r="J248" s="33" t="s">
        <v>5481</v>
      </c>
      <c r="K248" s="33" t="s">
        <v>1127</v>
      </c>
      <c r="L248" s="33">
        <v>1058</v>
      </c>
      <c r="M248" s="33"/>
      <c r="N248" s="33"/>
      <c r="O248" s="33"/>
      <c r="P248" s="33"/>
      <c r="Q248" s="2"/>
      <c r="R248" s="2"/>
      <c r="S248" s="2"/>
      <c r="T248" s="2"/>
      <c r="U248" s="2"/>
      <c r="V248" s="18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2"/>
      <c r="AO248" s="2"/>
      <c r="AP248" s="2"/>
      <c r="AQ248" s="1"/>
      <c r="AR248" s="1"/>
      <c r="AS248" s="1"/>
      <c r="AT248" s="1"/>
      <c r="AU248" s="1"/>
      <c r="AV248" s="2"/>
      <c r="AW248" s="1"/>
      <c r="AX248" s="1"/>
      <c r="AY248" s="1"/>
      <c r="AZ248" s="1"/>
      <c r="BA248" s="1"/>
      <c r="BB248" s="1"/>
      <c r="BC248" s="1"/>
      <c r="BD248" s="1"/>
      <c r="BE248" s="1" t="s">
        <v>9</v>
      </c>
      <c r="BF248" s="1"/>
      <c r="BG248" s="2"/>
      <c r="BH248" s="2"/>
      <c r="BI248" s="1"/>
      <c r="BJ248" s="2"/>
      <c r="BK248" s="2"/>
      <c r="BL248" s="2"/>
      <c r="BM248" s="1"/>
      <c r="BN248" s="129"/>
    </row>
    <row r="249" spans="1:66" ht="31.2">
      <c r="A249" s="2">
        <v>245</v>
      </c>
      <c r="B249" s="33" t="s">
        <v>5747</v>
      </c>
      <c r="C249" s="33" t="s">
        <v>5506</v>
      </c>
      <c r="D249" s="33" t="s">
        <v>216</v>
      </c>
      <c r="E249" s="33">
        <v>83</v>
      </c>
      <c r="F249" s="33" t="s">
        <v>325</v>
      </c>
      <c r="G249" s="33" t="s">
        <v>325</v>
      </c>
      <c r="H249" s="23" t="str">
        <f t="shared" si="10"/>
        <v>洪＊彩雲</v>
      </c>
      <c r="I249" s="23" t="str">
        <f t="shared" si="11"/>
        <v>0＊061046</v>
      </c>
      <c r="J249" s="33" t="s">
        <v>5445</v>
      </c>
      <c r="K249" s="33" t="s">
        <v>1130</v>
      </c>
      <c r="L249" s="33">
        <v>1125</v>
      </c>
      <c r="M249" s="33"/>
      <c r="N249" s="33"/>
      <c r="O249" s="33"/>
      <c r="P249" s="33"/>
      <c r="Q249" s="2"/>
      <c r="R249" s="2"/>
      <c r="S249" s="2"/>
      <c r="T249" s="2"/>
      <c r="U249" s="2"/>
      <c r="V249" s="18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2"/>
      <c r="AO249" s="2"/>
      <c r="AP249" s="2"/>
      <c r="AQ249" s="1"/>
      <c r="AR249" s="1"/>
      <c r="AS249" s="1"/>
      <c r="AT249" s="1"/>
      <c r="AU249" s="1"/>
      <c r="AV249" s="2"/>
      <c r="AW249" s="1"/>
      <c r="AX249" s="1"/>
      <c r="AY249" s="1"/>
      <c r="AZ249" s="1"/>
      <c r="BA249" s="1"/>
      <c r="BB249" s="1"/>
      <c r="BC249" s="1"/>
      <c r="BD249" s="1"/>
      <c r="BE249" s="1"/>
      <c r="BF249" s="1" t="s">
        <v>1102</v>
      </c>
      <c r="BG249" s="2"/>
      <c r="BH249" s="2"/>
      <c r="BI249" s="1"/>
      <c r="BJ249" s="2"/>
      <c r="BK249" s="2"/>
      <c r="BL249" s="2"/>
      <c r="BM249" s="1"/>
      <c r="BN249" s="129"/>
    </row>
    <row r="250" spans="1:66" ht="31.2">
      <c r="A250" s="2">
        <v>246</v>
      </c>
      <c r="B250" s="33" t="s">
        <v>5748</v>
      </c>
      <c r="C250" s="33" t="s">
        <v>2450</v>
      </c>
      <c r="D250" s="33" t="s">
        <v>218</v>
      </c>
      <c r="E250" s="33">
        <v>63</v>
      </c>
      <c r="F250" s="33" t="s">
        <v>325</v>
      </c>
      <c r="G250" s="33" t="s">
        <v>325</v>
      </c>
      <c r="H250" s="23" t="str">
        <f t="shared" si="10"/>
        <v>吳＊煥</v>
      </c>
      <c r="I250" s="23" t="str">
        <f t="shared" si="11"/>
        <v>2＊885491</v>
      </c>
      <c r="J250" s="33" t="s">
        <v>5445</v>
      </c>
      <c r="K250" s="33" t="s">
        <v>1127</v>
      </c>
      <c r="L250" s="33">
        <v>1125</v>
      </c>
      <c r="M250" s="33"/>
      <c r="N250" s="33"/>
      <c r="O250" s="33"/>
      <c r="P250" s="33"/>
      <c r="Q250" s="2"/>
      <c r="R250" s="2"/>
      <c r="S250" s="2"/>
      <c r="T250" s="2"/>
      <c r="U250" s="2"/>
      <c r="V250" s="18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2"/>
      <c r="AO250" s="2"/>
      <c r="AP250" s="2"/>
      <c r="AQ250" s="1"/>
      <c r="AR250" s="1"/>
      <c r="AS250" s="1"/>
      <c r="AT250" s="1"/>
      <c r="AU250" s="1"/>
      <c r="AV250" s="2"/>
      <c r="AW250" s="1"/>
      <c r="AX250" s="1"/>
      <c r="AY250" s="1"/>
      <c r="AZ250" s="1"/>
      <c r="BA250" s="1"/>
      <c r="BB250" s="1"/>
      <c r="BC250" s="1"/>
      <c r="BD250" s="1"/>
      <c r="BE250" s="1" t="s">
        <v>9</v>
      </c>
      <c r="BF250" s="1"/>
      <c r="BG250" s="2"/>
      <c r="BH250" s="2"/>
      <c r="BI250" s="1"/>
      <c r="BJ250" s="2"/>
      <c r="BK250" s="2"/>
      <c r="BL250" s="2"/>
      <c r="BM250" s="1"/>
      <c r="BN250" s="129"/>
    </row>
    <row r="251" spans="1:66" ht="31.2">
      <c r="A251" s="2">
        <v>247</v>
      </c>
      <c r="B251" s="33" t="s">
        <v>5749</v>
      </c>
      <c r="C251" s="33" t="s">
        <v>2037</v>
      </c>
      <c r="D251" s="33" t="s">
        <v>218</v>
      </c>
      <c r="E251" s="33">
        <v>77</v>
      </c>
      <c r="F251" s="33" t="s">
        <v>325</v>
      </c>
      <c r="G251" s="33" t="s">
        <v>325</v>
      </c>
      <c r="H251" s="23" t="str">
        <f t="shared" si="10"/>
        <v>張＊雄</v>
      </c>
      <c r="I251" s="23" t="str">
        <f t="shared" si="11"/>
        <v>0＊944061</v>
      </c>
      <c r="J251" s="33" t="s">
        <v>5500</v>
      </c>
      <c r="K251" s="33" t="s">
        <v>1131</v>
      </c>
      <c r="L251" s="33">
        <v>1125</v>
      </c>
      <c r="M251" s="33"/>
      <c r="N251" s="33"/>
      <c r="O251" s="33"/>
      <c r="P251" s="33"/>
      <c r="Q251" s="2"/>
      <c r="R251" s="2"/>
      <c r="S251" s="2"/>
      <c r="T251" s="2"/>
      <c r="U251" s="2"/>
      <c r="V251" s="18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2"/>
      <c r="AO251" s="2"/>
      <c r="AP251" s="2"/>
      <c r="AQ251" s="1"/>
      <c r="AR251" s="1"/>
      <c r="AS251" s="1"/>
      <c r="AT251" s="1"/>
      <c r="AU251" s="1"/>
      <c r="AV251" s="2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2" t="s">
        <v>9</v>
      </c>
      <c r="BH251" s="2"/>
      <c r="BI251" s="1"/>
      <c r="BJ251" s="2"/>
      <c r="BK251" s="2"/>
      <c r="BL251" s="2"/>
      <c r="BM251" s="1"/>
      <c r="BN251" s="129"/>
    </row>
    <row r="252" spans="1:66" ht="31.2">
      <c r="A252" s="2">
        <v>248</v>
      </c>
      <c r="B252" s="33" t="s">
        <v>4880</v>
      </c>
      <c r="C252" s="33" t="s">
        <v>2226</v>
      </c>
      <c r="D252" s="33" t="s">
        <v>216</v>
      </c>
      <c r="E252" s="33">
        <v>52</v>
      </c>
      <c r="F252" s="33" t="s">
        <v>325</v>
      </c>
      <c r="G252" s="33" t="s">
        <v>325</v>
      </c>
      <c r="H252" s="23" t="str">
        <f t="shared" si="10"/>
        <v>陳＊君</v>
      </c>
      <c r="I252" s="23" t="str">
        <f t="shared" si="11"/>
        <v>0＊426695</v>
      </c>
      <c r="J252" s="33" t="s">
        <v>5500</v>
      </c>
      <c r="K252" s="33" t="s">
        <v>1131</v>
      </c>
      <c r="L252" s="33">
        <v>1125</v>
      </c>
      <c r="M252" s="33"/>
      <c r="N252" s="33"/>
      <c r="O252" s="33"/>
      <c r="P252" s="33"/>
      <c r="Q252" s="2"/>
      <c r="R252" s="2"/>
      <c r="S252" s="2"/>
      <c r="T252" s="2"/>
      <c r="U252" s="2"/>
      <c r="V252" s="18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2"/>
      <c r="AO252" s="2"/>
      <c r="AP252" s="2"/>
      <c r="AQ252" s="1"/>
      <c r="AR252" s="1"/>
      <c r="AS252" s="1"/>
      <c r="AT252" s="1"/>
      <c r="AU252" s="1"/>
      <c r="AV252" s="2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2" t="s">
        <v>9</v>
      </c>
      <c r="BH252" s="2"/>
      <c r="BI252" s="1"/>
      <c r="BJ252" s="2"/>
      <c r="BK252" s="2"/>
      <c r="BL252" s="2"/>
      <c r="BM252" s="1"/>
      <c r="BN252" s="129"/>
    </row>
    <row r="253" spans="1:66" ht="31.2">
      <c r="A253" s="2">
        <v>249</v>
      </c>
      <c r="B253" s="33" t="s">
        <v>5750</v>
      </c>
      <c r="C253" s="33" t="s">
        <v>5507</v>
      </c>
      <c r="D253" s="33" t="s">
        <v>218</v>
      </c>
      <c r="E253" s="33">
        <v>60</v>
      </c>
      <c r="F253" s="33" t="s">
        <v>325</v>
      </c>
      <c r="G253" s="33" t="s">
        <v>325</v>
      </c>
      <c r="H253" s="23" t="str">
        <f t="shared" si="10"/>
        <v>林＊昌</v>
      </c>
      <c r="I253" s="23" t="str">
        <f t="shared" si="11"/>
        <v>0＊793396</v>
      </c>
      <c r="J253" s="33" t="s">
        <v>5500</v>
      </c>
      <c r="K253" s="33" t="s">
        <v>1127</v>
      </c>
      <c r="L253" s="33">
        <v>1125</v>
      </c>
      <c r="M253" s="33"/>
      <c r="N253" s="33"/>
      <c r="O253" s="33"/>
      <c r="P253" s="33"/>
      <c r="Q253" s="2"/>
      <c r="R253" s="2"/>
      <c r="S253" s="2"/>
      <c r="T253" s="2"/>
      <c r="U253" s="2"/>
      <c r="V253" s="18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2"/>
      <c r="AO253" s="2"/>
      <c r="AP253" s="2"/>
      <c r="AQ253" s="1"/>
      <c r="AR253" s="1"/>
      <c r="AS253" s="1"/>
      <c r="AT253" s="1"/>
      <c r="AU253" s="1"/>
      <c r="AV253" s="2"/>
      <c r="AW253" s="1"/>
      <c r="AX253" s="1"/>
      <c r="AY253" s="1"/>
      <c r="AZ253" s="1"/>
      <c r="BA253" s="1"/>
      <c r="BB253" s="1"/>
      <c r="BC253" s="1"/>
      <c r="BD253" s="1"/>
      <c r="BE253" s="1" t="s">
        <v>9</v>
      </c>
      <c r="BF253" s="1"/>
      <c r="BG253" s="2"/>
      <c r="BH253" s="2"/>
      <c r="BI253" s="1"/>
      <c r="BJ253" s="2"/>
      <c r="BK253" s="2"/>
      <c r="BL253" s="2"/>
      <c r="BM253" s="1"/>
      <c r="BN253" s="129"/>
    </row>
    <row r="254" spans="1:66" ht="31.2">
      <c r="A254" s="2">
        <v>250</v>
      </c>
      <c r="B254" s="33" t="s">
        <v>649</v>
      </c>
      <c r="C254" s="33" t="s">
        <v>511</v>
      </c>
      <c r="D254" s="33" t="s">
        <v>218</v>
      </c>
      <c r="E254" s="33">
        <v>42</v>
      </c>
      <c r="F254" s="33" t="s">
        <v>325</v>
      </c>
      <c r="G254" s="33" t="s">
        <v>325</v>
      </c>
      <c r="H254" s="23" t="str">
        <f t="shared" si="10"/>
        <v>陳＊仲</v>
      </c>
      <c r="I254" s="23" t="str">
        <f t="shared" si="11"/>
        <v>0＊498649</v>
      </c>
      <c r="J254" s="33" t="s">
        <v>5500</v>
      </c>
      <c r="K254" s="33" t="s">
        <v>1142</v>
      </c>
      <c r="L254" s="33">
        <v>1125</v>
      </c>
      <c r="M254" s="33"/>
      <c r="N254" s="33"/>
      <c r="O254" s="33"/>
      <c r="P254" s="33"/>
      <c r="Q254" s="2"/>
      <c r="R254" s="2"/>
      <c r="S254" s="2"/>
      <c r="T254" s="2"/>
      <c r="U254" s="2"/>
      <c r="V254" s="18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2"/>
      <c r="AO254" s="2"/>
      <c r="AP254" s="2"/>
      <c r="AQ254" s="1"/>
      <c r="AR254" s="1"/>
      <c r="AS254" s="1"/>
      <c r="AT254" s="1"/>
      <c r="AU254" s="1"/>
      <c r="AV254" s="2"/>
      <c r="AW254" s="1"/>
      <c r="AX254" s="1"/>
      <c r="AY254" s="1"/>
      <c r="AZ254" s="1" t="s">
        <v>9</v>
      </c>
      <c r="BA254" s="1"/>
      <c r="BB254" s="1"/>
      <c r="BC254" s="1"/>
      <c r="BD254" s="1"/>
      <c r="BE254" s="1"/>
      <c r="BF254" s="1"/>
      <c r="BG254" s="2"/>
      <c r="BH254" s="2"/>
      <c r="BI254" s="1"/>
      <c r="BJ254" s="2"/>
      <c r="BK254" s="2"/>
      <c r="BL254" s="2"/>
      <c r="BM254" s="1" t="s">
        <v>1111</v>
      </c>
      <c r="BN254" s="129"/>
    </row>
    <row r="255" spans="1:66" ht="46.8">
      <c r="A255" s="2">
        <v>251</v>
      </c>
      <c r="B255" s="33" t="s">
        <v>5713</v>
      </c>
      <c r="C255" s="33" t="s">
        <v>2413</v>
      </c>
      <c r="D255" s="33" t="s">
        <v>216</v>
      </c>
      <c r="E255" s="33">
        <v>48</v>
      </c>
      <c r="F255" s="33" t="s">
        <v>325</v>
      </c>
      <c r="G255" s="33" t="s">
        <v>325</v>
      </c>
      <c r="H255" s="23" t="str">
        <f t="shared" si="10"/>
        <v>葉＊娟</v>
      </c>
      <c r="I255" s="23" t="str">
        <f t="shared" si="11"/>
        <v>1＊914319</v>
      </c>
      <c r="J255" s="33" t="s">
        <v>5500</v>
      </c>
      <c r="K255" s="33" t="s">
        <v>1132</v>
      </c>
      <c r="L255" s="33">
        <v>1125</v>
      </c>
      <c r="M255" s="33"/>
      <c r="N255" s="33"/>
      <c r="O255" s="33"/>
      <c r="P255" s="33"/>
      <c r="Q255" s="2"/>
      <c r="R255" s="2"/>
      <c r="S255" s="2"/>
      <c r="T255" s="2"/>
      <c r="U255" s="2"/>
      <c r="V255" s="18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2"/>
      <c r="AO255" s="2"/>
      <c r="AP255" s="2"/>
      <c r="AQ255" s="1"/>
      <c r="AR255" s="1"/>
      <c r="AS255" s="1"/>
      <c r="AT255" s="1"/>
      <c r="AU255" s="1"/>
      <c r="AV255" s="2"/>
      <c r="AW255" s="1"/>
      <c r="AX255" s="1"/>
      <c r="AY255" s="1"/>
      <c r="AZ255" s="1"/>
      <c r="BA255" s="1"/>
      <c r="BB255" s="1"/>
      <c r="BC255" s="1"/>
      <c r="BD255" s="1" t="s">
        <v>9</v>
      </c>
      <c r="BE255" s="1" t="s">
        <v>9</v>
      </c>
      <c r="BF255" s="1"/>
      <c r="BG255" s="2"/>
      <c r="BH255" s="2"/>
      <c r="BI255" s="1"/>
      <c r="BJ255" s="2"/>
      <c r="BK255" s="2"/>
      <c r="BL255" s="2"/>
      <c r="BM255" s="1"/>
      <c r="BN255" s="129"/>
    </row>
    <row r="256" spans="1:66" ht="31.2">
      <c r="A256" s="2">
        <v>252</v>
      </c>
      <c r="B256" s="33" t="s">
        <v>1301</v>
      </c>
      <c r="C256" s="33" t="s">
        <v>476</v>
      </c>
      <c r="D256" s="33" t="s">
        <v>216</v>
      </c>
      <c r="E256" s="33">
        <v>63</v>
      </c>
      <c r="F256" s="33" t="s">
        <v>325</v>
      </c>
      <c r="G256" s="33" t="s">
        <v>325</v>
      </c>
      <c r="H256" s="23" t="str">
        <f t="shared" si="10"/>
        <v>吳＊樺</v>
      </c>
      <c r="I256" s="23" t="str">
        <f t="shared" si="11"/>
        <v>1＊108943</v>
      </c>
      <c r="J256" s="33" t="s">
        <v>5500</v>
      </c>
      <c r="K256" s="33" t="s">
        <v>1127</v>
      </c>
      <c r="L256" s="33">
        <v>1125</v>
      </c>
      <c r="M256" s="33"/>
      <c r="N256" s="33"/>
      <c r="O256" s="33"/>
      <c r="P256" s="33"/>
      <c r="Q256" s="2"/>
      <c r="R256" s="2"/>
      <c r="S256" s="2"/>
      <c r="T256" s="2"/>
      <c r="U256" s="2"/>
      <c r="V256" s="18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2"/>
      <c r="AO256" s="2"/>
      <c r="AP256" s="2"/>
      <c r="AQ256" s="1"/>
      <c r="AR256" s="1"/>
      <c r="AS256" s="1"/>
      <c r="AT256" s="1"/>
      <c r="AU256" s="1"/>
      <c r="AV256" s="2"/>
      <c r="AW256" s="1"/>
      <c r="AX256" s="1"/>
      <c r="AY256" s="1"/>
      <c r="AZ256" s="1"/>
      <c r="BA256" s="1"/>
      <c r="BB256" s="1"/>
      <c r="BC256" s="1"/>
      <c r="BD256" s="1"/>
      <c r="BE256" s="1" t="s">
        <v>9</v>
      </c>
      <c r="BF256" s="1"/>
      <c r="BG256" s="2"/>
      <c r="BH256" s="2"/>
      <c r="BI256" s="1"/>
      <c r="BJ256" s="2"/>
      <c r="BK256" s="2"/>
      <c r="BL256" s="2"/>
      <c r="BM256" s="1"/>
      <c r="BN256" s="129"/>
    </row>
    <row r="257" spans="1:66" ht="31.2">
      <c r="A257" s="2">
        <v>253</v>
      </c>
      <c r="B257" s="33" t="s">
        <v>1913</v>
      </c>
      <c r="C257" s="33" t="s">
        <v>1697</v>
      </c>
      <c r="D257" s="33" t="s">
        <v>216</v>
      </c>
      <c r="E257" s="33">
        <v>70</v>
      </c>
      <c r="F257" s="33" t="s">
        <v>325</v>
      </c>
      <c r="G257" s="33" t="s">
        <v>325</v>
      </c>
      <c r="H257" s="23" t="str">
        <f t="shared" si="10"/>
        <v>陳＊</v>
      </c>
      <c r="I257" s="23" t="str">
        <f t="shared" si="11"/>
        <v>2＊427574</v>
      </c>
      <c r="J257" s="33" t="s">
        <v>5500</v>
      </c>
      <c r="K257" s="33" t="s">
        <v>1127</v>
      </c>
      <c r="L257" s="33">
        <v>1125</v>
      </c>
      <c r="M257" s="33"/>
      <c r="N257" s="33"/>
      <c r="O257" s="33"/>
      <c r="P257" s="33"/>
      <c r="Q257" s="2"/>
      <c r="R257" s="2"/>
      <c r="S257" s="2"/>
      <c r="T257" s="2"/>
      <c r="U257" s="2"/>
      <c r="V257" s="18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2"/>
      <c r="AO257" s="2"/>
      <c r="AP257" s="2"/>
      <c r="AQ257" s="1"/>
      <c r="AR257" s="1"/>
      <c r="AS257" s="1"/>
      <c r="AT257" s="1"/>
      <c r="AU257" s="1"/>
      <c r="AV257" s="2"/>
      <c r="AW257" s="1"/>
      <c r="AX257" s="1"/>
      <c r="AY257" s="1"/>
      <c r="AZ257" s="1"/>
      <c r="BA257" s="1"/>
      <c r="BB257" s="1"/>
      <c r="BC257" s="1"/>
      <c r="BD257" s="1"/>
      <c r="BE257" s="1" t="s">
        <v>9</v>
      </c>
      <c r="BF257" s="1"/>
      <c r="BG257" s="2"/>
      <c r="BH257" s="2"/>
      <c r="BI257" s="1"/>
      <c r="BJ257" s="2"/>
      <c r="BK257" s="2"/>
      <c r="BL257" s="2"/>
      <c r="BM257" s="1"/>
      <c r="BN257" s="129"/>
    </row>
    <row r="258" spans="1:66" ht="46.8">
      <c r="A258" s="2">
        <v>254</v>
      </c>
      <c r="B258" s="33" t="s">
        <v>5617</v>
      </c>
      <c r="C258" s="33" t="s">
        <v>2247</v>
      </c>
      <c r="D258" s="33" t="s">
        <v>218</v>
      </c>
      <c r="E258" s="33">
        <v>74</v>
      </c>
      <c r="F258" s="33" t="s">
        <v>325</v>
      </c>
      <c r="G258" s="33" t="s">
        <v>325</v>
      </c>
      <c r="H258" s="117" t="str">
        <f t="shared" si="10"/>
        <v>陳＊崑</v>
      </c>
      <c r="I258" s="117" t="str">
        <f t="shared" si="11"/>
        <v>2＊400347</v>
      </c>
      <c r="J258" s="38" t="s">
        <v>5500</v>
      </c>
      <c r="K258" s="38" t="s">
        <v>1148</v>
      </c>
      <c r="L258" s="38">
        <v>1125</v>
      </c>
      <c r="M258" s="33"/>
      <c r="N258" s="33"/>
      <c r="O258" s="33"/>
      <c r="P258" s="33"/>
      <c r="Q258" s="2"/>
      <c r="R258" s="2"/>
      <c r="S258" s="2"/>
      <c r="T258" s="2"/>
      <c r="U258" s="2"/>
      <c r="V258" s="18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2"/>
      <c r="AO258" s="2"/>
      <c r="AP258" s="2"/>
      <c r="AQ258" s="1"/>
      <c r="AR258" s="1"/>
      <c r="AS258" s="1"/>
      <c r="AT258" s="1"/>
      <c r="AU258" s="1"/>
      <c r="AV258" s="2"/>
      <c r="AW258" s="1"/>
      <c r="AX258" s="1"/>
      <c r="AY258" s="1"/>
      <c r="AZ258" s="1" t="s">
        <v>9</v>
      </c>
      <c r="BA258" s="1"/>
      <c r="BB258" s="1"/>
      <c r="BC258" s="1"/>
      <c r="BD258" s="1"/>
      <c r="BE258" s="1"/>
      <c r="BF258" s="1"/>
      <c r="BG258" s="2" t="s">
        <v>9</v>
      </c>
      <c r="BH258" s="2"/>
      <c r="BI258" s="1"/>
      <c r="BJ258" s="2"/>
      <c r="BK258" s="2"/>
      <c r="BL258" s="2"/>
      <c r="BM258" s="1"/>
      <c r="BN258" s="129"/>
    </row>
    <row r="259" spans="1:66" ht="46.8">
      <c r="A259" s="2">
        <v>255</v>
      </c>
      <c r="B259" s="33" t="s">
        <v>981</v>
      </c>
      <c r="C259" s="33" t="s">
        <v>822</v>
      </c>
      <c r="D259" s="33" t="s">
        <v>218</v>
      </c>
      <c r="E259" s="33">
        <v>67</v>
      </c>
      <c r="F259" s="33" t="s">
        <v>325</v>
      </c>
      <c r="G259" s="33" t="s">
        <v>325</v>
      </c>
      <c r="H259" s="23" t="str">
        <f t="shared" si="10"/>
        <v>黃＊進</v>
      </c>
      <c r="I259" s="23" t="str">
        <f t="shared" si="11"/>
        <v>2＊639960</v>
      </c>
      <c r="J259" s="33" t="s">
        <v>5500</v>
      </c>
      <c r="K259" s="33" t="s">
        <v>1803</v>
      </c>
      <c r="L259" s="33">
        <v>1125</v>
      </c>
      <c r="M259" s="33"/>
      <c r="N259" s="33"/>
      <c r="O259" s="33"/>
      <c r="P259" s="33"/>
      <c r="Q259" s="2"/>
      <c r="R259" s="2"/>
      <c r="S259" s="2"/>
      <c r="T259" s="2"/>
      <c r="U259" s="2"/>
      <c r="V259" s="18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2"/>
      <c r="AO259" s="2"/>
      <c r="AP259" s="2"/>
      <c r="AQ259" s="1"/>
      <c r="AR259" s="1"/>
      <c r="AS259" s="1"/>
      <c r="AT259" s="1"/>
      <c r="AU259" s="1"/>
      <c r="AV259" s="2"/>
      <c r="AW259" s="1"/>
      <c r="AX259" s="1"/>
      <c r="AY259" s="1" t="s">
        <v>9</v>
      </c>
      <c r="AZ259" s="1"/>
      <c r="BA259" s="1"/>
      <c r="BB259" s="1"/>
      <c r="BC259" s="1"/>
      <c r="BD259" s="1"/>
      <c r="BE259" s="1" t="s">
        <v>9</v>
      </c>
      <c r="BF259" s="1"/>
      <c r="BG259" s="2"/>
      <c r="BH259" s="2"/>
      <c r="BI259" s="1"/>
      <c r="BJ259" s="2"/>
      <c r="BK259" s="2"/>
      <c r="BL259" s="2"/>
      <c r="BM259" s="1"/>
      <c r="BN259" s="129"/>
    </row>
    <row r="260" spans="1:66" ht="16.2">
      <c r="A260" s="2">
        <v>256</v>
      </c>
      <c r="B260" s="33" t="s">
        <v>1302</v>
      </c>
      <c r="C260" s="33" t="s">
        <v>477</v>
      </c>
      <c r="D260" s="33" t="s">
        <v>218</v>
      </c>
      <c r="E260" s="33">
        <v>55</v>
      </c>
      <c r="F260" s="33" t="s">
        <v>325</v>
      </c>
      <c r="G260" s="33" t="s">
        <v>325</v>
      </c>
      <c r="H260" s="23" t="str">
        <f t="shared" si="10"/>
        <v>彭＊璋</v>
      </c>
      <c r="I260" s="23" t="str">
        <f t="shared" si="11"/>
        <v>2＊752022</v>
      </c>
      <c r="J260" s="33" t="s">
        <v>5500</v>
      </c>
      <c r="K260" s="33">
        <v>5760350</v>
      </c>
      <c r="L260" s="33">
        <v>1125</v>
      </c>
      <c r="M260" s="33"/>
      <c r="N260" s="33"/>
      <c r="O260" s="33"/>
      <c r="P260" s="33"/>
      <c r="Q260" s="2"/>
      <c r="R260" s="2"/>
      <c r="S260" s="2"/>
      <c r="T260" s="2"/>
      <c r="U260" s="2"/>
      <c r="V260" s="18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2"/>
      <c r="AO260" s="2"/>
      <c r="AP260" s="2"/>
      <c r="AQ260" s="1"/>
      <c r="AR260" s="1"/>
      <c r="AS260" s="1"/>
      <c r="AT260" s="1"/>
      <c r="AU260" s="1"/>
      <c r="AV260" s="2"/>
      <c r="AW260" s="1"/>
      <c r="AX260" s="1"/>
      <c r="AY260" s="1" t="s">
        <v>9</v>
      </c>
      <c r="AZ260" s="1"/>
      <c r="BA260" s="1"/>
      <c r="BB260" s="1"/>
      <c r="BC260" s="1"/>
      <c r="BD260" s="1"/>
      <c r="BE260" s="1"/>
      <c r="BF260" s="1"/>
      <c r="BG260" s="2"/>
      <c r="BH260" s="2"/>
      <c r="BI260" s="1"/>
      <c r="BJ260" s="2"/>
      <c r="BK260" s="2"/>
      <c r="BL260" s="2"/>
      <c r="BM260" s="1"/>
      <c r="BN260" s="129"/>
    </row>
    <row r="261" spans="1:66" ht="46.8">
      <c r="A261" s="2">
        <v>257</v>
      </c>
      <c r="B261" s="33" t="s">
        <v>5751</v>
      </c>
      <c r="C261" s="33" t="s">
        <v>5508</v>
      </c>
      <c r="D261" s="33" t="s">
        <v>218</v>
      </c>
      <c r="E261" s="33">
        <v>48</v>
      </c>
      <c r="F261" s="33" t="s">
        <v>325</v>
      </c>
      <c r="G261" s="33" t="s">
        <v>325</v>
      </c>
      <c r="H261" s="23" t="str">
        <f t="shared" si="10"/>
        <v>游＊德</v>
      </c>
      <c r="I261" s="23" t="str">
        <f t="shared" si="11"/>
        <v>2＊317350</v>
      </c>
      <c r="J261" s="33" t="s">
        <v>5500</v>
      </c>
      <c r="K261" s="33" t="s">
        <v>1132</v>
      </c>
      <c r="L261" s="33">
        <v>1125</v>
      </c>
      <c r="M261" s="33"/>
      <c r="N261" s="33"/>
      <c r="O261" s="33"/>
      <c r="P261" s="33"/>
      <c r="Q261" s="2"/>
      <c r="R261" s="2"/>
      <c r="S261" s="2"/>
      <c r="T261" s="2"/>
      <c r="U261" s="2"/>
      <c r="V261" s="18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2"/>
      <c r="AO261" s="2"/>
      <c r="AP261" s="2"/>
      <c r="AQ261" s="1"/>
      <c r="AR261" s="1"/>
      <c r="AS261" s="1"/>
      <c r="AT261" s="1"/>
      <c r="AU261" s="1"/>
      <c r="AV261" s="2"/>
      <c r="AW261" s="1"/>
      <c r="AX261" s="1"/>
      <c r="AY261" s="1"/>
      <c r="AZ261" s="1"/>
      <c r="BA261" s="1"/>
      <c r="BB261" s="1"/>
      <c r="BC261" s="1"/>
      <c r="BD261" s="1" t="s">
        <v>9</v>
      </c>
      <c r="BE261" s="1" t="s">
        <v>9</v>
      </c>
      <c r="BF261" s="1"/>
      <c r="BG261" s="2"/>
      <c r="BH261" s="2"/>
      <c r="BI261" s="1"/>
      <c r="BJ261" s="2"/>
      <c r="BK261" s="2"/>
      <c r="BL261" s="2"/>
      <c r="BM261" s="1"/>
      <c r="BN261" s="129"/>
    </row>
    <row r="262" spans="1:66" ht="31.2">
      <c r="A262" s="2">
        <v>258</v>
      </c>
      <c r="B262" s="33" t="s">
        <v>1055</v>
      </c>
      <c r="C262" s="33" t="s">
        <v>891</v>
      </c>
      <c r="D262" s="33" t="s">
        <v>218</v>
      </c>
      <c r="E262" s="33">
        <v>55</v>
      </c>
      <c r="F262" s="33" t="s">
        <v>5099</v>
      </c>
      <c r="G262" s="33"/>
      <c r="H262" s="23" t="str">
        <f t="shared" si="10"/>
        <v>常＊麟</v>
      </c>
      <c r="I262" s="23" t="str">
        <f t="shared" si="11"/>
        <v>0＊185188</v>
      </c>
      <c r="J262" s="33" t="s">
        <v>5447</v>
      </c>
      <c r="K262" s="33" t="s">
        <v>1127</v>
      </c>
      <c r="L262" s="33">
        <v>1125</v>
      </c>
      <c r="M262" s="33"/>
      <c r="N262" s="33"/>
      <c r="O262" s="33"/>
      <c r="P262" s="33"/>
      <c r="Q262" s="2"/>
      <c r="R262" s="2"/>
      <c r="S262" s="2"/>
      <c r="T262" s="2"/>
      <c r="U262" s="2"/>
      <c r="V262" s="18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2"/>
      <c r="AO262" s="2"/>
      <c r="AP262" s="2"/>
      <c r="AQ262" s="1"/>
      <c r="AR262" s="1"/>
      <c r="AS262" s="1"/>
      <c r="AT262" s="1"/>
      <c r="AU262" s="1"/>
      <c r="AV262" s="2"/>
      <c r="AW262" s="1"/>
      <c r="AX262" s="1"/>
      <c r="AY262" s="1"/>
      <c r="AZ262" s="1"/>
      <c r="BA262" s="1"/>
      <c r="BB262" s="1"/>
      <c r="BC262" s="1"/>
      <c r="BD262" s="1"/>
      <c r="BE262" s="1" t="s">
        <v>1126</v>
      </c>
      <c r="BF262" s="1"/>
      <c r="BG262" s="2"/>
      <c r="BH262" s="2"/>
      <c r="BI262" s="1"/>
      <c r="BJ262" s="2"/>
      <c r="BK262" s="2"/>
      <c r="BL262" s="2"/>
      <c r="BM262" s="1"/>
      <c r="BN262" s="129"/>
    </row>
    <row r="263" spans="1:66" ht="31.2">
      <c r="A263" s="2">
        <v>259</v>
      </c>
      <c r="B263" s="33" t="s">
        <v>1318</v>
      </c>
      <c r="C263" s="33" t="s">
        <v>502</v>
      </c>
      <c r="D263" s="33" t="s">
        <v>216</v>
      </c>
      <c r="E263" s="33">
        <v>65</v>
      </c>
      <c r="F263" s="33" t="s">
        <v>325</v>
      </c>
      <c r="G263" s="33" t="s">
        <v>325</v>
      </c>
      <c r="H263" s="23" t="str">
        <f t="shared" si="10"/>
        <v>陳＊在錦</v>
      </c>
      <c r="I263" s="23" t="str">
        <f t="shared" si="11"/>
        <v>2＊615357</v>
      </c>
      <c r="J263" s="33" t="s">
        <v>5454</v>
      </c>
      <c r="K263" s="125" t="s">
        <v>1127</v>
      </c>
      <c r="L263" s="33">
        <v>1125</v>
      </c>
      <c r="M263" s="33"/>
      <c r="N263" s="33"/>
      <c r="O263" s="33"/>
      <c r="P263" s="33"/>
      <c r="Q263" s="2"/>
      <c r="R263" s="2"/>
      <c r="S263" s="2"/>
      <c r="T263" s="2"/>
      <c r="U263" s="2"/>
      <c r="V263" s="18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2"/>
      <c r="AO263" s="2"/>
      <c r="AP263" s="2"/>
      <c r="AQ263" s="1"/>
      <c r="AR263" s="1"/>
      <c r="AS263" s="1"/>
      <c r="AT263" s="1"/>
      <c r="AU263" s="1"/>
      <c r="AV263" s="2"/>
      <c r="AW263" s="1"/>
      <c r="AX263" s="1"/>
      <c r="AY263" s="1"/>
      <c r="AZ263" s="1"/>
      <c r="BA263" s="1"/>
      <c r="BB263" s="1"/>
      <c r="BC263" s="1"/>
      <c r="BD263" s="1"/>
      <c r="BE263" s="1" t="s">
        <v>9</v>
      </c>
      <c r="BF263" s="1"/>
      <c r="BG263" s="2"/>
      <c r="BH263" s="2"/>
      <c r="BI263" s="1"/>
      <c r="BJ263" s="2"/>
      <c r="BK263" s="2"/>
      <c r="BL263" s="2"/>
      <c r="BM263" s="1"/>
      <c r="BN263" s="129"/>
    </row>
    <row r="264" spans="1:66" ht="31.2">
      <c r="A264" s="2">
        <v>260</v>
      </c>
      <c r="B264" s="33" t="s">
        <v>5622</v>
      </c>
      <c r="C264" s="33" t="s">
        <v>5509</v>
      </c>
      <c r="D264" s="33" t="s">
        <v>216</v>
      </c>
      <c r="E264" s="33">
        <v>61</v>
      </c>
      <c r="F264" s="33" t="s">
        <v>325</v>
      </c>
      <c r="G264" s="33" t="s">
        <v>325</v>
      </c>
      <c r="H264" s="23" t="str">
        <f t="shared" si="10"/>
        <v>張＊雲</v>
      </c>
      <c r="I264" s="23" t="str">
        <f t="shared" si="11"/>
        <v>0＊197398</v>
      </c>
      <c r="J264" s="33" t="s">
        <v>5456</v>
      </c>
      <c r="K264" s="33" t="s">
        <v>1130</v>
      </c>
      <c r="L264" s="33">
        <v>1125</v>
      </c>
      <c r="M264" s="33"/>
      <c r="N264" s="33"/>
      <c r="O264" s="33"/>
      <c r="P264" s="33"/>
      <c r="Q264" s="2"/>
      <c r="R264" s="2"/>
      <c r="S264" s="2"/>
      <c r="T264" s="2"/>
      <c r="U264" s="2"/>
      <c r="V264" s="18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2"/>
      <c r="AO264" s="2"/>
      <c r="AP264" s="2"/>
      <c r="AQ264" s="1"/>
      <c r="AR264" s="1"/>
      <c r="AS264" s="1"/>
      <c r="AT264" s="1"/>
      <c r="AU264" s="1"/>
      <c r="AV264" s="2"/>
      <c r="AW264" s="1"/>
      <c r="AX264" s="1"/>
      <c r="AY264" s="1"/>
      <c r="AZ264" s="1"/>
      <c r="BA264" s="1"/>
      <c r="BB264" s="1"/>
      <c r="BC264" s="1"/>
      <c r="BD264" s="1"/>
      <c r="BE264" s="1"/>
      <c r="BF264" s="1" t="s">
        <v>1102</v>
      </c>
      <c r="BG264" s="2"/>
      <c r="BH264" s="2"/>
      <c r="BI264" s="1"/>
      <c r="BJ264" s="2"/>
      <c r="BK264" s="2"/>
      <c r="BL264" s="2"/>
      <c r="BM264" s="1"/>
      <c r="BN264" s="129"/>
    </row>
    <row r="265" spans="1:66" ht="31.2">
      <c r="A265" s="2">
        <v>261</v>
      </c>
      <c r="B265" s="33" t="s">
        <v>5752</v>
      </c>
      <c r="C265" s="33" t="s">
        <v>5510</v>
      </c>
      <c r="D265" s="33" t="s">
        <v>218</v>
      </c>
      <c r="E265" s="33">
        <v>44</v>
      </c>
      <c r="F265" s="33" t="s">
        <v>325</v>
      </c>
      <c r="G265" s="33" t="s">
        <v>325</v>
      </c>
      <c r="H265" s="23" t="str">
        <f t="shared" si="10"/>
        <v>趙＊源</v>
      </c>
      <c r="I265" s="23" t="str">
        <f t="shared" si="11"/>
        <v>0＊500678</v>
      </c>
      <c r="J265" s="33" t="s">
        <v>5456</v>
      </c>
      <c r="K265" s="33" t="s">
        <v>1127</v>
      </c>
      <c r="L265" s="33">
        <v>1125</v>
      </c>
      <c r="M265" s="33"/>
      <c r="N265" s="33"/>
      <c r="O265" s="33"/>
      <c r="P265" s="33"/>
      <c r="Q265" s="2"/>
      <c r="R265" s="2"/>
      <c r="S265" s="2"/>
      <c r="T265" s="2"/>
      <c r="U265" s="2"/>
      <c r="V265" s="18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2"/>
      <c r="AO265" s="2"/>
      <c r="AP265" s="2"/>
      <c r="AQ265" s="1"/>
      <c r="AR265" s="1"/>
      <c r="AS265" s="1"/>
      <c r="AT265" s="1"/>
      <c r="AU265" s="1"/>
      <c r="AV265" s="2"/>
      <c r="AW265" s="1"/>
      <c r="AX265" s="1"/>
      <c r="AY265" s="1"/>
      <c r="AZ265" s="1"/>
      <c r="BA265" s="1"/>
      <c r="BB265" s="1"/>
      <c r="BC265" s="1"/>
      <c r="BD265" s="1"/>
      <c r="BE265" s="1" t="s">
        <v>9</v>
      </c>
      <c r="BF265" s="1"/>
      <c r="BG265" s="2"/>
      <c r="BH265" s="2"/>
      <c r="BI265" s="1"/>
      <c r="BJ265" s="2"/>
      <c r="BK265" s="2"/>
      <c r="BL265" s="2"/>
      <c r="BM265" s="1"/>
      <c r="BN265" s="129"/>
    </row>
    <row r="266" spans="1:66" ht="31.2">
      <c r="A266" s="2">
        <v>262</v>
      </c>
      <c r="B266" s="33" t="s">
        <v>5713</v>
      </c>
      <c r="C266" s="33" t="s">
        <v>2413</v>
      </c>
      <c r="D266" s="33" t="s">
        <v>216</v>
      </c>
      <c r="E266" s="33">
        <v>48</v>
      </c>
      <c r="F266" s="33" t="s">
        <v>325</v>
      </c>
      <c r="G266" s="33" t="s">
        <v>325</v>
      </c>
      <c r="H266" s="23" t="str">
        <f t="shared" si="10"/>
        <v>葉＊娟</v>
      </c>
      <c r="I266" s="23" t="str">
        <f t="shared" si="11"/>
        <v>1＊914319</v>
      </c>
      <c r="J266" s="33" t="s">
        <v>5456</v>
      </c>
      <c r="K266" s="33" t="s">
        <v>1127</v>
      </c>
      <c r="L266" s="33">
        <v>1125</v>
      </c>
      <c r="M266" s="33"/>
      <c r="N266" s="33"/>
      <c r="O266" s="33"/>
      <c r="P266" s="33"/>
      <c r="Q266" s="2"/>
      <c r="R266" s="2"/>
      <c r="S266" s="2"/>
      <c r="T266" s="2"/>
      <c r="U266" s="2"/>
      <c r="V266" s="18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2"/>
      <c r="AO266" s="2"/>
      <c r="AP266" s="2"/>
      <c r="AQ266" s="1"/>
      <c r="AR266" s="1"/>
      <c r="AS266" s="1"/>
      <c r="AT266" s="1"/>
      <c r="AU266" s="1"/>
      <c r="AV266" s="2"/>
      <c r="AW266" s="1"/>
      <c r="AX266" s="1"/>
      <c r="AY266" s="1"/>
      <c r="AZ266" s="1"/>
      <c r="BA266" s="1"/>
      <c r="BB266" s="1"/>
      <c r="BC266" s="1"/>
      <c r="BD266" s="1"/>
      <c r="BE266" s="1" t="s">
        <v>9</v>
      </c>
      <c r="BF266" s="1"/>
      <c r="BG266" s="2"/>
      <c r="BH266" s="2"/>
      <c r="BI266" s="1"/>
      <c r="BJ266" s="2"/>
      <c r="BK266" s="2"/>
      <c r="BL266" s="2"/>
      <c r="BM266" s="1"/>
      <c r="BN266" s="129"/>
    </row>
    <row r="267" spans="1:66" ht="31.2">
      <c r="A267" s="2">
        <v>263</v>
      </c>
      <c r="B267" s="33" t="s">
        <v>5626</v>
      </c>
      <c r="C267" s="33" t="s">
        <v>2452</v>
      </c>
      <c r="D267" s="33" t="s">
        <v>216</v>
      </c>
      <c r="E267" s="33">
        <v>73</v>
      </c>
      <c r="F267" s="33" t="s">
        <v>325</v>
      </c>
      <c r="G267" s="33" t="s">
        <v>325</v>
      </c>
      <c r="H267" s="23" t="str">
        <f t="shared" si="10"/>
        <v>林＊祝</v>
      </c>
      <c r="I267" s="23" t="str">
        <f t="shared" si="11"/>
        <v>1＊958997</v>
      </c>
      <c r="J267" s="33" t="s">
        <v>5456</v>
      </c>
      <c r="K267" s="33" t="s">
        <v>1127</v>
      </c>
      <c r="L267" s="33">
        <v>1125</v>
      </c>
      <c r="M267" s="33"/>
      <c r="N267" s="33"/>
      <c r="O267" s="33"/>
      <c r="P267" s="33"/>
      <c r="Q267" s="2"/>
      <c r="R267" s="2"/>
      <c r="S267" s="2"/>
      <c r="T267" s="2"/>
      <c r="U267" s="2"/>
      <c r="V267" s="18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2"/>
      <c r="AO267" s="2"/>
      <c r="AP267" s="2"/>
      <c r="AQ267" s="1"/>
      <c r="AR267" s="1"/>
      <c r="AS267" s="1"/>
      <c r="AT267" s="1"/>
      <c r="AU267" s="1"/>
      <c r="AV267" s="2"/>
      <c r="AW267" s="1"/>
      <c r="AX267" s="1"/>
      <c r="AY267" s="1"/>
      <c r="AZ267" s="1"/>
      <c r="BA267" s="1"/>
      <c r="BB267" s="1"/>
      <c r="BC267" s="1"/>
      <c r="BD267" s="1"/>
      <c r="BE267" s="1" t="s">
        <v>9</v>
      </c>
      <c r="BF267" s="1"/>
      <c r="BG267" s="2"/>
      <c r="BH267" s="2"/>
      <c r="BI267" s="1"/>
      <c r="BJ267" s="2"/>
      <c r="BK267" s="2"/>
      <c r="BL267" s="2"/>
      <c r="BM267" s="1"/>
      <c r="BN267" s="129"/>
    </row>
    <row r="268" spans="1:66" ht="31.2">
      <c r="A268" s="2">
        <v>264</v>
      </c>
      <c r="B268" s="33" t="s">
        <v>5753</v>
      </c>
      <c r="C268" s="33" t="s">
        <v>2455</v>
      </c>
      <c r="D268" s="33" t="s">
        <v>218</v>
      </c>
      <c r="E268" s="33">
        <v>52</v>
      </c>
      <c r="F268" s="33" t="s">
        <v>325</v>
      </c>
      <c r="G268" s="33" t="s">
        <v>325</v>
      </c>
      <c r="H268" s="23" t="str">
        <f t="shared" si="10"/>
        <v>李＊標</v>
      </c>
      <c r="I268" s="23" t="str">
        <f t="shared" si="11"/>
        <v>1＊009045</v>
      </c>
      <c r="J268" s="33" t="s">
        <v>5456</v>
      </c>
      <c r="K268" s="33" t="s">
        <v>1127</v>
      </c>
      <c r="L268" s="33">
        <v>1125</v>
      </c>
      <c r="M268" s="33"/>
      <c r="N268" s="33"/>
      <c r="O268" s="33"/>
      <c r="P268" s="33"/>
      <c r="Q268" s="2"/>
      <c r="R268" s="2"/>
      <c r="S268" s="2"/>
      <c r="T268" s="2"/>
      <c r="U268" s="2"/>
      <c r="V268" s="18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2"/>
      <c r="AO268" s="2"/>
      <c r="AP268" s="2"/>
      <c r="AQ268" s="1"/>
      <c r="AR268" s="1"/>
      <c r="AS268" s="1"/>
      <c r="AT268" s="1"/>
      <c r="AU268" s="1"/>
      <c r="AV268" s="2"/>
      <c r="AW268" s="1"/>
      <c r="AX268" s="1"/>
      <c r="AY268" s="1"/>
      <c r="AZ268" s="1"/>
      <c r="BA268" s="1"/>
      <c r="BB268" s="1"/>
      <c r="BC268" s="1"/>
      <c r="BD268" s="1"/>
      <c r="BE268" s="1" t="s">
        <v>9</v>
      </c>
      <c r="BF268" s="1"/>
      <c r="BG268" s="2"/>
      <c r="BH268" s="2"/>
      <c r="BI268" s="1"/>
      <c r="BJ268" s="2"/>
      <c r="BK268" s="2"/>
      <c r="BL268" s="2"/>
      <c r="BM268" s="1"/>
      <c r="BN268" s="129"/>
    </row>
    <row r="269" spans="1:66" ht="16.2">
      <c r="A269" s="2">
        <v>265</v>
      </c>
      <c r="B269" s="33" t="s">
        <v>5754</v>
      </c>
      <c r="C269" s="33" t="s">
        <v>3812</v>
      </c>
      <c r="D269" s="33" t="s">
        <v>218</v>
      </c>
      <c r="E269" s="33">
        <v>65</v>
      </c>
      <c r="F269" s="33" t="s">
        <v>325</v>
      </c>
      <c r="G269" s="33" t="s">
        <v>325</v>
      </c>
      <c r="H269" s="23" t="str">
        <f t="shared" si="10"/>
        <v>陳＊德</v>
      </c>
      <c r="I269" s="23" t="str">
        <f t="shared" si="11"/>
        <v>2＊091274</v>
      </c>
      <c r="J269" s="33" t="s">
        <v>5456</v>
      </c>
      <c r="K269" s="33">
        <v>5760190</v>
      </c>
      <c r="L269" s="33">
        <v>1125</v>
      </c>
      <c r="M269" s="33"/>
      <c r="N269" s="33"/>
      <c r="O269" s="33"/>
      <c r="P269" s="33"/>
      <c r="Q269" s="2"/>
      <c r="R269" s="2"/>
      <c r="S269" s="2"/>
      <c r="T269" s="2"/>
      <c r="U269" s="2"/>
      <c r="V269" s="18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2"/>
      <c r="AO269" s="2"/>
      <c r="AP269" s="2"/>
      <c r="AQ269" s="1"/>
      <c r="AR269" s="1"/>
      <c r="AS269" s="1"/>
      <c r="AT269" s="1"/>
      <c r="AU269" s="1"/>
      <c r="AV269" s="2"/>
      <c r="AW269" s="1"/>
      <c r="AX269" s="1"/>
      <c r="AY269" s="1"/>
      <c r="AZ269" s="1"/>
      <c r="BA269" s="1"/>
      <c r="BB269" s="1"/>
      <c r="BC269" s="1"/>
      <c r="BD269" s="1"/>
      <c r="BE269" s="1" t="s">
        <v>9</v>
      </c>
      <c r="BF269" s="1"/>
      <c r="BG269" s="2"/>
      <c r="BH269" s="2"/>
      <c r="BI269" s="1"/>
      <c r="BJ269" s="2"/>
      <c r="BK269" s="2"/>
      <c r="BL269" s="2"/>
      <c r="BM269" s="1"/>
      <c r="BN269" s="129"/>
    </row>
    <row r="270" spans="1:66" ht="31.2">
      <c r="A270" s="2">
        <v>266</v>
      </c>
      <c r="B270" s="33" t="s">
        <v>5755</v>
      </c>
      <c r="C270" s="33" t="s">
        <v>5511</v>
      </c>
      <c r="D270" s="33" t="s">
        <v>216</v>
      </c>
      <c r="E270" s="33">
        <v>80</v>
      </c>
      <c r="F270" s="33" t="s">
        <v>325</v>
      </c>
      <c r="G270" s="33" t="s">
        <v>325</v>
      </c>
      <c r="H270" s="23" t="str">
        <f t="shared" si="10"/>
        <v>李＊雪梅</v>
      </c>
      <c r="I270" s="23" t="str">
        <f t="shared" si="11"/>
        <v>2＊323393</v>
      </c>
      <c r="J270" s="33" t="s">
        <v>5456</v>
      </c>
      <c r="K270" s="33" t="s">
        <v>1131</v>
      </c>
      <c r="L270" s="33">
        <v>1125</v>
      </c>
      <c r="M270" s="33"/>
      <c r="N270" s="33"/>
      <c r="O270" s="33"/>
      <c r="P270" s="33"/>
      <c r="Q270" s="2"/>
      <c r="R270" s="2"/>
      <c r="S270" s="2"/>
      <c r="T270" s="2"/>
      <c r="U270" s="2"/>
      <c r="V270" s="18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2"/>
      <c r="AO270" s="2"/>
      <c r="AP270" s="2"/>
      <c r="AQ270" s="1"/>
      <c r="AR270" s="1"/>
      <c r="AS270" s="1"/>
      <c r="AT270" s="1"/>
      <c r="AU270" s="1"/>
      <c r="AV270" s="2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2" t="s">
        <v>9</v>
      </c>
      <c r="BH270" s="2"/>
      <c r="BI270" s="1"/>
      <c r="BJ270" s="2"/>
      <c r="BK270" s="2"/>
      <c r="BL270" s="2"/>
      <c r="BM270" s="1"/>
      <c r="BN270" s="129"/>
    </row>
    <row r="271" spans="1:66" ht="31.2">
      <c r="A271" s="2">
        <v>267</v>
      </c>
      <c r="B271" s="33" t="s">
        <v>5756</v>
      </c>
      <c r="C271" s="33" t="s">
        <v>2596</v>
      </c>
      <c r="D271" s="33" t="s">
        <v>218</v>
      </c>
      <c r="E271" s="33">
        <v>73</v>
      </c>
      <c r="F271" s="33" t="s">
        <v>325</v>
      </c>
      <c r="G271" s="33" t="s">
        <v>325</v>
      </c>
      <c r="H271" s="23" t="str">
        <f t="shared" si="10"/>
        <v>王＊來</v>
      </c>
      <c r="I271" s="23" t="str">
        <f t="shared" si="11"/>
        <v>1＊138704</v>
      </c>
      <c r="J271" s="33" t="s">
        <v>5467</v>
      </c>
      <c r="K271" s="33" t="s">
        <v>1127</v>
      </c>
      <c r="L271" s="33">
        <v>1125</v>
      </c>
      <c r="M271" s="33"/>
      <c r="N271" s="33"/>
      <c r="O271" s="33"/>
      <c r="P271" s="33"/>
      <c r="Q271" s="2"/>
      <c r="R271" s="2"/>
      <c r="S271" s="2"/>
      <c r="T271" s="2"/>
      <c r="U271" s="2"/>
      <c r="V271" s="18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2"/>
      <c r="AO271" s="2"/>
      <c r="AP271" s="2"/>
      <c r="AQ271" s="1"/>
      <c r="AR271" s="1"/>
      <c r="AS271" s="1"/>
      <c r="AT271" s="1"/>
      <c r="AU271" s="1"/>
      <c r="AV271" s="2"/>
      <c r="AW271" s="1"/>
      <c r="AX271" s="1"/>
      <c r="AY271" s="1"/>
      <c r="AZ271" s="1"/>
      <c r="BA271" s="1"/>
      <c r="BB271" s="1"/>
      <c r="BC271" s="1"/>
      <c r="BD271" s="1"/>
      <c r="BE271" s="1" t="s">
        <v>9</v>
      </c>
      <c r="BF271" s="1"/>
      <c r="BG271" s="2"/>
      <c r="BH271" s="2"/>
      <c r="BI271" s="1"/>
      <c r="BJ271" s="2"/>
      <c r="BK271" s="2"/>
      <c r="BL271" s="2"/>
      <c r="BM271" s="1"/>
      <c r="BN271" s="129"/>
    </row>
    <row r="272" spans="1:66" ht="31.2">
      <c r="A272" s="2">
        <v>268</v>
      </c>
      <c r="B272" s="33" t="s">
        <v>5757</v>
      </c>
      <c r="C272" s="33" t="s">
        <v>5512</v>
      </c>
      <c r="D272" s="33" t="s">
        <v>218</v>
      </c>
      <c r="E272" s="33">
        <v>66</v>
      </c>
      <c r="F272" s="33" t="s">
        <v>325</v>
      </c>
      <c r="G272" s="33" t="s">
        <v>325</v>
      </c>
      <c r="H272" s="23" t="str">
        <f t="shared" si="10"/>
        <v>黃＊童</v>
      </c>
      <c r="I272" s="23" t="str">
        <f t="shared" si="11"/>
        <v>0＊235760</v>
      </c>
      <c r="J272" s="33" t="s">
        <v>5446</v>
      </c>
      <c r="K272" s="33" t="s">
        <v>1127</v>
      </c>
      <c r="L272" s="33">
        <v>1125</v>
      </c>
      <c r="M272" s="33"/>
      <c r="N272" s="33"/>
      <c r="O272" s="33"/>
      <c r="P272" s="33"/>
      <c r="Q272" s="2"/>
      <c r="R272" s="2"/>
      <c r="S272" s="2"/>
      <c r="T272" s="2"/>
      <c r="U272" s="2"/>
      <c r="V272" s="18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2"/>
      <c r="AO272" s="2"/>
      <c r="AP272" s="2"/>
      <c r="AQ272" s="1"/>
      <c r="AR272" s="1"/>
      <c r="AS272" s="1"/>
      <c r="AT272" s="1"/>
      <c r="AU272" s="1"/>
      <c r="AV272" s="2"/>
      <c r="AW272" s="1"/>
      <c r="AX272" s="1"/>
      <c r="AY272" s="1"/>
      <c r="AZ272" s="1"/>
      <c r="BA272" s="1"/>
      <c r="BB272" s="1"/>
      <c r="BC272" s="1"/>
      <c r="BD272" s="1"/>
      <c r="BE272" s="1" t="s">
        <v>9</v>
      </c>
      <c r="BF272" s="1"/>
      <c r="BG272" s="2"/>
      <c r="BH272" s="2"/>
      <c r="BI272" s="1"/>
      <c r="BJ272" s="2"/>
      <c r="BK272" s="2"/>
      <c r="BL272" s="2"/>
      <c r="BM272" s="1"/>
      <c r="BN272" s="129"/>
    </row>
    <row r="273" spans="1:66" ht="46.8">
      <c r="A273" s="2">
        <v>269</v>
      </c>
      <c r="B273" s="33" t="s">
        <v>5758</v>
      </c>
      <c r="C273" s="33" t="s">
        <v>2451</v>
      </c>
      <c r="D273" s="33" t="s">
        <v>216</v>
      </c>
      <c r="E273" s="33">
        <v>51</v>
      </c>
      <c r="F273" s="33" t="s">
        <v>325</v>
      </c>
      <c r="G273" s="33" t="s">
        <v>325</v>
      </c>
      <c r="H273" s="23" t="str">
        <f t="shared" si="10"/>
        <v>林＊凌</v>
      </c>
      <c r="I273" s="23" t="str">
        <f t="shared" si="11"/>
        <v>0＊386524</v>
      </c>
      <c r="J273" s="33" t="s">
        <v>5446</v>
      </c>
      <c r="K273" s="33" t="s">
        <v>1125</v>
      </c>
      <c r="L273" s="33">
        <v>1125</v>
      </c>
      <c r="M273" s="33"/>
      <c r="N273" s="33"/>
      <c r="O273" s="33"/>
      <c r="P273" s="33"/>
      <c r="Q273" s="2"/>
      <c r="R273" s="2"/>
      <c r="S273" s="2"/>
      <c r="T273" s="2"/>
      <c r="U273" s="2"/>
      <c r="V273" s="18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2"/>
      <c r="AO273" s="2"/>
      <c r="AP273" s="2"/>
      <c r="AQ273" s="1"/>
      <c r="AR273" s="1"/>
      <c r="AS273" s="1"/>
      <c r="AT273" s="1"/>
      <c r="AU273" s="1"/>
      <c r="AV273" s="2"/>
      <c r="AW273" s="1"/>
      <c r="AX273" s="1"/>
      <c r="AY273" s="1"/>
      <c r="AZ273" s="1"/>
      <c r="BA273" s="1"/>
      <c r="BB273" s="1"/>
      <c r="BC273" s="1"/>
      <c r="BD273" s="1" t="s">
        <v>9</v>
      </c>
      <c r="BE273" s="1"/>
      <c r="BF273" s="1" t="s">
        <v>1102</v>
      </c>
      <c r="BG273" s="2"/>
      <c r="BH273" s="2"/>
      <c r="BI273" s="1" t="s">
        <v>1114</v>
      </c>
      <c r="BJ273" s="2"/>
      <c r="BK273" s="2"/>
      <c r="BL273" s="2"/>
      <c r="BM273" s="1"/>
      <c r="BN273" s="129"/>
    </row>
    <row r="274" spans="1:66" ht="31.2">
      <c r="A274" s="2">
        <v>270</v>
      </c>
      <c r="B274" s="33" t="s">
        <v>5759</v>
      </c>
      <c r="C274" s="33" t="s">
        <v>5513</v>
      </c>
      <c r="D274" s="33" t="s">
        <v>216</v>
      </c>
      <c r="E274" s="33">
        <v>74</v>
      </c>
      <c r="F274" s="33" t="s">
        <v>325</v>
      </c>
      <c r="G274" s="33" t="s">
        <v>325</v>
      </c>
      <c r="H274" s="23" t="str">
        <f t="shared" si="10"/>
        <v>廖＊玉</v>
      </c>
      <c r="I274" s="23" t="str">
        <f t="shared" si="11"/>
        <v>1＊846951</v>
      </c>
      <c r="J274" s="33" t="s">
        <v>5446</v>
      </c>
      <c r="K274" s="33" t="s">
        <v>1127</v>
      </c>
      <c r="L274" s="33">
        <v>1125</v>
      </c>
      <c r="M274" s="33"/>
      <c r="N274" s="33"/>
      <c r="O274" s="33"/>
      <c r="P274" s="33"/>
      <c r="Q274" s="2"/>
      <c r="R274" s="2"/>
      <c r="S274" s="2"/>
      <c r="T274" s="2"/>
      <c r="U274" s="2"/>
      <c r="V274" s="18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2"/>
      <c r="AO274" s="2"/>
      <c r="AP274" s="2"/>
      <c r="AQ274" s="1"/>
      <c r="AR274" s="1"/>
      <c r="AS274" s="1"/>
      <c r="AT274" s="1"/>
      <c r="AU274" s="1"/>
      <c r="AV274" s="2"/>
      <c r="AW274" s="1"/>
      <c r="AX274" s="1"/>
      <c r="AY274" s="1"/>
      <c r="AZ274" s="1"/>
      <c r="BA274" s="1"/>
      <c r="BB274" s="1"/>
      <c r="BC274" s="1"/>
      <c r="BD274" s="1"/>
      <c r="BE274" s="1" t="s">
        <v>9</v>
      </c>
      <c r="BF274" s="1"/>
      <c r="BG274" s="2"/>
      <c r="BH274" s="2"/>
      <c r="BI274" s="1"/>
      <c r="BJ274" s="2"/>
      <c r="BK274" s="2"/>
      <c r="BL274" s="2"/>
      <c r="BM274" s="1"/>
      <c r="BN274" s="129"/>
    </row>
    <row r="275" spans="1:66" ht="31.2">
      <c r="A275" s="2">
        <v>271</v>
      </c>
      <c r="B275" s="33" t="s">
        <v>5624</v>
      </c>
      <c r="C275" s="33" t="s">
        <v>2584</v>
      </c>
      <c r="D275" s="33" t="s">
        <v>216</v>
      </c>
      <c r="E275" s="33">
        <v>57</v>
      </c>
      <c r="F275" s="33" t="s">
        <v>5456</v>
      </c>
      <c r="G275" s="33" t="s">
        <v>5494</v>
      </c>
      <c r="H275" s="23" t="str">
        <f t="shared" si="10"/>
        <v>鄭＊玉</v>
      </c>
      <c r="I275" s="23" t="str">
        <f t="shared" si="11"/>
        <v>2＊675630</v>
      </c>
      <c r="J275" s="33" t="s">
        <v>5446</v>
      </c>
      <c r="K275" s="33" t="s">
        <v>1127</v>
      </c>
      <c r="L275" s="33">
        <v>1125</v>
      </c>
      <c r="M275" s="33"/>
      <c r="N275" s="33"/>
      <c r="O275" s="33"/>
      <c r="P275" s="33"/>
      <c r="Q275" s="2"/>
      <c r="R275" s="2"/>
      <c r="S275" s="2"/>
      <c r="T275" s="2"/>
      <c r="U275" s="2"/>
      <c r="V275" s="18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2"/>
      <c r="AO275" s="2"/>
      <c r="AP275" s="2"/>
      <c r="AQ275" s="1"/>
      <c r="AR275" s="1"/>
      <c r="AS275" s="1"/>
      <c r="AT275" s="1"/>
      <c r="AU275" s="1"/>
      <c r="AV275" s="2"/>
      <c r="AW275" s="1"/>
      <c r="AX275" s="1"/>
      <c r="AY275" s="1"/>
      <c r="AZ275" s="1"/>
      <c r="BA275" s="1"/>
      <c r="BB275" s="1"/>
      <c r="BC275" s="1"/>
      <c r="BD275" s="1"/>
      <c r="BE275" s="1" t="s">
        <v>9</v>
      </c>
      <c r="BF275" s="1"/>
      <c r="BG275" s="2"/>
      <c r="BH275" s="2"/>
      <c r="BI275" s="1"/>
      <c r="BJ275" s="2"/>
      <c r="BK275" s="2"/>
      <c r="BL275" s="2"/>
      <c r="BM275" s="1"/>
      <c r="BN275" s="129"/>
    </row>
    <row r="276" spans="1:66" ht="31.2">
      <c r="A276" s="2">
        <v>272</v>
      </c>
      <c r="B276" s="33" t="s">
        <v>5225</v>
      </c>
      <c r="C276" s="33" t="s">
        <v>5092</v>
      </c>
      <c r="D276" s="33" t="s">
        <v>216</v>
      </c>
      <c r="E276" s="33">
        <v>71</v>
      </c>
      <c r="F276" s="33" t="s">
        <v>325</v>
      </c>
      <c r="G276" s="33" t="s">
        <v>325</v>
      </c>
      <c r="H276" s="23" t="str">
        <f t="shared" si="10"/>
        <v>翁＊如</v>
      </c>
      <c r="I276" s="23" t="str">
        <f t="shared" si="11"/>
        <v>1＊745280</v>
      </c>
      <c r="J276" s="33" t="s">
        <v>5473</v>
      </c>
      <c r="K276" s="33" t="s">
        <v>1130</v>
      </c>
      <c r="L276" s="33">
        <v>1125</v>
      </c>
      <c r="M276" s="33"/>
      <c r="N276" s="33"/>
      <c r="O276" s="33"/>
      <c r="P276" s="33"/>
      <c r="Q276" s="2"/>
      <c r="R276" s="2"/>
      <c r="S276" s="2"/>
      <c r="T276" s="2"/>
      <c r="U276" s="2"/>
      <c r="V276" s="18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2"/>
      <c r="AO276" s="2"/>
      <c r="AP276" s="2"/>
      <c r="AQ276" s="1"/>
      <c r="AR276" s="1"/>
      <c r="AS276" s="1"/>
      <c r="AT276" s="1"/>
      <c r="AU276" s="1"/>
      <c r="AV276" s="2"/>
      <c r="AW276" s="1"/>
      <c r="AX276" s="1"/>
      <c r="AY276" s="1"/>
      <c r="AZ276" s="1"/>
      <c r="BA276" s="1"/>
      <c r="BB276" s="1"/>
      <c r="BC276" s="1"/>
      <c r="BD276" s="1"/>
      <c r="BE276" s="1"/>
      <c r="BF276" s="1" t="s">
        <v>1102</v>
      </c>
      <c r="BG276" s="2"/>
      <c r="BH276" s="2"/>
      <c r="BI276" s="1" t="s">
        <v>1141</v>
      </c>
      <c r="BJ276" s="2"/>
      <c r="BK276" s="2"/>
      <c r="BL276" s="2"/>
      <c r="BM276" s="1"/>
      <c r="BN276" s="129"/>
    </row>
    <row r="277" spans="1:66" ht="31.2">
      <c r="A277" s="2">
        <v>273</v>
      </c>
      <c r="B277" s="33" t="s">
        <v>963</v>
      </c>
      <c r="C277" s="33" t="s">
        <v>458</v>
      </c>
      <c r="D277" s="33" t="s">
        <v>216</v>
      </c>
      <c r="E277" s="33">
        <v>66</v>
      </c>
      <c r="F277" s="33" t="s">
        <v>325</v>
      </c>
      <c r="G277" s="33" t="s">
        <v>325</v>
      </c>
      <c r="H277" s="23" t="str">
        <f t="shared" si="10"/>
        <v>許＊枝</v>
      </c>
      <c r="I277" s="23" t="str">
        <f t="shared" si="11"/>
        <v>0＊065068</v>
      </c>
      <c r="J277" s="33" t="s">
        <v>5514</v>
      </c>
      <c r="K277" s="33" t="s">
        <v>1127</v>
      </c>
      <c r="L277" s="33">
        <v>1125</v>
      </c>
      <c r="M277" s="33"/>
      <c r="N277" s="33"/>
      <c r="O277" s="33"/>
      <c r="P277" s="33"/>
      <c r="Q277" s="2"/>
      <c r="R277" s="2"/>
      <c r="S277" s="2"/>
      <c r="T277" s="2"/>
      <c r="U277" s="2"/>
      <c r="V277" s="18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2"/>
      <c r="AO277" s="2"/>
      <c r="AP277" s="2"/>
      <c r="AQ277" s="1"/>
      <c r="AR277" s="1"/>
      <c r="AS277" s="1"/>
      <c r="AT277" s="1"/>
      <c r="AU277" s="1"/>
      <c r="AV277" s="2"/>
      <c r="AW277" s="1"/>
      <c r="AX277" s="1"/>
      <c r="AY277" s="1"/>
      <c r="AZ277" s="1"/>
      <c r="BA277" s="1"/>
      <c r="BB277" s="1"/>
      <c r="BC277" s="1"/>
      <c r="BD277" s="1"/>
      <c r="BE277" s="1" t="s">
        <v>9</v>
      </c>
      <c r="BF277" s="1"/>
      <c r="BG277" s="2"/>
      <c r="BH277" s="2"/>
      <c r="BI277" s="1"/>
      <c r="BJ277" s="2"/>
      <c r="BK277" s="2"/>
      <c r="BL277" s="2"/>
      <c r="BM277" s="1"/>
      <c r="BN277" s="129"/>
    </row>
    <row r="278" spans="1:66" ht="31.2">
      <c r="A278" s="2">
        <v>274</v>
      </c>
      <c r="B278" s="33" t="s">
        <v>5760</v>
      </c>
      <c r="C278" s="33" t="s">
        <v>5515</v>
      </c>
      <c r="D278" s="33" t="s">
        <v>218</v>
      </c>
      <c r="E278" s="33">
        <v>40</v>
      </c>
      <c r="F278" s="33" t="s">
        <v>325</v>
      </c>
      <c r="G278" s="33" t="s">
        <v>325</v>
      </c>
      <c r="H278" s="23" t="str">
        <f t="shared" si="10"/>
        <v>王＊羿</v>
      </c>
      <c r="I278" s="23" t="str">
        <f t="shared" si="11"/>
        <v>0＊384009</v>
      </c>
      <c r="J278" s="33" t="s">
        <v>5514</v>
      </c>
      <c r="K278" s="33" t="s">
        <v>1127</v>
      </c>
      <c r="L278" s="33">
        <v>1125</v>
      </c>
      <c r="M278" s="33"/>
      <c r="N278" s="33"/>
      <c r="O278" s="33"/>
      <c r="P278" s="33"/>
      <c r="Q278" s="2"/>
      <c r="R278" s="2"/>
      <c r="S278" s="2"/>
      <c r="T278" s="2"/>
      <c r="U278" s="2"/>
      <c r="V278" s="18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2"/>
      <c r="AO278" s="2"/>
      <c r="AP278" s="2"/>
      <c r="AQ278" s="1"/>
      <c r="AR278" s="1"/>
      <c r="AS278" s="1"/>
      <c r="AT278" s="1"/>
      <c r="AU278" s="1"/>
      <c r="AV278" s="2"/>
      <c r="AW278" s="1"/>
      <c r="AX278" s="1"/>
      <c r="AY278" s="1"/>
      <c r="AZ278" s="1"/>
      <c r="BA278" s="1"/>
      <c r="BB278" s="1"/>
      <c r="BC278" s="1"/>
      <c r="BD278" s="1"/>
      <c r="BE278" s="1" t="s">
        <v>9</v>
      </c>
      <c r="BF278" s="1"/>
      <c r="BG278" s="2"/>
      <c r="BH278" s="2"/>
      <c r="BI278" s="1"/>
      <c r="BJ278" s="2"/>
      <c r="BK278" s="2"/>
      <c r="BL278" s="2"/>
      <c r="BM278" s="1"/>
      <c r="BN278" s="129"/>
    </row>
    <row r="279" spans="1:66" ht="31.2">
      <c r="A279" s="2">
        <v>275</v>
      </c>
      <c r="B279" s="33" t="s">
        <v>5761</v>
      </c>
      <c r="C279" s="33" t="s">
        <v>5516</v>
      </c>
      <c r="D279" s="33" t="s">
        <v>216</v>
      </c>
      <c r="E279" s="33">
        <v>69</v>
      </c>
      <c r="F279" s="33" t="s">
        <v>325</v>
      </c>
      <c r="G279" s="33" t="s">
        <v>325</v>
      </c>
      <c r="H279" s="23" t="str">
        <f t="shared" si="10"/>
        <v>黃＊珠</v>
      </c>
      <c r="I279" s="23" t="str">
        <f t="shared" si="11"/>
        <v>2＊481710</v>
      </c>
      <c r="J279" s="33" t="s">
        <v>5514</v>
      </c>
      <c r="K279" s="33" t="s">
        <v>1127</v>
      </c>
      <c r="L279" s="33">
        <v>1125</v>
      </c>
      <c r="M279" s="33"/>
      <c r="N279" s="33"/>
      <c r="O279" s="33"/>
      <c r="P279" s="33"/>
      <c r="Q279" s="2"/>
      <c r="R279" s="2"/>
      <c r="S279" s="2"/>
      <c r="T279" s="2"/>
      <c r="U279" s="2"/>
      <c r="V279" s="18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2"/>
      <c r="AO279" s="2"/>
      <c r="AP279" s="2"/>
      <c r="AQ279" s="1"/>
      <c r="AR279" s="1"/>
      <c r="AS279" s="1"/>
      <c r="AT279" s="1"/>
      <c r="AU279" s="1"/>
      <c r="AV279" s="2"/>
      <c r="AW279" s="1"/>
      <c r="AX279" s="1"/>
      <c r="AY279" s="1"/>
      <c r="AZ279" s="1"/>
      <c r="BA279" s="1"/>
      <c r="BB279" s="1"/>
      <c r="BC279" s="1"/>
      <c r="BD279" s="1"/>
      <c r="BE279" s="1" t="s">
        <v>9</v>
      </c>
      <c r="BF279" s="1"/>
      <c r="BG279" s="2"/>
      <c r="BH279" s="2"/>
      <c r="BI279" s="1"/>
      <c r="BJ279" s="2"/>
      <c r="BK279" s="2"/>
      <c r="BL279" s="2"/>
      <c r="BM279" s="1"/>
      <c r="BN279" s="129"/>
    </row>
    <row r="280" spans="1:66" ht="46.8">
      <c r="A280" s="2">
        <v>276</v>
      </c>
      <c r="B280" s="33" t="s">
        <v>969</v>
      </c>
      <c r="C280" s="33" t="s">
        <v>811</v>
      </c>
      <c r="D280" s="33" t="s">
        <v>216</v>
      </c>
      <c r="E280" s="33">
        <v>55</v>
      </c>
      <c r="F280" s="33" t="s">
        <v>325</v>
      </c>
      <c r="G280" s="33" t="s">
        <v>325</v>
      </c>
      <c r="H280" s="23" t="str">
        <f t="shared" si="10"/>
        <v>林＊卿</v>
      </c>
      <c r="I280" s="23" t="str">
        <f t="shared" si="11"/>
        <v>2＊901960</v>
      </c>
      <c r="J280" s="33" t="s">
        <v>5514</v>
      </c>
      <c r="K280" s="33" t="s">
        <v>1132</v>
      </c>
      <c r="L280" s="33">
        <v>1125</v>
      </c>
      <c r="M280" s="33"/>
      <c r="N280" s="33"/>
      <c r="O280" s="33"/>
      <c r="P280" s="33"/>
      <c r="Q280" s="2"/>
      <c r="R280" s="2"/>
      <c r="S280" s="2"/>
      <c r="T280" s="2"/>
      <c r="U280" s="2"/>
      <c r="V280" s="18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2"/>
      <c r="AO280" s="2"/>
      <c r="AP280" s="2"/>
      <c r="AQ280" s="1"/>
      <c r="AR280" s="1"/>
      <c r="AS280" s="1"/>
      <c r="AT280" s="1"/>
      <c r="AU280" s="1"/>
      <c r="AV280" s="2"/>
      <c r="AW280" s="1"/>
      <c r="AX280" s="1"/>
      <c r="AY280" s="1"/>
      <c r="AZ280" s="1"/>
      <c r="BA280" s="1"/>
      <c r="BB280" s="1"/>
      <c r="BC280" s="1"/>
      <c r="BD280" s="1" t="s">
        <v>9</v>
      </c>
      <c r="BE280" s="1" t="s">
        <v>9</v>
      </c>
      <c r="BF280" s="1"/>
      <c r="BG280" s="2"/>
      <c r="BH280" s="2"/>
      <c r="BI280" s="1"/>
      <c r="BJ280" s="2"/>
      <c r="BK280" s="2"/>
      <c r="BL280" s="2"/>
      <c r="BM280" s="1"/>
      <c r="BN280" s="129"/>
    </row>
    <row r="281" spans="1:66" ht="46.8">
      <c r="A281" s="2">
        <v>277</v>
      </c>
      <c r="B281" s="33" t="s">
        <v>961</v>
      </c>
      <c r="C281" s="33" t="s">
        <v>804</v>
      </c>
      <c r="D281" s="33" t="s">
        <v>216</v>
      </c>
      <c r="E281" s="33">
        <v>79</v>
      </c>
      <c r="F281" s="33" t="s">
        <v>325</v>
      </c>
      <c r="G281" s="33" t="s">
        <v>325</v>
      </c>
      <c r="H281" s="23" t="str">
        <f t="shared" si="10"/>
        <v>江＊幸子</v>
      </c>
      <c r="I281" s="23" t="str">
        <f t="shared" si="11"/>
        <v>2＊502175</v>
      </c>
      <c r="J281" s="33" t="s">
        <v>5514</v>
      </c>
      <c r="K281" s="33" t="s">
        <v>1132</v>
      </c>
      <c r="L281" s="33">
        <v>1125</v>
      </c>
      <c r="M281" s="33"/>
      <c r="N281" s="33"/>
      <c r="O281" s="33"/>
      <c r="P281" s="33"/>
      <c r="Q281" s="2"/>
      <c r="R281" s="2"/>
      <c r="S281" s="2"/>
      <c r="T281" s="2"/>
      <c r="U281" s="2"/>
      <c r="V281" s="18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2"/>
      <c r="AO281" s="2"/>
      <c r="AP281" s="2"/>
      <c r="AQ281" s="1"/>
      <c r="AR281" s="1"/>
      <c r="AS281" s="1"/>
      <c r="AT281" s="1"/>
      <c r="AU281" s="1"/>
      <c r="AV281" s="2"/>
      <c r="AW281" s="1"/>
      <c r="AX281" s="1"/>
      <c r="AY281" s="1"/>
      <c r="AZ281" s="1"/>
      <c r="BA281" s="1"/>
      <c r="BB281" s="1"/>
      <c r="BC281" s="1"/>
      <c r="BD281" s="1" t="s">
        <v>9</v>
      </c>
      <c r="BE281" s="1" t="s">
        <v>9</v>
      </c>
      <c r="BF281" s="1"/>
      <c r="BG281" s="2"/>
      <c r="BH281" s="2"/>
      <c r="BI281" s="1"/>
      <c r="BJ281" s="2"/>
      <c r="BK281" s="2"/>
      <c r="BL281" s="2"/>
      <c r="BM281" s="1"/>
      <c r="BN281" s="129"/>
    </row>
    <row r="282" spans="1:66" ht="31.2">
      <c r="A282" s="2">
        <v>278</v>
      </c>
      <c r="B282" s="33" t="s">
        <v>5762</v>
      </c>
      <c r="C282" s="33" t="s">
        <v>2363</v>
      </c>
      <c r="D282" s="33" t="s">
        <v>216</v>
      </c>
      <c r="E282" s="33">
        <v>53</v>
      </c>
      <c r="F282" s="33" t="s">
        <v>325</v>
      </c>
      <c r="G282" s="33" t="s">
        <v>325</v>
      </c>
      <c r="H282" s="23" t="str">
        <f t="shared" si="10"/>
        <v>郭＊娟</v>
      </c>
      <c r="I282" s="23" t="str">
        <f t="shared" si="11"/>
        <v>2＊775695</v>
      </c>
      <c r="J282" s="33" t="s">
        <v>5514</v>
      </c>
      <c r="K282" s="33" t="s">
        <v>1127</v>
      </c>
      <c r="L282" s="33">
        <v>1125</v>
      </c>
      <c r="M282" s="33"/>
      <c r="N282" s="33"/>
      <c r="O282" s="33"/>
      <c r="P282" s="33"/>
      <c r="Q282" s="2"/>
      <c r="R282" s="2"/>
      <c r="S282" s="2"/>
      <c r="T282" s="2"/>
      <c r="U282" s="2"/>
      <c r="V282" s="18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2"/>
      <c r="AO282" s="2"/>
      <c r="AP282" s="2"/>
      <c r="AQ282" s="1"/>
      <c r="AR282" s="1"/>
      <c r="AS282" s="1"/>
      <c r="AT282" s="1"/>
      <c r="AU282" s="1"/>
      <c r="AV282" s="2"/>
      <c r="AW282" s="1"/>
      <c r="AX282" s="1"/>
      <c r="AY282" s="1"/>
      <c r="AZ282" s="1"/>
      <c r="BA282" s="1"/>
      <c r="BB282" s="1"/>
      <c r="BC282" s="1"/>
      <c r="BD282" s="1"/>
      <c r="BE282" s="1" t="s">
        <v>9</v>
      </c>
      <c r="BF282" s="1"/>
      <c r="BG282" s="2"/>
      <c r="BH282" s="2"/>
      <c r="BI282" s="1"/>
      <c r="BJ282" s="2"/>
      <c r="BK282" s="2"/>
      <c r="BL282" s="2"/>
      <c r="BM282" s="1"/>
      <c r="BN282" s="129"/>
    </row>
    <row r="283" spans="1:66" ht="46.8">
      <c r="A283" s="2">
        <v>279</v>
      </c>
      <c r="B283" s="33" t="s">
        <v>5763</v>
      </c>
      <c r="C283" s="33" t="s">
        <v>5517</v>
      </c>
      <c r="D283" s="33" t="s">
        <v>216</v>
      </c>
      <c r="E283" s="33">
        <v>49</v>
      </c>
      <c r="F283" s="33" t="s">
        <v>325</v>
      </c>
      <c r="G283" s="33" t="s">
        <v>325</v>
      </c>
      <c r="H283" s="23" t="str">
        <f t="shared" si="10"/>
        <v>林＊宇</v>
      </c>
      <c r="I283" s="23" t="str">
        <f t="shared" si="11"/>
        <v>2＊347223</v>
      </c>
      <c r="J283" s="33" t="s">
        <v>5514</v>
      </c>
      <c r="K283" s="33" t="s">
        <v>1132</v>
      </c>
      <c r="L283" s="33">
        <v>1125</v>
      </c>
      <c r="M283" s="33"/>
      <c r="N283" s="33"/>
      <c r="O283" s="33"/>
      <c r="P283" s="33"/>
      <c r="Q283" s="2"/>
      <c r="R283" s="2"/>
      <c r="S283" s="2"/>
      <c r="T283" s="2"/>
      <c r="U283" s="2"/>
      <c r="V283" s="18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2"/>
      <c r="AO283" s="2"/>
      <c r="AP283" s="2"/>
      <c r="AQ283" s="1"/>
      <c r="AR283" s="1"/>
      <c r="AS283" s="1"/>
      <c r="AT283" s="1"/>
      <c r="AU283" s="1"/>
      <c r="AV283" s="2"/>
      <c r="AW283" s="1"/>
      <c r="AX283" s="1"/>
      <c r="AY283" s="1"/>
      <c r="AZ283" s="1"/>
      <c r="BA283" s="1"/>
      <c r="BB283" s="1"/>
      <c r="BC283" s="1"/>
      <c r="BD283" s="1" t="s">
        <v>9</v>
      </c>
      <c r="BE283" s="1" t="s">
        <v>9</v>
      </c>
      <c r="BF283" s="1"/>
      <c r="BG283" s="2"/>
      <c r="BH283" s="2"/>
      <c r="BI283" s="1"/>
      <c r="BJ283" s="2"/>
      <c r="BK283" s="2"/>
      <c r="BL283" s="2"/>
      <c r="BM283" s="1"/>
      <c r="BN283" s="129"/>
    </row>
    <row r="284" spans="1:66" ht="46.8">
      <c r="A284" s="2">
        <v>280</v>
      </c>
      <c r="B284" s="33" t="s">
        <v>5764</v>
      </c>
      <c r="C284" s="33" t="s">
        <v>2219</v>
      </c>
      <c r="D284" s="33" t="s">
        <v>216</v>
      </c>
      <c r="E284" s="33">
        <v>51</v>
      </c>
      <c r="F284" s="33" t="s">
        <v>325</v>
      </c>
      <c r="G284" s="33" t="s">
        <v>325</v>
      </c>
      <c r="H284" s="23" t="str">
        <f t="shared" si="10"/>
        <v>徐＊萱</v>
      </c>
      <c r="I284" s="23" t="str">
        <f t="shared" si="11"/>
        <v>1＊475211</v>
      </c>
      <c r="J284" s="33" t="s">
        <v>5479</v>
      </c>
      <c r="K284" s="33" t="s">
        <v>1125</v>
      </c>
      <c r="L284" s="33">
        <v>1125</v>
      </c>
      <c r="M284" s="33"/>
      <c r="N284" s="33"/>
      <c r="O284" s="33"/>
      <c r="P284" s="33"/>
      <c r="Q284" s="2"/>
      <c r="R284" s="2"/>
      <c r="S284" s="2"/>
      <c r="T284" s="2"/>
      <c r="U284" s="2"/>
      <c r="V284" s="18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2"/>
      <c r="AO284" s="2"/>
      <c r="AP284" s="2"/>
      <c r="AQ284" s="1"/>
      <c r="AR284" s="1"/>
      <c r="AS284" s="1"/>
      <c r="AT284" s="1"/>
      <c r="AU284" s="1"/>
      <c r="AV284" s="2"/>
      <c r="AW284" s="1"/>
      <c r="AX284" s="1"/>
      <c r="AY284" s="1"/>
      <c r="AZ284" s="1"/>
      <c r="BA284" s="1"/>
      <c r="BB284" s="1"/>
      <c r="BC284" s="1"/>
      <c r="BD284" s="1" t="s">
        <v>9</v>
      </c>
      <c r="BE284" s="1"/>
      <c r="BF284" s="1" t="s">
        <v>1102</v>
      </c>
      <c r="BG284" s="2"/>
      <c r="BH284" s="2"/>
      <c r="BI284" s="1" t="s">
        <v>1114</v>
      </c>
      <c r="BJ284" s="2"/>
      <c r="BK284" s="2"/>
      <c r="BL284" s="2"/>
      <c r="BM284" s="1"/>
      <c r="BN284" s="129"/>
    </row>
    <row r="285" spans="1:66" ht="46.8">
      <c r="A285" s="2">
        <v>281</v>
      </c>
      <c r="B285" s="33" t="s">
        <v>959</v>
      </c>
      <c r="C285" s="33" t="s">
        <v>802</v>
      </c>
      <c r="D285" s="33" t="s">
        <v>218</v>
      </c>
      <c r="E285" s="33">
        <v>65</v>
      </c>
      <c r="F285" s="33" t="s">
        <v>5479</v>
      </c>
      <c r="G285" s="33" t="s">
        <v>5518</v>
      </c>
      <c r="H285" s="23" t="str">
        <f t="shared" si="10"/>
        <v>林＊象</v>
      </c>
      <c r="I285" s="23" t="str">
        <f t="shared" si="11"/>
        <v>1＊599708</v>
      </c>
      <c r="J285" s="33" t="s">
        <v>5481</v>
      </c>
      <c r="K285" s="33" t="s">
        <v>1139</v>
      </c>
      <c r="L285" s="33">
        <v>1125</v>
      </c>
      <c r="M285" s="33"/>
      <c r="N285" s="33"/>
      <c r="O285" s="33"/>
      <c r="P285" s="33"/>
      <c r="Q285" s="2"/>
      <c r="R285" s="2"/>
      <c r="S285" s="2"/>
      <c r="T285" s="2"/>
      <c r="U285" s="2"/>
      <c r="V285" s="18"/>
      <c r="W285" s="1"/>
      <c r="X285" s="1"/>
      <c r="Y285" s="1"/>
      <c r="Z285" s="1"/>
      <c r="AA285" s="1" t="s">
        <v>9</v>
      </c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2"/>
      <c r="AO285" s="2"/>
      <c r="AP285" s="2"/>
      <c r="AQ285" s="1"/>
      <c r="AR285" s="1"/>
      <c r="AS285" s="1"/>
      <c r="AT285" s="1"/>
      <c r="AU285" s="1"/>
      <c r="AV285" s="2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2"/>
      <c r="BH285" s="2"/>
      <c r="BI285" s="1"/>
      <c r="BJ285" s="2"/>
      <c r="BK285" s="2"/>
      <c r="BL285" s="2"/>
      <c r="BM285" s="1" t="s">
        <v>1111</v>
      </c>
      <c r="BN285" s="129"/>
    </row>
    <row r="286" spans="1:66" ht="62.4">
      <c r="A286" s="2">
        <v>282</v>
      </c>
      <c r="B286" s="33" t="s">
        <v>5765</v>
      </c>
      <c r="C286" s="33" t="s">
        <v>4288</v>
      </c>
      <c r="D286" s="33" t="s">
        <v>216</v>
      </c>
      <c r="E286" s="33">
        <v>57</v>
      </c>
      <c r="F286" s="33" t="s">
        <v>325</v>
      </c>
      <c r="G286" s="33" t="s">
        <v>325</v>
      </c>
      <c r="H286" s="23" t="str">
        <f t="shared" si="10"/>
        <v>董＊瓏</v>
      </c>
      <c r="I286" s="23" t="str">
        <f t="shared" si="11"/>
        <v>1＊611189</v>
      </c>
      <c r="J286" s="33" t="s">
        <v>5481</v>
      </c>
      <c r="K286" s="33" t="s">
        <v>1814</v>
      </c>
      <c r="L286" s="33">
        <v>1125</v>
      </c>
      <c r="M286" s="33"/>
      <c r="N286" s="33"/>
      <c r="O286" s="33"/>
      <c r="P286" s="33"/>
      <c r="Q286" s="2"/>
      <c r="R286" s="2"/>
      <c r="S286" s="2"/>
      <c r="T286" s="2"/>
      <c r="U286" s="2"/>
      <c r="V286" s="18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2"/>
      <c r="AO286" s="2"/>
      <c r="AP286" s="2"/>
      <c r="AQ286" s="1"/>
      <c r="AR286" s="1"/>
      <c r="AS286" s="1"/>
      <c r="AT286" s="1"/>
      <c r="AU286" s="1"/>
      <c r="AV286" s="2"/>
      <c r="AW286" s="1"/>
      <c r="AX286" s="1"/>
      <c r="AY286" s="1"/>
      <c r="AZ286" s="1" t="s">
        <v>9</v>
      </c>
      <c r="BA286" s="1"/>
      <c r="BB286" s="1"/>
      <c r="BC286" s="1"/>
      <c r="BD286" s="1"/>
      <c r="BE286" s="1"/>
      <c r="BF286" s="1"/>
      <c r="BG286" s="2" t="s">
        <v>9</v>
      </c>
      <c r="BH286" s="2"/>
      <c r="BI286" s="1"/>
      <c r="BJ286" s="2"/>
      <c r="BK286" s="2"/>
      <c r="BL286" s="2"/>
      <c r="BM286" s="1" t="s">
        <v>1111</v>
      </c>
      <c r="BN286" s="129"/>
    </row>
    <row r="287" spans="1:66" ht="31.2">
      <c r="A287" s="2">
        <v>283</v>
      </c>
      <c r="B287" s="33" t="s">
        <v>5766</v>
      </c>
      <c r="C287" s="33" t="s">
        <v>5519</v>
      </c>
      <c r="D287" s="33" t="s">
        <v>218</v>
      </c>
      <c r="E287" s="33">
        <v>64</v>
      </c>
      <c r="F287" s="33" t="s">
        <v>325</v>
      </c>
      <c r="G287" s="33" t="s">
        <v>325</v>
      </c>
      <c r="H287" s="23" t="str">
        <f t="shared" si="10"/>
        <v>林＊義</v>
      </c>
      <c r="I287" s="23" t="str">
        <f t="shared" si="11"/>
        <v>1＊981291</v>
      </c>
      <c r="J287" s="33" t="s">
        <v>5481</v>
      </c>
      <c r="K287" s="33" t="s">
        <v>1127</v>
      </c>
      <c r="L287" s="33">
        <v>1125</v>
      </c>
      <c r="M287" s="33"/>
      <c r="N287" s="33"/>
      <c r="O287" s="33"/>
      <c r="P287" s="33"/>
      <c r="Q287" s="2"/>
      <c r="R287" s="2"/>
      <c r="S287" s="2"/>
      <c r="T287" s="2"/>
      <c r="U287" s="2"/>
      <c r="V287" s="18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2"/>
      <c r="AO287" s="2"/>
      <c r="AP287" s="2"/>
      <c r="AQ287" s="1"/>
      <c r="AR287" s="1"/>
      <c r="AS287" s="1"/>
      <c r="AT287" s="1"/>
      <c r="AU287" s="1"/>
      <c r="AV287" s="2"/>
      <c r="AW287" s="1"/>
      <c r="AX287" s="1"/>
      <c r="AY287" s="1"/>
      <c r="AZ287" s="1"/>
      <c r="BA287" s="1"/>
      <c r="BB287" s="1"/>
      <c r="BC287" s="1"/>
      <c r="BD287" s="1"/>
      <c r="BE287" s="1" t="s">
        <v>9</v>
      </c>
      <c r="BF287" s="1"/>
      <c r="BG287" s="2"/>
      <c r="BH287" s="2"/>
      <c r="BI287" s="1"/>
      <c r="BJ287" s="2"/>
      <c r="BK287" s="2"/>
      <c r="BL287" s="2"/>
      <c r="BM287" s="1"/>
      <c r="BN287" s="129"/>
    </row>
    <row r="288" spans="1:66" ht="46.8">
      <c r="A288" s="2">
        <v>284</v>
      </c>
      <c r="B288" s="33" t="s">
        <v>5767</v>
      </c>
      <c r="C288" s="33" t="s">
        <v>2448</v>
      </c>
      <c r="D288" s="33" t="s">
        <v>218</v>
      </c>
      <c r="E288" s="33">
        <v>79</v>
      </c>
      <c r="F288" s="33" t="s">
        <v>325</v>
      </c>
      <c r="G288" s="33" t="s">
        <v>325</v>
      </c>
      <c r="H288" s="23" t="str">
        <f t="shared" si="10"/>
        <v>潘＊輔</v>
      </c>
      <c r="I288" s="23" t="str">
        <f t="shared" si="11"/>
        <v>1＊642388</v>
      </c>
      <c r="J288" s="33" t="s">
        <v>5481</v>
      </c>
      <c r="K288" s="33" t="s">
        <v>1132</v>
      </c>
      <c r="L288" s="33">
        <v>1125</v>
      </c>
      <c r="M288" s="33"/>
      <c r="N288" s="33"/>
      <c r="O288" s="33"/>
      <c r="P288" s="33"/>
      <c r="Q288" s="2"/>
      <c r="R288" s="2"/>
      <c r="S288" s="2"/>
      <c r="T288" s="2"/>
      <c r="U288" s="2"/>
      <c r="V288" s="18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2"/>
      <c r="AO288" s="2"/>
      <c r="AP288" s="2"/>
      <c r="AQ288" s="1"/>
      <c r="AR288" s="1"/>
      <c r="AS288" s="1"/>
      <c r="AT288" s="1"/>
      <c r="AU288" s="1"/>
      <c r="AV288" s="2"/>
      <c r="AW288" s="1"/>
      <c r="AX288" s="1"/>
      <c r="AY288" s="1"/>
      <c r="AZ288" s="1"/>
      <c r="BA288" s="1"/>
      <c r="BB288" s="1"/>
      <c r="BC288" s="1"/>
      <c r="BD288" s="1" t="s">
        <v>9</v>
      </c>
      <c r="BE288" s="1" t="s">
        <v>9</v>
      </c>
      <c r="BF288" s="1"/>
      <c r="BG288" s="2"/>
      <c r="BH288" s="2"/>
      <c r="BI288" s="1"/>
      <c r="BJ288" s="2"/>
      <c r="BK288" s="2"/>
      <c r="BL288" s="2"/>
      <c r="BM288" s="1"/>
      <c r="BN288" s="129"/>
    </row>
    <row r="289" spans="1:66" ht="31.2">
      <c r="A289" s="2">
        <v>285</v>
      </c>
      <c r="B289" s="33" t="s">
        <v>5768</v>
      </c>
      <c r="C289" s="33" t="s">
        <v>2223</v>
      </c>
      <c r="D289" s="33" t="s">
        <v>218</v>
      </c>
      <c r="E289" s="33">
        <v>57</v>
      </c>
      <c r="F289" s="33" t="s">
        <v>325</v>
      </c>
      <c r="G289" s="33" t="s">
        <v>325</v>
      </c>
      <c r="H289" s="23" t="str">
        <f t="shared" si="10"/>
        <v>林＊延</v>
      </c>
      <c r="I289" s="23" t="str">
        <f t="shared" si="11"/>
        <v>2＊005396</v>
      </c>
      <c r="J289" s="33" t="s">
        <v>5481</v>
      </c>
      <c r="K289" s="33" t="s">
        <v>1127</v>
      </c>
      <c r="L289" s="33">
        <v>1125</v>
      </c>
      <c r="M289" s="33"/>
      <c r="N289" s="33"/>
      <c r="O289" s="33"/>
      <c r="P289" s="33"/>
      <c r="Q289" s="2"/>
      <c r="R289" s="2"/>
      <c r="S289" s="2"/>
      <c r="T289" s="2"/>
      <c r="U289" s="2"/>
      <c r="V289" s="18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2"/>
      <c r="AO289" s="2"/>
      <c r="AP289" s="2"/>
      <c r="AQ289" s="1"/>
      <c r="AR289" s="1"/>
      <c r="AS289" s="1"/>
      <c r="AT289" s="1"/>
      <c r="AU289" s="1"/>
      <c r="AV289" s="2"/>
      <c r="AW289" s="1"/>
      <c r="AX289" s="1"/>
      <c r="AY289" s="1"/>
      <c r="AZ289" s="1"/>
      <c r="BA289" s="1"/>
      <c r="BB289" s="1"/>
      <c r="BC289" s="1"/>
      <c r="BD289" s="1"/>
      <c r="BE289" s="1" t="s">
        <v>9</v>
      </c>
      <c r="BF289" s="1"/>
      <c r="BG289" s="2"/>
      <c r="BH289" s="2"/>
      <c r="BI289" s="1"/>
      <c r="BJ289" s="2"/>
      <c r="BK289" s="2"/>
      <c r="BL289" s="2"/>
      <c r="BM289" s="1"/>
      <c r="BN289" s="129"/>
    </row>
    <row r="290" spans="1:66" ht="31.2">
      <c r="A290" s="2">
        <v>286</v>
      </c>
      <c r="B290" s="33" t="s">
        <v>5769</v>
      </c>
      <c r="C290" s="33" t="s">
        <v>5520</v>
      </c>
      <c r="D290" s="33" t="s">
        <v>216</v>
      </c>
      <c r="E290" s="33">
        <v>69</v>
      </c>
      <c r="F290" s="33" t="s">
        <v>325</v>
      </c>
      <c r="G290" s="33" t="s">
        <v>325</v>
      </c>
      <c r="H290" s="23" t="str">
        <f t="shared" si="10"/>
        <v>李＊蓉</v>
      </c>
      <c r="I290" s="23" t="str">
        <f t="shared" si="11"/>
        <v>0＊467572</v>
      </c>
      <c r="J290" s="33" t="s">
        <v>5518</v>
      </c>
      <c r="K290" s="33" t="s">
        <v>1127</v>
      </c>
      <c r="L290" s="33">
        <v>1125</v>
      </c>
      <c r="M290" s="33"/>
      <c r="N290" s="33"/>
      <c r="O290" s="33"/>
      <c r="P290" s="33"/>
      <c r="Q290" s="2"/>
      <c r="R290" s="2"/>
      <c r="S290" s="2"/>
      <c r="T290" s="2"/>
      <c r="U290" s="2"/>
      <c r="V290" s="18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2"/>
      <c r="AO290" s="2"/>
      <c r="AP290" s="2"/>
      <c r="AQ290" s="1"/>
      <c r="AR290" s="1"/>
      <c r="AS290" s="1"/>
      <c r="AT290" s="1"/>
      <c r="AU290" s="1"/>
      <c r="AV290" s="2"/>
      <c r="AW290" s="1"/>
      <c r="AX290" s="1"/>
      <c r="AY290" s="1"/>
      <c r="AZ290" s="1"/>
      <c r="BA290" s="1"/>
      <c r="BB290" s="1"/>
      <c r="BC290" s="1"/>
      <c r="BD290" s="1"/>
      <c r="BE290" s="1" t="s">
        <v>9</v>
      </c>
      <c r="BF290" s="1"/>
      <c r="BG290" s="2"/>
      <c r="BH290" s="2"/>
      <c r="BI290" s="1" t="s">
        <v>1114</v>
      </c>
      <c r="BJ290" s="2"/>
      <c r="BK290" s="2"/>
      <c r="BL290" s="2"/>
      <c r="BM290" s="1"/>
      <c r="BN290" s="129"/>
    </row>
    <row r="291" spans="1:66" ht="31.2">
      <c r="A291" s="2">
        <v>287</v>
      </c>
      <c r="B291" s="33" t="s">
        <v>1933</v>
      </c>
      <c r="C291" s="33" t="s">
        <v>1717</v>
      </c>
      <c r="D291" s="33" t="s">
        <v>216</v>
      </c>
      <c r="E291" s="33">
        <v>88</v>
      </c>
      <c r="F291" s="33" t="s">
        <v>325</v>
      </c>
      <c r="G291" s="33" t="s">
        <v>325</v>
      </c>
      <c r="H291" s="23" t="str">
        <f t="shared" si="10"/>
        <v>鄭＊美玉</v>
      </c>
      <c r="I291" s="23" t="str">
        <f t="shared" si="11"/>
        <v>0＊642808</v>
      </c>
      <c r="J291" s="33" t="s">
        <v>5518</v>
      </c>
      <c r="K291" s="33" t="s">
        <v>1127</v>
      </c>
      <c r="L291" s="33">
        <v>1125</v>
      </c>
      <c r="M291" s="33"/>
      <c r="N291" s="33"/>
      <c r="O291" s="33"/>
      <c r="P291" s="33"/>
      <c r="Q291" s="2"/>
      <c r="R291" s="2"/>
      <c r="S291" s="2"/>
      <c r="T291" s="2"/>
      <c r="U291" s="2"/>
      <c r="V291" s="18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2"/>
      <c r="AO291" s="2"/>
      <c r="AP291" s="2"/>
      <c r="AQ291" s="1"/>
      <c r="AR291" s="1"/>
      <c r="AS291" s="1"/>
      <c r="AT291" s="1"/>
      <c r="AU291" s="1"/>
      <c r="AV291" s="2"/>
      <c r="AW291" s="1"/>
      <c r="AX291" s="1"/>
      <c r="AY291" s="1"/>
      <c r="AZ291" s="1"/>
      <c r="BA291" s="1"/>
      <c r="BB291" s="1"/>
      <c r="BC291" s="1"/>
      <c r="BD291" s="1"/>
      <c r="BE291" s="1" t="s">
        <v>1102</v>
      </c>
      <c r="BF291" s="1"/>
      <c r="BG291" s="2"/>
      <c r="BH291" s="2"/>
      <c r="BI291" s="1"/>
      <c r="BJ291" s="2"/>
      <c r="BK291" s="2"/>
      <c r="BL291" s="2"/>
      <c r="BM291" s="1"/>
      <c r="BN291" s="129"/>
    </row>
    <row r="292" spans="1:66" ht="31.2">
      <c r="A292" s="2">
        <v>288</v>
      </c>
      <c r="B292" s="33" t="s">
        <v>656</v>
      </c>
      <c r="C292" s="33" t="s">
        <v>657</v>
      </c>
      <c r="D292" s="33" t="s">
        <v>216</v>
      </c>
      <c r="E292" s="33">
        <v>70</v>
      </c>
      <c r="F292" s="33" t="s">
        <v>325</v>
      </c>
      <c r="G292" s="33" t="s">
        <v>325</v>
      </c>
      <c r="H292" s="23" t="str">
        <f t="shared" si="10"/>
        <v>高＊花</v>
      </c>
      <c r="I292" s="23" t="str">
        <f t="shared" si="11"/>
        <v>0＊441895</v>
      </c>
      <c r="J292" s="33" t="s">
        <v>5518</v>
      </c>
      <c r="K292" s="33" t="s">
        <v>1127</v>
      </c>
      <c r="L292" s="33">
        <v>1125</v>
      </c>
      <c r="M292" s="33"/>
      <c r="N292" s="33"/>
      <c r="O292" s="33"/>
      <c r="P292" s="33"/>
      <c r="Q292" s="2"/>
      <c r="R292" s="2"/>
      <c r="S292" s="2"/>
      <c r="T292" s="2"/>
      <c r="U292" s="2"/>
      <c r="V292" s="18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2"/>
      <c r="AO292" s="2"/>
      <c r="AP292" s="2"/>
      <c r="AQ292" s="1"/>
      <c r="AR292" s="1"/>
      <c r="AS292" s="1"/>
      <c r="AT292" s="1"/>
      <c r="AU292" s="1"/>
      <c r="AV292" s="2"/>
      <c r="AW292" s="1"/>
      <c r="AX292" s="1"/>
      <c r="AY292" s="1"/>
      <c r="AZ292" s="1"/>
      <c r="BA292" s="1"/>
      <c r="BB292" s="1"/>
      <c r="BC292" s="1"/>
      <c r="BD292" s="1"/>
      <c r="BE292" s="1" t="s">
        <v>9</v>
      </c>
      <c r="BF292" s="1"/>
      <c r="BG292" s="2"/>
      <c r="BH292" s="2"/>
      <c r="BI292" s="1"/>
      <c r="BJ292" s="2"/>
      <c r="BK292" s="2"/>
      <c r="BL292" s="2"/>
      <c r="BM292" s="1"/>
      <c r="BN292" s="129"/>
    </row>
    <row r="293" spans="1:66" ht="31.2">
      <c r="A293" s="2">
        <v>289</v>
      </c>
      <c r="B293" s="33" t="s">
        <v>5770</v>
      </c>
      <c r="C293" s="33" t="s">
        <v>5521</v>
      </c>
      <c r="D293" s="33" t="s">
        <v>218</v>
      </c>
      <c r="E293" s="33">
        <v>62</v>
      </c>
      <c r="F293" s="33" t="s">
        <v>325</v>
      </c>
      <c r="G293" s="33" t="s">
        <v>325</v>
      </c>
      <c r="H293" s="23" t="str">
        <f t="shared" si="10"/>
        <v>詹＊樹</v>
      </c>
      <c r="I293" s="23" t="str">
        <f t="shared" si="11"/>
        <v>0＊678737</v>
      </c>
      <c r="J293" s="33" t="s">
        <v>5518</v>
      </c>
      <c r="K293" s="33" t="s">
        <v>1130</v>
      </c>
      <c r="L293" s="33">
        <v>1125</v>
      </c>
      <c r="M293" s="33"/>
      <c r="N293" s="33"/>
      <c r="O293" s="33"/>
      <c r="P293" s="33"/>
      <c r="Q293" s="2"/>
      <c r="R293" s="2"/>
      <c r="S293" s="2"/>
      <c r="T293" s="2"/>
      <c r="U293" s="2"/>
      <c r="V293" s="18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2"/>
      <c r="AO293" s="2"/>
      <c r="AP293" s="2"/>
      <c r="AQ293" s="1"/>
      <c r="AR293" s="1"/>
      <c r="AS293" s="1"/>
      <c r="AT293" s="1"/>
      <c r="AU293" s="1"/>
      <c r="AV293" s="2"/>
      <c r="AW293" s="1"/>
      <c r="AX293" s="1"/>
      <c r="AY293" s="1"/>
      <c r="AZ293" s="1"/>
      <c r="BA293" s="1"/>
      <c r="BB293" s="1"/>
      <c r="BC293" s="1"/>
      <c r="BD293" s="1"/>
      <c r="BE293" s="1"/>
      <c r="BF293" s="1" t="s">
        <v>1102</v>
      </c>
      <c r="BG293" s="2"/>
      <c r="BH293" s="2"/>
      <c r="BI293" s="1"/>
      <c r="BJ293" s="2"/>
      <c r="BK293" s="2"/>
      <c r="BL293" s="2"/>
      <c r="BM293" s="1"/>
      <c r="BN293" s="129"/>
    </row>
    <row r="294" spans="1:66" ht="31.2">
      <c r="A294" s="2">
        <v>290</v>
      </c>
      <c r="B294" s="33" t="s">
        <v>5771</v>
      </c>
      <c r="C294" s="33" t="s">
        <v>2246</v>
      </c>
      <c r="D294" s="33" t="s">
        <v>216</v>
      </c>
      <c r="E294" s="33">
        <v>70</v>
      </c>
      <c r="F294" s="33" t="s">
        <v>325</v>
      </c>
      <c r="G294" s="33" t="s">
        <v>325</v>
      </c>
      <c r="H294" s="23" t="str">
        <f t="shared" si="10"/>
        <v>林＊蓉</v>
      </c>
      <c r="I294" s="23" t="str">
        <f t="shared" si="11"/>
        <v>1＊291354</v>
      </c>
      <c r="J294" s="33" t="s">
        <v>5518</v>
      </c>
      <c r="K294" s="33" t="s">
        <v>1127</v>
      </c>
      <c r="L294" s="33">
        <v>1125</v>
      </c>
      <c r="M294" s="33"/>
      <c r="N294" s="33"/>
      <c r="O294" s="33"/>
      <c r="P294" s="33"/>
      <c r="Q294" s="2"/>
      <c r="R294" s="2"/>
      <c r="S294" s="2"/>
      <c r="T294" s="2"/>
      <c r="U294" s="2"/>
      <c r="V294" s="18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2"/>
      <c r="AO294" s="2"/>
      <c r="AP294" s="2"/>
      <c r="AQ294" s="1"/>
      <c r="AR294" s="1"/>
      <c r="AS294" s="1"/>
      <c r="AT294" s="1"/>
      <c r="AU294" s="1"/>
      <c r="AV294" s="2"/>
      <c r="AW294" s="1"/>
      <c r="AX294" s="1"/>
      <c r="AY294" s="1"/>
      <c r="AZ294" s="1"/>
      <c r="BA294" s="1"/>
      <c r="BB294" s="1"/>
      <c r="BC294" s="1"/>
      <c r="BD294" s="1"/>
      <c r="BE294" s="1" t="s">
        <v>9</v>
      </c>
      <c r="BF294" s="1"/>
      <c r="BG294" s="2"/>
      <c r="BH294" s="2"/>
      <c r="BI294" s="1"/>
      <c r="BJ294" s="2"/>
      <c r="BK294" s="2"/>
      <c r="BL294" s="2"/>
      <c r="BM294" s="1"/>
      <c r="BN294" s="129"/>
    </row>
    <row r="295" spans="1:66" ht="31.2">
      <c r="A295" s="2">
        <v>291</v>
      </c>
      <c r="B295" s="33" t="s">
        <v>5772</v>
      </c>
      <c r="C295" s="33" t="s">
        <v>5522</v>
      </c>
      <c r="D295" s="33" t="s">
        <v>218</v>
      </c>
      <c r="E295" s="33">
        <v>68</v>
      </c>
      <c r="F295" s="33" t="s">
        <v>325</v>
      </c>
      <c r="G295" s="33" t="s">
        <v>325</v>
      </c>
      <c r="H295" s="23" t="str">
        <f t="shared" si="10"/>
        <v>林＊水</v>
      </c>
      <c r="I295" s="23" t="str">
        <f t="shared" si="11"/>
        <v>1＊125837</v>
      </c>
      <c r="J295" s="33" t="s">
        <v>5518</v>
      </c>
      <c r="K295" s="33" t="s">
        <v>1127</v>
      </c>
      <c r="L295" s="33">
        <v>1125</v>
      </c>
      <c r="M295" s="33"/>
      <c r="N295" s="33"/>
      <c r="O295" s="33"/>
      <c r="P295" s="33"/>
      <c r="Q295" s="2"/>
      <c r="R295" s="2"/>
      <c r="S295" s="2"/>
      <c r="T295" s="2"/>
      <c r="U295" s="2"/>
      <c r="V295" s="18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2"/>
      <c r="AO295" s="2"/>
      <c r="AP295" s="2"/>
      <c r="AQ295" s="1"/>
      <c r="AR295" s="1"/>
      <c r="AS295" s="1"/>
      <c r="AT295" s="1"/>
      <c r="AU295" s="1"/>
      <c r="AV295" s="2"/>
      <c r="AW295" s="1"/>
      <c r="AX295" s="1"/>
      <c r="AY295" s="1"/>
      <c r="AZ295" s="1"/>
      <c r="BA295" s="1"/>
      <c r="BB295" s="1"/>
      <c r="BC295" s="1"/>
      <c r="BD295" s="1"/>
      <c r="BE295" s="1" t="s">
        <v>9</v>
      </c>
      <c r="BF295" s="1"/>
      <c r="BG295" s="2"/>
      <c r="BH295" s="2"/>
      <c r="BI295" s="1"/>
      <c r="BJ295" s="2"/>
      <c r="BK295" s="2"/>
      <c r="BL295" s="2"/>
      <c r="BM295" s="1"/>
      <c r="BN295" s="129"/>
    </row>
    <row r="296" spans="1:66" ht="31.2">
      <c r="A296" s="2">
        <v>292</v>
      </c>
      <c r="B296" s="33" t="s">
        <v>5773</v>
      </c>
      <c r="C296" s="33" t="s">
        <v>5523</v>
      </c>
      <c r="D296" s="33" t="s">
        <v>216</v>
      </c>
      <c r="E296" s="33">
        <v>65</v>
      </c>
      <c r="F296" s="33" t="s">
        <v>325</v>
      </c>
      <c r="G296" s="33" t="s">
        <v>325</v>
      </c>
      <c r="H296" s="23" t="str">
        <f t="shared" si="10"/>
        <v>劉＊寶猜</v>
      </c>
      <c r="I296" s="23" t="str">
        <f t="shared" si="11"/>
        <v>1＊430129</v>
      </c>
      <c r="J296" s="33" t="s">
        <v>5518</v>
      </c>
      <c r="K296" s="33" t="s">
        <v>1130</v>
      </c>
      <c r="L296" s="33">
        <v>1125</v>
      </c>
      <c r="M296" s="33"/>
      <c r="N296" s="33"/>
      <c r="O296" s="33"/>
      <c r="P296" s="33"/>
      <c r="Q296" s="2"/>
      <c r="R296" s="2"/>
      <c r="S296" s="2"/>
      <c r="T296" s="2"/>
      <c r="U296" s="2"/>
      <c r="V296" s="18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2"/>
      <c r="AO296" s="2"/>
      <c r="AP296" s="2"/>
      <c r="AQ296" s="1"/>
      <c r="AR296" s="1"/>
      <c r="AS296" s="1"/>
      <c r="AT296" s="1"/>
      <c r="AU296" s="1"/>
      <c r="AV296" s="2"/>
      <c r="AW296" s="1"/>
      <c r="AX296" s="1"/>
      <c r="AY296" s="1"/>
      <c r="AZ296" s="1"/>
      <c r="BA296" s="1"/>
      <c r="BB296" s="1"/>
      <c r="BC296" s="1"/>
      <c r="BD296" s="1"/>
      <c r="BE296" s="1"/>
      <c r="BF296" s="1" t="s">
        <v>9</v>
      </c>
      <c r="BG296" s="2"/>
      <c r="BH296" s="2"/>
      <c r="BI296" s="1"/>
      <c r="BJ296" s="2"/>
      <c r="BK296" s="2"/>
      <c r="BL296" s="2"/>
      <c r="BM296" s="1"/>
      <c r="BN296" s="129"/>
    </row>
    <row r="297" spans="1:66" ht="31.2">
      <c r="A297" s="2">
        <v>293</v>
      </c>
      <c r="B297" s="33" t="s">
        <v>5774</v>
      </c>
      <c r="C297" s="33" t="s">
        <v>2601</v>
      </c>
      <c r="D297" s="33" t="s">
        <v>218</v>
      </c>
      <c r="E297" s="33">
        <v>68</v>
      </c>
      <c r="F297" s="33" t="s">
        <v>325</v>
      </c>
      <c r="G297" s="33" t="s">
        <v>325</v>
      </c>
      <c r="H297" s="23" t="str">
        <f t="shared" si="10"/>
        <v>陳＊慶</v>
      </c>
      <c r="I297" s="23" t="str">
        <f t="shared" si="11"/>
        <v>2＊400512</v>
      </c>
      <c r="J297" s="33" t="s">
        <v>5518</v>
      </c>
      <c r="K297" s="33" t="s">
        <v>1127</v>
      </c>
      <c r="L297" s="33">
        <v>1125</v>
      </c>
      <c r="M297" s="33"/>
      <c r="N297" s="33"/>
      <c r="O297" s="33"/>
      <c r="P297" s="33"/>
      <c r="Q297" s="2"/>
      <c r="R297" s="2"/>
      <c r="S297" s="2"/>
      <c r="T297" s="2"/>
      <c r="U297" s="2"/>
      <c r="V297" s="18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2"/>
      <c r="AO297" s="2"/>
      <c r="AP297" s="2"/>
      <c r="AQ297" s="1"/>
      <c r="AR297" s="1"/>
      <c r="AS297" s="1"/>
      <c r="AT297" s="1"/>
      <c r="AU297" s="1"/>
      <c r="AV297" s="2"/>
      <c r="AW297" s="1"/>
      <c r="AX297" s="1"/>
      <c r="AY297" s="1"/>
      <c r="AZ297" s="1"/>
      <c r="BA297" s="1"/>
      <c r="BB297" s="1"/>
      <c r="BC297" s="1"/>
      <c r="BD297" s="1"/>
      <c r="BE297" s="1" t="s">
        <v>9</v>
      </c>
      <c r="BF297" s="1"/>
      <c r="BG297" s="2"/>
      <c r="BH297" s="2"/>
      <c r="BI297" s="1"/>
      <c r="BJ297" s="2"/>
      <c r="BK297" s="2"/>
      <c r="BL297" s="2"/>
      <c r="BM297" s="1"/>
      <c r="BN297" s="129"/>
    </row>
    <row r="298" spans="1:66" ht="31.2">
      <c r="A298" s="2">
        <v>294</v>
      </c>
      <c r="B298" s="33" t="s">
        <v>5775</v>
      </c>
      <c r="C298" s="33" t="s">
        <v>5524</v>
      </c>
      <c r="D298" s="33" t="s">
        <v>218</v>
      </c>
      <c r="E298" s="33">
        <v>85</v>
      </c>
      <c r="F298" s="33" t="s">
        <v>325</v>
      </c>
      <c r="G298" s="33" t="s">
        <v>325</v>
      </c>
      <c r="H298" s="23" t="str">
        <f t="shared" si="10"/>
        <v>黃＊正</v>
      </c>
      <c r="I298" s="23" t="str">
        <f t="shared" si="11"/>
        <v>2＊323539</v>
      </c>
      <c r="J298" s="33" t="s">
        <v>5518</v>
      </c>
      <c r="K298" s="33" t="s">
        <v>1130</v>
      </c>
      <c r="L298" s="33">
        <v>1125</v>
      </c>
      <c r="M298" s="33"/>
      <c r="N298" s="33"/>
      <c r="O298" s="33"/>
      <c r="P298" s="33"/>
      <c r="Q298" s="2"/>
      <c r="R298" s="2"/>
      <c r="S298" s="2"/>
      <c r="T298" s="2"/>
      <c r="U298" s="2"/>
      <c r="V298" s="18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2"/>
      <c r="AO298" s="2"/>
      <c r="AP298" s="2"/>
      <c r="AQ298" s="1"/>
      <c r="AR298" s="1"/>
      <c r="AS298" s="1"/>
      <c r="AT298" s="1"/>
      <c r="AU298" s="1"/>
      <c r="AV298" s="2"/>
      <c r="AW298" s="1"/>
      <c r="AX298" s="1"/>
      <c r="AY298" s="1"/>
      <c r="AZ298" s="1"/>
      <c r="BA298" s="1"/>
      <c r="BB298" s="1"/>
      <c r="BC298" s="1"/>
      <c r="BD298" s="1"/>
      <c r="BE298" s="1"/>
      <c r="BF298" s="1" t="s">
        <v>9</v>
      </c>
      <c r="BG298" s="2"/>
      <c r="BH298" s="2"/>
      <c r="BI298" s="1"/>
      <c r="BJ298" s="2"/>
      <c r="BK298" s="2"/>
      <c r="BL298" s="2"/>
      <c r="BM298" s="1"/>
      <c r="BN298" s="129"/>
    </row>
    <row r="299" spans="1:66" ht="31.2">
      <c r="A299" s="2">
        <v>295</v>
      </c>
      <c r="B299" s="33" t="s">
        <v>1940</v>
      </c>
      <c r="C299" s="33" t="s">
        <v>1724</v>
      </c>
      <c r="D299" s="33" t="s">
        <v>216</v>
      </c>
      <c r="E299" s="33">
        <v>77</v>
      </c>
      <c r="F299" s="33" t="s">
        <v>325</v>
      </c>
      <c r="G299" s="33" t="s">
        <v>325</v>
      </c>
      <c r="H299" s="23" t="str">
        <f t="shared" si="10"/>
        <v>張＊子</v>
      </c>
      <c r="I299" s="23" t="str">
        <f t="shared" si="11"/>
        <v>0＊202015</v>
      </c>
      <c r="J299" s="33" t="s">
        <v>5483</v>
      </c>
      <c r="K299" s="125" t="s">
        <v>1127</v>
      </c>
      <c r="L299" s="33">
        <v>1125</v>
      </c>
      <c r="M299" s="33"/>
      <c r="N299" s="33"/>
      <c r="O299" s="33"/>
      <c r="P299" s="33"/>
      <c r="Q299" s="2"/>
      <c r="R299" s="2"/>
      <c r="S299" s="2"/>
      <c r="T299" s="2"/>
      <c r="U299" s="2"/>
      <c r="V299" s="18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2"/>
      <c r="AO299" s="2"/>
      <c r="AP299" s="2"/>
      <c r="AQ299" s="1"/>
      <c r="AR299" s="1"/>
      <c r="AS299" s="1"/>
      <c r="AT299" s="1"/>
      <c r="AU299" s="1"/>
      <c r="AV299" s="2"/>
      <c r="AW299" s="1"/>
      <c r="AX299" s="1"/>
      <c r="AY299" s="1"/>
      <c r="AZ299" s="1"/>
      <c r="BA299" s="1"/>
      <c r="BB299" s="1"/>
      <c r="BC299" s="1"/>
      <c r="BD299" s="1"/>
      <c r="BE299" s="1" t="s">
        <v>9</v>
      </c>
      <c r="BF299" s="1"/>
      <c r="BG299" s="2"/>
      <c r="BH299" s="2"/>
      <c r="BI299" s="1" t="s">
        <v>1114</v>
      </c>
      <c r="BJ299" s="2"/>
      <c r="BK299" s="2"/>
      <c r="BL299" s="2"/>
      <c r="BM299" s="1"/>
      <c r="BN299" s="129"/>
    </row>
    <row r="300" spans="1:66" ht="31.2">
      <c r="A300" s="2">
        <v>296</v>
      </c>
      <c r="B300" s="33" t="s">
        <v>1957</v>
      </c>
      <c r="C300" s="33" t="s">
        <v>1743</v>
      </c>
      <c r="D300" s="33" t="s">
        <v>216</v>
      </c>
      <c r="E300" s="33">
        <v>46</v>
      </c>
      <c r="F300" s="33" t="s">
        <v>325</v>
      </c>
      <c r="G300" s="33" t="s">
        <v>325</v>
      </c>
      <c r="H300" s="23" t="str">
        <f t="shared" si="10"/>
        <v>謝＊貞</v>
      </c>
      <c r="I300" s="23" t="str">
        <f t="shared" si="11"/>
        <v>2＊313224</v>
      </c>
      <c r="J300" s="33" t="s">
        <v>5483</v>
      </c>
      <c r="K300" s="33" t="s">
        <v>1130</v>
      </c>
      <c r="L300" s="33">
        <v>1125</v>
      </c>
      <c r="M300" s="33"/>
      <c r="N300" s="33"/>
      <c r="O300" s="33"/>
      <c r="P300" s="33"/>
      <c r="Q300" s="2"/>
      <c r="R300" s="2"/>
      <c r="S300" s="2"/>
      <c r="T300" s="2"/>
      <c r="U300" s="2"/>
      <c r="V300" s="18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2"/>
      <c r="AO300" s="2"/>
      <c r="AP300" s="2"/>
      <c r="AQ300" s="1"/>
      <c r="AR300" s="1"/>
      <c r="AS300" s="1"/>
      <c r="AT300" s="1"/>
      <c r="AU300" s="1"/>
      <c r="AV300" s="2"/>
      <c r="AW300" s="1"/>
      <c r="AX300" s="1"/>
      <c r="AY300" s="1"/>
      <c r="AZ300" s="1"/>
      <c r="BA300" s="1"/>
      <c r="BB300" s="1"/>
      <c r="BC300" s="1"/>
      <c r="BD300" s="1"/>
      <c r="BE300" s="1"/>
      <c r="BF300" s="1" t="s">
        <v>9</v>
      </c>
      <c r="BG300" s="2"/>
      <c r="BH300" s="2"/>
      <c r="BI300" s="1"/>
      <c r="BJ300" s="2"/>
      <c r="BK300" s="2"/>
      <c r="BL300" s="2"/>
      <c r="BM300" s="1"/>
      <c r="BN300" s="129"/>
    </row>
    <row r="301" spans="1:66" ht="31.2">
      <c r="A301" s="2">
        <v>297</v>
      </c>
      <c r="B301" s="33" t="s">
        <v>972</v>
      </c>
      <c r="C301" s="33" t="s">
        <v>813</v>
      </c>
      <c r="D301" s="33" t="s">
        <v>216</v>
      </c>
      <c r="E301" s="33">
        <v>37</v>
      </c>
      <c r="F301" s="33" t="s">
        <v>325</v>
      </c>
      <c r="G301" s="33" t="s">
        <v>325</v>
      </c>
      <c r="H301" s="23" t="str">
        <f t="shared" si="10"/>
        <v>卓＊萍</v>
      </c>
      <c r="I301" s="23" t="str">
        <f t="shared" si="11"/>
        <v>2＊495645</v>
      </c>
      <c r="J301" s="33" t="s">
        <v>5483</v>
      </c>
      <c r="K301" s="33" t="s">
        <v>1130</v>
      </c>
      <c r="L301" s="33">
        <v>1125</v>
      </c>
      <c r="M301" s="33"/>
      <c r="N301" s="33"/>
      <c r="O301" s="33"/>
      <c r="P301" s="33"/>
      <c r="Q301" s="2"/>
      <c r="R301" s="2"/>
      <c r="S301" s="2"/>
      <c r="T301" s="2"/>
      <c r="U301" s="2"/>
      <c r="V301" s="18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2"/>
      <c r="AO301" s="2"/>
      <c r="AP301" s="2"/>
      <c r="AQ301" s="1"/>
      <c r="AR301" s="1"/>
      <c r="AS301" s="1"/>
      <c r="AT301" s="1"/>
      <c r="AU301" s="1"/>
      <c r="AV301" s="2"/>
      <c r="AW301" s="1"/>
      <c r="AX301" s="1"/>
      <c r="AY301" s="1"/>
      <c r="AZ301" s="1"/>
      <c r="BA301" s="1"/>
      <c r="BB301" s="1"/>
      <c r="BC301" s="1"/>
      <c r="BD301" s="1"/>
      <c r="BE301" s="1"/>
      <c r="BF301" s="1" t="s">
        <v>1102</v>
      </c>
      <c r="BG301" s="2"/>
      <c r="BH301" s="2"/>
      <c r="BI301" s="1"/>
      <c r="BJ301" s="2"/>
      <c r="BK301" s="2"/>
      <c r="BL301" s="2"/>
      <c r="BM301" s="1"/>
      <c r="BN301" s="129"/>
    </row>
    <row r="302" spans="1:66" ht="46.8">
      <c r="A302" s="2">
        <v>298</v>
      </c>
      <c r="B302" s="33" t="s">
        <v>1302</v>
      </c>
      <c r="C302" s="33" t="s">
        <v>477</v>
      </c>
      <c r="D302" s="33" t="s">
        <v>218</v>
      </c>
      <c r="E302" s="33">
        <v>55</v>
      </c>
      <c r="F302" s="33" t="s">
        <v>325</v>
      </c>
      <c r="G302" s="33" t="s">
        <v>325</v>
      </c>
      <c r="H302" s="23" t="str">
        <f t="shared" si="10"/>
        <v>彭＊璋</v>
      </c>
      <c r="I302" s="23" t="str">
        <f t="shared" si="11"/>
        <v>2＊752022</v>
      </c>
      <c r="J302" s="33" t="s">
        <v>5490</v>
      </c>
      <c r="K302" s="33" t="s">
        <v>1132</v>
      </c>
      <c r="L302" s="33">
        <v>1125</v>
      </c>
      <c r="M302" s="33"/>
      <c r="N302" s="33"/>
      <c r="O302" s="33"/>
      <c r="P302" s="33"/>
      <c r="Q302" s="2"/>
      <c r="R302" s="2"/>
      <c r="S302" s="2"/>
      <c r="T302" s="2"/>
      <c r="U302" s="2"/>
      <c r="V302" s="18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2"/>
      <c r="AO302" s="2"/>
      <c r="AP302" s="2"/>
      <c r="AQ302" s="1"/>
      <c r="AR302" s="1"/>
      <c r="AS302" s="1"/>
      <c r="AT302" s="1"/>
      <c r="AU302" s="1"/>
      <c r="AV302" s="2"/>
      <c r="AW302" s="1"/>
      <c r="AX302" s="1"/>
      <c r="AY302" s="1"/>
      <c r="AZ302" s="1"/>
      <c r="BA302" s="1"/>
      <c r="BB302" s="1"/>
      <c r="BC302" s="1"/>
      <c r="BD302" s="1" t="s">
        <v>9</v>
      </c>
      <c r="BE302" s="1" t="s">
        <v>9</v>
      </c>
      <c r="BF302" s="1"/>
      <c r="BG302" s="2"/>
      <c r="BH302" s="2"/>
      <c r="BI302" s="1"/>
      <c r="BJ302" s="2"/>
      <c r="BK302" s="2"/>
      <c r="BL302" s="2"/>
      <c r="BM302" s="1"/>
      <c r="BN302" s="129"/>
    </row>
    <row r="303" spans="1:66" ht="31.2">
      <c r="A303" s="2">
        <v>299</v>
      </c>
      <c r="B303" s="33" t="s">
        <v>5776</v>
      </c>
      <c r="C303" s="33" t="s">
        <v>5525</v>
      </c>
      <c r="D303" s="33" t="s">
        <v>216</v>
      </c>
      <c r="E303" s="33">
        <v>79</v>
      </c>
      <c r="F303" s="33" t="s">
        <v>325</v>
      </c>
      <c r="G303" s="33" t="s">
        <v>325</v>
      </c>
      <c r="H303" s="23" t="str">
        <f t="shared" si="10"/>
        <v>藍＊英</v>
      </c>
      <c r="I303" s="23" t="str">
        <f t="shared" si="11"/>
        <v>2＊386036</v>
      </c>
      <c r="J303" s="33" t="s">
        <v>5490</v>
      </c>
      <c r="K303" s="33" t="s">
        <v>1127</v>
      </c>
      <c r="L303" s="33">
        <v>1125</v>
      </c>
      <c r="M303" s="33"/>
      <c r="N303" s="33"/>
      <c r="O303" s="33"/>
      <c r="P303" s="33"/>
      <c r="Q303" s="2"/>
      <c r="R303" s="2"/>
      <c r="S303" s="2"/>
      <c r="T303" s="2"/>
      <c r="U303" s="2"/>
      <c r="V303" s="18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2"/>
      <c r="AO303" s="2"/>
      <c r="AP303" s="2"/>
      <c r="AQ303" s="1"/>
      <c r="AR303" s="1"/>
      <c r="AS303" s="1"/>
      <c r="AT303" s="1"/>
      <c r="AU303" s="1"/>
      <c r="AV303" s="2"/>
      <c r="AW303" s="1"/>
      <c r="AX303" s="1"/>
      <c r="AY303" s="1"/>
      <c r="AZ303" s="1"/>
      <c r="BA303" s="1"/>
      <c r="BB303" s="1"/>
      <c r="BC303" s="1"/>
      <c r="BD303" s="1"/>
      <c r="BE303" s="1" t="s">
        <v>9</v>
      </c>
      <c r="BF303" s="1"/>
      <c r="BG303" s="2"/>
      <c r="BH303" s="2"/>
      <c r="BI303" s="1"/>
      <c r="BJ303" s="2"/>
      <c r="BK303" s="2"/>
      <c r="BL303" s="2"/>
      <c r="BM303" s="1"/>
      <c r="BN303" s="129"/>
    </row>
    <row r="304" spans="1:66" ht="46.8">
      <c r="A304" s="2">
        <v>300</v>
      </c>
      <c r="B304" s="33" t="s">
        <v>4802</v>
      </c>
      <c r="C304" s="33" t="s">
        <v>2250</v>
      </c>
      <c r="D304" s="33" t="s">
        <v>218</v>
      </c>
      <c r="E304" s="33">
        <v>80</v>
      </c>
      <c r="F304" s="33" t="s">
        <v>5032</v>
      </c>
      <c r="G304" s="33" t="s">
        <v>5032</v>
      </c>
      <c r="H304" s="23" t="str">
        <f t="shared" si="10"/>
        <v>黃＊助</v>
      </c>
      <c r="I304" s="23" t="str">
        <f t="shared" si="11"/>
        <v>0＊504416</v>
      </c>
      <c r="J304" s="33" t="s">
        <v>5032</v>
      </c>
      <c r="K304" s="33" t="s">
        <v>1132</v>
      </c>
      <c r="L304" s="33">
        <v>1173</v>
      </c>
      <c r="M304" s="33"/>
      <c r="N304" s="33"/>
      <c r="O304" s="33"/>
      <c r="P304" s="33"/>
      <c r="Q304" s="2"/>
      <c r="R304" s="2"/>
      <c r="S304" s="2"/>
      <c r="T304" s="2"/>
      <c r="U304" s="2"/>
      <c r="V304" s="18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2"/>
      <c r="AO304" s="2"/>
      <c r="AP304" s="2"/>
      <c r="AQ304" s="1"/>
      <c r="AR304" s="1"/>
      <c r="AS304" s="1"/>
      <c r="AT304" s="1"/>
      <c r="AU304" s="1"/>
      <c r="AV304" s="2"/>
      <c r="AW304" s="1"/>
      <c r="AX304" s="1"/>
      <c r="AY304" s="1"/>
      <c r="AZ304" s="1"/>
      <c r="BA304" s="1"/>
      <c r="BB304" s="1"/>
      <c r="BC304" s="1"/>
      <c r="BD304" s="1" t="s">
        <v>9</v>
      </c>
      <c r="BE304" s="1" t="s">
        <v>9</v>
      </c>
      <c r="BF304" s="1"/>
      <c r="BG304" s="2"/>
      <c r="BH304" s="2"/>
      <c r="BI304" s="1" t="s">
        <v>1141</v>
      </c>
      <c r="BJ304" s="2"/>
      <c r="BK304" s="2"/>
      <c r="BL304" s="2"/>
      <c r="BM304" s="1"/>
      <c r="BN304" s="129"/>
    </row>
    <row r="305" spans="1:66" ht="46.8">
      <c r="A305" s="2">
        <v>301</v>
      </c>
      <c r="B305" s="33" t="s">
        <v>5777</v>
      </c>
      <c r="C305" s="33" t="s">
        <v>5526</v>
      </c>
      <c r="D305" s="33" t="s">
        <v>216</v>
      </c>
      <c r="E305" s="33">
        <v>84</v>
      </c>
      <c r="F305" s="33" t="s">
        <v>325</v>
      </c>
      <c r="G305" s="33" t="s">
        <v>325</v>
      </c>
      <c r="H305" s="23" t="str">
        <f t="shared" si="10"/>
        <v>林＊子</v>
      </c>
      <c r="I305" s="23" t="str">
        <f t="shared" si="11"/>
        <v>0＊077515</v>
      </c>
      <c r="J305" s="33" t="s">
        <v>5445</v>
      </c>
      <c r="K305" s="33" t="s">
        <v>1148</v>
      </c>
      <c r="L305" s="33">
        <v>1173</v>
      </c>
      <c r="M305" s="33"/>
      <c r="N305" s="33"/>
      <c r="O305" s="33"/>
      <c r="P305" s="33"/>
      <c r="Q305" s="2"/>
      <c r="R305" s="2"/>
      <c r="S305" s="2"/>
      <c r="T305" s="2"/>
      <c r="U305" s="2"/>
      <c r="V305" s="18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2"/>
      <c r="AO305" s="2"/>
      <c r="AP305" s="2"/>
      <c r="AQ305" s="1"/>
      <c r="AR305" s="1"/>
      <c r="AS305" s="1"/>
      <c r="AT305" s="1"/>
      <c r="AU305" s="1"/>
      <c r="AV305" s="2"/>
      <c r="AW305" s="1"/>
      <c r="AX305" s="1"/>
      <c r="AY305" s="1"/>
      <c r="AZ305" s="1" t="s">
        <v>9</v>
      </c>
      <c r="BA305" s="1"/>
      <c r="BB305" s="1"/>
      <c r="BC305" s="1"/>
      <c r="BD305" s="1"/>
      <c r="BE305" s="1"/>
      <c r="BF305" s="1"/>
      <c r="BG305" s="2" t="s">
        <v>9</v>
      </c>
      <c r="BH305" s="2"/>
      <c r="BI305" s="1"/>
      <c r="BJ305" s="2"/>
      <c r="BK305" s="2"/>
      <c r="BL305" s="2"/>
      <c r="BM305" s="1"/>
      <c r="BN305" s="129"/>
    </row>
    <row r="306" spans="1:66" ht="31.2">
      <c r="A306" s="2">
        <v>302</v>
      </c>
      <c r="B306" s="33" t="s">
        <v>5778</v>
      </c>
      <c r="C306" s="33" t="s">
        <v>5527</v>
      </c>
      <c r="D306" s="33" t="s">
        <v>218</v>
      </c>
      <c r="E306" s="33">
        <v>67</v>
      </c>
      <c r="F306" s="33" t="s">
        <v>325</v>
      </c>
      <c r="G306" s="33" t="s">
        <v>325</v>
      </c>
      <c r="H306" s="23" t="str">
        <f t="shared" si="10"/>
        <v>曾＊財</v>
      </c>
      <c r="I306" s="23" t="str">
        <f t="shared" si="11"/>
        <v>0＊035931</v>
      </c>
      <c r="J306" s="33" t="s">
        <v>5500</v>
      </c>
      <c r="K306" s="33" t="s">
        <v>1127</v>
      </c>
      <c r="L306" s="33">
        <v>1173</v>
      </c>
      <c r="M306" s="33"/>
      <c r="N306" s="33"/>
      <c r="O306" s="33"/>
      <c r="P306" s="33"/>
      <c r="Q306" s="2"/>
      <c r="R306" s="2"/>
      <c r="S306" s="2"/>
      <c r="T306" s="2"/>
      <c r="U306" s="2"/>
      <c r="V306" s="18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2"/>
      <c r="AO306" s="2"/>
      <c r="AP306" s="2"/>
      <c r="AQ306" s="1"/>
      <c r="AR306" s="1"/>
      <c r="AS306" s="1"/>
      <c r="AT306" s="1"/>
      <c r="AU306" s="1"/>
      <c r="AV306" s="2"/>
      <c r="AW306" s="1"/>
      <c r="AX306" s="1"/>
      <c r="AY306" s="1"/>
      <c r="AZ306" s="1"/>
      <c r="BA306" s="1"/>
      <c r="BB306" s="1"/>
      <c r="BC306" s="1"/>
      <c r="BD306" s="1"/>
      <c r="BE306" s="1" t="s">
        <v>9</v>
      </c>
      <c r="BF306" s="1"/>
      <c r="BG306" s="2"/>
      <c r="BH306" s="2"/>
      <c r="BI306" s="1"/>
      <c r="BJ306" s="2"/>
      <c r="BK306" s="2"/>
      <c r="BL306" s="2"/>
      <c r="BM306" s="1"/>
      <c r="BN306" s="129"/>
    </row>
    <row r="307" spans="1:66" ht="16.2">
      <c r="A307" s="2">
        <v>303</v>
      </c>
      <c r="B307" s="33" t="s">
        <v>5214</v>
      </c>
      <c r="C307" s="33" t="s">
        <v>5086</v>
      </c>
      <c r="D307" s="33" t="s">
        <v>216</v>
      </c>
      <c r="E307" s="33">
        <v>69</v>
      </c>
      <c r="F307" s="33" t="s">
        <v>325</v>
      </c>
      <c r="G307" s="33" t="s">
        <v>325</v>
      </c>
      <c r="H307" s="23" t="str">
        <f t="shared" si="10"/>
        <v>陳＊娥</v>
      </c>
      <c r="I307" s="23" t="str">
        <f t="shared" si="11"/>
        <v>0＊412173</v>
      </c>
      <c r="J307" s="33" t="s">
        <v>5500</v>
      </c>
      <c r="K307" s="33">
        <v>5760350</v>
      </c>
      <c r="L307" s="33">
        <v>1173</v>
      </c>
      <c r="M307" s="33"/>
      <c r="N307" s="33"/>
      <c r="O307" s="33"/>
      <c r="P307" s="33"/>
      <c r="Q307" s="2"/>
      <c r="R307" s="2"/>
      <c r="S307" s="2"/>
      <c r="T307" s="2"/>
      <c r="U307" s="2"/>
      <c r="V307" s="18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2"/>
      <c r="AO307" s="2"/>
      <c r="AP307" s="2"/>
      <c r="AQ307" s="1"/>
      <c r="AR307" s="1"/>
      <c r="AS307" s="1"/>
      <c r="AT307" s="1"/>
      <c r="AU307" s="1"/>
      <c r="AV307" s="2"/>
      <c r="AW307" s="1"/>
      <c r="AX307" s="1"/>
      <c r="AY307" s="1" t="s">
        <v>9</v>
      </c>
      <c r="AZ307" s="1"/>
      <c r="BA307" s="1"/>
      <c r="BB307" s="1"/>
      <c r="BC307" s="1"/>
      <c r="BD307" s="1"/>
      <c r="BE307" s="1"/>
      <c r="BF307" s="1"/>
      <c r="BG307" s="2"/>
      <c r="BH307" s="2"/>
      <c r="BI307" s="1"/>
      <c r="BJ307" s="2"/>
      <c r="BK307" s="2"/>
      <c r="BL307" s="2"/>
      <c r="BM307" s="1"/>
      <c r="BN307" s="129"/>
    </row>
    <row r="308" spans="1:66" ht="31.2">
      <c r="A308" s="2">
        <v>304</v>
      </c>
      <c r="B308" s="33" t="s">
        <v>5779</v>
      </c>
      <c r="C308" s="33" t="s">
        <v>3381</v>
      </c>
      <c r="D308" s="33" t="s">
        <v>218</v>
      </c>
      <c r="E308" s="33">
        <v>79</v>
      </c>
      <c r="F308" s="33" t="s">
        <v>325</v>
      </c>
      <c r="G308" s="33" t="s">
        <v>325</v>
      </c>
      <c r="H308" s="23" t="str">
        <f t="shared" si="10"/>
        <v>邱＊龍</v>
      </c>
      <c r="I308" s="23" t="str">
        <f t="shared" si="11"/>
        <v>0＊074166</v>
      </c>
      <c r="J308" s="33" t="s">
        <v>5447</v>
      </c>
      <c r="K308" s="33" t="s">
        <v>1127</v>
      </c>
      <c r="L308" s="33">
        <v>1173</v>
      </c>
      <c r="M308" s="33"/>
      <c r="N308" s="33"/>
      <c r="O308" s="33"/>
      <c r="P308" s="33"/>
      <c r="Q308" s="2"/>
      <c r="R308" s="2"/>
      <c r="S308" s="2"/>
      <c r="T308" s="2"/>
      <c r="U308" s="2"/>
      <c r="V308" s="18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2"/>
      <c r="AO308" s="2"/>
      <c r="AP308" s="2"/>
      <c r="AQ308" s="1"/>
      <c r="AR308" s="1"/>
      <c r="AS308" s="1"/>
      <c r="AT308" s="1"/>
      <c r="AU308" s="1"/>
      <c r="AV308" s="2"/>
      <c r="AW308" s="1"/>
      <c r="AX308" s="1"/>
      <c r="AY308" s="1"/>
      <c r="AZ308" s="1"/>
      <c r="BA308" s="1"/>
      <c r="BB308" s="1"/>
      <c r="BC308" s="1"/>
      <c r="BD308" s="1"/>
      <c r="BE308" s="1" t="s">
        <v>1102</v>
      </c>
      <c r="BF308" s="1"/>
      <c r="BG308" s="2"/>
      <c r="BH308" s="2"/>
      <c r="BI308" s="1"/>
      <c r="BJ308" s="2"/>
      <c r="BK308" s="2"/>
      <c r="BL308" s="2"/>
      <c r="BM308" s="1"/>
      <c r="BN308" s="129"/>
    </row>
    <row r="309" spans="1:66" ht="16.2">
      <c r="A309" s="2">
        <v>305</v>
      </c>
      <c r="B309" s="33" t="s">
        <v>1556</v>
      </c>
      <c r="C309" s="33" t="s">
        <v>1470</v>
      </c>
      <c r="D309" s="33" t="s">
        <v>216</v>
      </c>
      <c r="E309" s="33">
        <v>66</v>
      </c>
      <c r="F309" s="33" t="s">
        <v>325</v>
      </c>
      <c r="G309" s="33" t="s">
        <v>325</v>
      </c>
      <c r="H309" s="23" t="str">
        <f t="shared" si="10"/>
        <v>林＊珠</v>
      </c>
      <c r="I309" s="23" t="str">
        <f t="shared" si="11"/>
        <v>0＊149805</v>
      </c>
      <c r="J309" s="33" t="s">
        <v>5458</v>
      </c>
      <c r="K309" s="33">
        <v>5760350</v>
      </c>
      <c r="L309" s="33">
        <v>1173</v>
      </c>
      <c r="M309" s="33"/>
      <c r="N309" s="33"/>
      <c r="O309" s="33"/>
      <c r="P309" s="33"/>
      <c r="Q309" s="2"/>
      <c r="R309" s="2"/>
      <c r="S309" s="2"/>
      <c r="T309" s="2"/>
      <c r="U309" s="2"/>
      <c r="V309" s="18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2"/>
      <c r="AO309" s="2"/>
      <c r="AP309" s="2"/>
      <c r="AQ309" s="1"/>
      <c r="AR309" s="1"/>
      <c r="AS309" s="1"/>
      <c r="AT309" s="1"/>
      <c r="AU309" s="1"/>
      <c r="AV309" s="2"/>
      <c r="AW309" s="1"/>
      <c r="AX309" s="1"/>
      <c r="AY309" s="1" t="s">
        <v>9</v>
      </c>
      <c r="AZ309" s="1"/>
      <c r="BA309" s="1"/>
      <c r="BB309" s="1"/>
      <c r="BC309" s="1"/>
      <c r="BD309" s="1"/>
      <c r="BE309" s="1"/>
      <c r="BF309" s="1"/>
      <c r="BG309" s="2"/>
      <c r="BH309" s="2"/>
      <c r="BI309" s="1"/>
      <c r="BJ309" s="2"/>
      <c r="BK309" s="2"/>
      <c r="BL309" s="2"/>
      <c r="BM309" s="1"/>
      <c r="BN309" s="129"/>
    </row>
    <row r="310" spans="1:66" ht="31.2">
      <c r="A310" s="2">
        <v>306</v>
      </c>
      <c r="B310" s="33" t="s">
        <v>299</v>
      </c>
      <c r="C310" s="33" t="s">
        <v>180</v>
      </c>
      <c r="D310" s="33" t="s">
        <v>216</v>
      </c>
      <c r="E310" s="33">
        <v>69</v>
      </c>
      <c r="F310" s="33" t="s">
        <v>325</v>
      </c>
      <c r="G310" s="33" t="s">
        <v>325</v>
      </c>
      <c r="H310" s="23" t="str">
        <f t="shared" ref="H310:H373" si="12">REPLACE(B310,2,1,"＊")</f>
        <v>蔡＊順属</v>
      </c>
      <c r="I310" s="23" t="str">
        <f t="shared" ref="I310:I373" si="13">REPLACE(C310,2,1,"＊")</f>
        <v>1＊248089</v>
      </c>
      <c r="J310" s="33" t="s">
        <v>5528</v>
      </c>
      <c r="K310" s="33" t="s">
        <v>1127</v>
      </c>
      <c r="L310" s="33">
        <v>1173</v>
      </c>
      <c r="M310" s="33"/>
      <c r="N310" s="33"/>
      <c r="O310" s="33"/>
      <c r="P310" s="33"/>
      <c r="Q310" s="2"/>
      <c r="R310" s="2"/>
      <c r="S310" s="2"/>
      <c r="T310" s="2"/>
      <c r="U310" s="2"/>
      <c r="V310" s="18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2"/>
      <c r="AO310" s="2"/>
      <c r="AP310" s="2"/>
      <c r="AQ310" s="1"/>
      <c r="AR310" s="1"/>
      <c r="AS310" s="1"/>
      <c r="AT310" s="1"/>
      <c r="AU310" s="1"/>
      <c r="AV310" s="2"/>
      <c r="AW310" s="1"/>
      <c r="AX310" s="1"/>
      <c r="AY310" s="1"/>
      <c r="AZ310" s="1"/>
      <c r="BA310" s="1"/>
      <c r="BB310" s="1"/>
      <c r="BC310" s="1"/>
      <c r="BD310" s="1"/>
      <c r="BE310" s="1" t="s">
        <v>9</v>
      </c>
      <c r="BF310" s="1"/>
      <c r="BG310" s="2"/>
      <c r="BH310" s="2"/>
      <c r="BI310" s="1" t="s">
        <v>1114</v>
      </c>
      <c r="BJ310" s="2"/>
      <c r="BK310" s="2"/>
      <c r="BL310" s="2" t="s">
        <v>9</v>
      </c>
      <c r="BM310" s="1"/>
      <c r="BN310" s="129"/>
    </row>
    <row r="311" spans="1:66" ht="31.2">
      <c r="A311" s="2">
        <v>307</v>
      </c>
      <c r="B311" s="33" t="s">
        <v>1973</v>
      </c>
      <c r="C311" s="33" t="s">
        <v>1759</v>
      </c>
      <c r="D311" s="33" t="s">
        <v>216</v>
      </c>
      <c r="E311" s="33">
        <v>80</v>
      </c>
      <c r="F311" s="33" t="s">
        <v>325</v>
      </c>
      <c r="G311" s="33" t="s">
        <v>325</v>
      </c>
      <c r="H311" s="23" t="str">
        <f t="shared" si="12"/>
        <v>卜＊翠</v>
      </c>
      <c r="I311" s="23" t="str">
        <f t="shared" si="13"/>
        <v>1＊359504</v>
      </c>
      <c r="J311" s="33" t="s">
        <v>5456</v>
      </c>
      <c r="K311" s="33" t="s">
        <v>1127</v>
      </c>
      <c r="L311" s="33">
        <v>1173</v>
      </c>
      <c r="M311" s="33"/>
      <c r="N311" s="33"/>
      <c r="O311" s="33"/>
      <c r="P311" s="33"/>
      <c r="Q311" s="2"/>
      <c r="R311" s="2"/>
      <c r="S311" s="2"/>
      <c r="T311" s="2"/>
      <c r="U311" s="2"/>
      <c r="V311" s="18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2"/>
      <c r="AO311" s="2"/>
      <c r="AP311" s="2"/>
      <c r="AQ311" s="1"/>
      <c r="AR311" s="1"/>
      <c r="AS311" s="1"/>
      <c r="AT311" s="1"/>
      <c r="AU311" s="1"/>
      <c r="AV311" s="2"/>
      <c r="AW311" s="1"/>
      <c r="AX311" s="1"/>
      <c r="AY311" s="1"/>
      <c r="AZ311" s="1"/>
      <c r="BA311" s="1"/>
      <c r="BB311" s="1"/>
      <c r="BC311" s="1"/>
      <c r="BD311" s="1"/>
      <c r="BE311" s="1" t="s">
        <v>9</v>
      </c>
      <c r="BF311" s="1"/>
      <c r="BG311" s="2"/>
      <c r="BH311" s="2"/>
      <c r="BI311" s="1"/>
      <c r="BJ311" s="2"/>
      <c r="BK311" s="2"/>
      <c r="BL311" s="2"/>
      <c r="BM311" s="1"/>
      <c r="BN311" s="129"/>
    </row>
    <row r="312" spans="1:66" ht="16.2">
      <c r="A312" s="2">
        <v>308</v>
      </c>
      <c r="B312" s="33" t="s">
        <v>5780</v>
      </c>
      <c r="C312" s="33" t="s">
        <v>3512</v>
      </c>
      <c r="D312" s="33" t="s">
        <v>218</v>
      </c>
      <c r="E312" s="33">
        <v>38</v>
      </c>
      <c r="F312" s="33" t="s">
        <v>325</v>
      </c>
      <c r="G312" s="33" t="s">
        <v>325</v>
      </c>
      <c r="H312" s="23" t="str">
        <f t="shared" si="12"/>
        <v>蔡＊學</v>
      </c>
      <c r="I312" s="23" t="str">
        <f t="shared" si="13"/>
        <v>1＊245904</v>
      </c>
      <c r="J312" s="33" t="s">
        <v>5456</v>
      </c>
      <c r="K312" s="33">
        <v>5760350</v>
      </c>
      <c r="L312" s="33">
        <v>1173</v>
      </c>
      <c r="M312" s="33"/>
      <c r="N312" s="33"/>
      <c r="O312" s="33"/>
      <c r="P312" s="33"/>
      <c r="Q312" s="2"/>
      <c r="R312" s="2"/>
      <c r="S312" s="2"/>
      <c r="T312" s="2"/>
      <c r="U312" s="2"/>
      <c r="V312" s="18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2"/>
      <c r="AO312" s="2"/>
      <c r="AP312" s="2"/>
      <c r="AQ312" s="1"/>
      <c r="AR312" s="1"/>
      <c r="AS312" s="1"/>
      <c r="AT312" s="1"/>
      <c r="AU312" s="1"/>
      <c r="AV312" s="2"/>
      <c r="AW312" s="1"/>
      <c r="AX312" s="1"/>
      <c r="AY312" s="1" t="s">
        <v>9</v>
      </c>
      <c r="AZ312" s="1"/>
      <c r="BA312" s="1"/>
      <c r="BB312" s="1"/>
      <c r="BC312" s="1"/>
      <c r="BD312" s="1"/>
      <c r="BE312" s="1"/>
      <c r="BF312" s="1"/>
      <c r="BG312" s="2"/>
      <c r="BH312" s="2"/>
      <c r="BI312" s="1"/>
      <c r="BJ312" s="2"/>
      <c r="BK312" s="2"/>
      <c r="BL312" s="2"/>
      <c r="BM312" s="1"/>
      <c r="BN312" s="129"/>
    </row>
    <row r="313" spans="1:66" ht="46.8">
      <c r="A313" s="2">
        <v>309</v>
      </c>
      <c r="B313" s="33" t="s">
        <v>5781</v>
      </c>
      <c r="C313" s="33" t="s">
        <v>5529</v>
      </c>
      <c r="D313" s="33" t="s">
        <v>218</v>
      </c>
      <c r="E313" s="33">
        <v>84</v>
      </c>
      <c r="F313" s="33" t="s">
        <v>325</v>
      </c>
      <c r="G313" s="33" t="s">
        <v>325</v>
      </c>
      <c r="H313" s="23" t="str">
        <f t="shared" si="12"/>
        <v>鄭＊吉</v>
      </c>
      <c r="I313" s="23" t="str">
        <f t="shared" si="13"/>
        <v>2＊332301</v>
      </c>
      <c r="J313" s="33" t="s">
        <v>5456</v>
      </c>
      <c r="K313" s="33" t="s">
        <v>1155</v>
      </c>
      <c r="L313" s="33">
        <v>1173</v>
      </c>
      <c r="M313" s="33"/>
      <c r="N313" s="33"/>
      <c r="O313" s="33"/>
      <c r="P313" s="33"/>
      <c r="Q313" s="2"/>
      <c r="R313" s="2"/>
      <c r="S313" s="2"/>
      <c r="T313" s="2"/>
      <c r="U313" s="2"/>
      <c r="V313" s="18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2"/>
      <c r="AO313" s="2"/>
      <c r="AP313" s="2"/>
      <c r="AQ313" s="1"/>
      <c r="AR313" s="1"/>
      <c r="AS313" s="1"/>
      <c r="AT313" s="1"/>
      <c r="AU313" s="1"/>
      <c r="AV313" s="2"/>
      <c r="AW313" s="1"/>
      <c r="AX313" s="1"/>
      <c r="AY313" s="1"/>
      <c r="AZ313" s="1" t="s">
        <v>9</v>
      </c>
      <c r="BA313" s="1"/>
      <c r="BB313" s="1"/>
      <c r="BC313" s="1"/>
      <c r="BD313" s="1"/>
      <c r="BE313" s="1"/>
      <c r="BF313" s="1"/>
      <c r="BG313" s="2" t="s">
        <v>9</v>
      </c>
      <c r="BH313" s="2"/>
      <c r="BI313" s="1"/>
      <c r="BJ313" s="2"/>
      <c r="BK313" s="2"/>
      <c r="BL313" s="2"/>
      <c r="BM313" s="1" t="s">
        <v>1111</v>
      </c>
      <c r="BN313" s="129"/>
    </row>
    <row r="314" spans="1:66" ht="62.4">
      <c r="A314" s="2">
        <v>310</v>
      </c>
      <c r="B314" s="33" t="s">
        <v>4744</v>
      </c>
      <c r="C314" s="33" t="s">
        <v>4546</v>
      </c>
      <c r="D314" s="33" t="s">
        <v>216</v>
      </c>
      <c r="E314" s="33">
        <v>82</v>
      </c>
      <c r="F314" s="33" t="s">
        <v>325</v>
      </c>
      <c r="G314" s="33" t="s">
        <v>325</v>
      </c>
      <c r="H314" s="23" t="str">
        <f t="shared" si="12"/>
        <v>古＊子</v>
      </c>
      <c r="I314" s="23" t="str">
        <f t="shared" si="13"/>
        <v>1＊085641</v>
      </c>
      <c r="J314" s="33" t="s">
        <v>5446</v>
      </c>
      <c r="K314" s="33" t="s">
        <v>1814</v>
      </c>
      <c r="L314" s="33">
        <v>1173</v>
      </c>
      <c r="M314" s="33"/>
      <c r="N314" s="33"/>
      <c r="O314" s="33"/>
      <c r="P314" s="33"/>
      <c r="Q314" s="2"/>
      <c r="R314" s="2"/>
      <c r="S314" s="2"/>
      <c r="T314" s="2"/>
      <c r="U314" s="2"/>
      <c r="V314" s="18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2"/>
      <c r="AO314" s="2"/>
      <c r="AP314" s="2"/>
      <c r="AQ314" s="1"/>
      <c r="AR314" s="1"/>
      <c r="AS314" s="1"/>
      <c r="AT314" s="1"/>
      <c r="AU314" s="1"/>
      <c r="AV314" s="2"/>
      <c r="AW314" s="1"/>
      <c r="AX314" s="1"/>
      <c r="AY314" s="1"/>
      <c r="AZ314" s="1" t="s">
        <v>9</v>
      </c>
      <c r="BA314" s="1"/>
      <c r="BB314" s="1"/>
      <c r="BC314" s="1"/>
      <c r="BD314" s="1"/>
      <c r="BE314" s="1"/>
      <c r="BF314" s="1"/>
      <c r="BG314" s="2" t="s">
        <v>9</v>
      </c>
      <c r="BH314" s="2"/>
      <c r="BI314" s="1"/>
      <c r="BJ314" s="2"/>
      <c r="BK314" s="2"/>
      <c r="BL314" s="2"/>
      <c r="BM314" s="1" t="s">
        <v>1111</v>
      </c>
      <c r="BN314" s="129"/>
    </row>
    <row r="315" spans="1:66" ht="16.2">
      <c r="A315" s="2">
        <v>311</v>
      </c>
      <c r="B315" s="33" t="s">
        <v>1543</v>
      </c>
      <c r="C315" s="33" t="s">
        <v>1453</v>
      </c>
      <c r="D315" s="33" t="s">
        <v>216</v>
      </c>
      <c r="E315" s="33">
        <v>53</v>
      </c>
      <c r="F315" s="33" t="s">
        <v>325</v>
      </c>
      <c r="G315" s="33" t="s">
        <v>325</v>
      </c>
      <c r="H315" s="23" t="str">
        <f t="shared" si="12"/>
        <v>王＊觀</v>
      </c>
      <c r="I315" s="23" t="str">
        <f t="shared" si="13"/>
        <v>1＊610455</v>
      </c>
      <c r="J315" s="33" t="s">
        <v>5471</v>
      </c>
      <c r="K315" s="33">
        <v>5760350</v>
      </c>
      <c r="L315" s="33">
        <v>1173</v>
      </c>
      <c r="M315" s="33"/>
      <c r="N315" s="33"/>
      <c r="O315" s="33"/>
      <c r="P315" s="33"/>
      <c r="Q315" s="2"/>
      <c r="R315" s="2"/>
      <c r="S315" s="2"/>
      <c r="T315" s="2"/>
      <c r="U315" s="2"/>
      <c r="V315" s="18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2"/>
      <c r="AO315" s="2"/>
      <c r="AP315" s="2"/>
      <c r="AQ315" s="1"/>
      <c r="AR315" s="1"/>
      <c r="AS315" s="1"/>
      <c r="AT315" s="1"/>
      <c r="AU315" s="1"/>
      <c r="AV315" s="2"/>
      <c r="AW315" s="1"/>
      <c r="AX315" s="1"/>
      <c r="AY315" s="1" t="s">
        <v>9</v>
      </c>
      <c r="AZ315" s="1"/>
      <c r="BA315" s="1"/>
      <c r="BB315" s="1"/>
      <c r="BC315" s="1"/>
      <c r="BD315" s="1"/>
      <c r="BE315" s="1"/>
      <c r="BF315" s="1"/>
      <c r="BG315" s="2"/>
      <c r="BH315" s="2"/>
      <c r="BI315" s="1"/>
      <c r="BJ315" s="2"/>
      <c r="BK315" s="2"/>
      <c r="BL315" s="2"/>
      <c r="BM315" s="1"/>
      <c r="BN315" s="129"/>
    </row>
    <row r="316" spans="1:66" ht="16.2">
      <c r="A316" s="2">
        <v>312</v>
      </c>
      <c r="B316" s="33" t="s">
        <v>4749</v>
      </c>
      <c r="C316" s="33" t="s">
        <v>2387</v>
      </c>
      <c r="D316" s="33" t="s">
        <v>218</v>
      </c>
      <c r="E316" s="33">
        <v>59</v>
      </c>
      <c r="F316" s="33" t="s">
        <v>325</v>
      </c>
      <c r="G316" s="33" t="s">
        <v>325</v>
      </c>
      <c r="H316" s="23" t="str">
        <f t="shared" si="12"/>
        <v>王＊俊</v>
      </c>
      <c r="I316" s="23" t="str">
        <f t="shared" si="13"/>
        <v>0＊327485</v>
      </c>
      <c r="J316" s="33" t="s">
        <v>5473</v>
      </c>
      <c r="K316" s="33">
        <v>5760350</v>
      </c>
      <c r="L316" s="33">
        <v>1173</v>
      </c>
      <c r="M316" s="33"/>
      <c r="N316" s="33"/>
      <c r="O316" s="33"/>
      <c r="P316" s="33"/>
      <c r="Q316" s="2"/>
      <c r="R316" s="2"/>
      <c r="S316" s="2"/>
      <c r="T316" s="2"/>
      <c r="U316" s="2"/>
      <c r="V316" s="18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2"/>
      <c r="AO316" s="2"/>
      <c r="AP316" s="2"/>
      <c r="AQ316" s="1"/>
      <c r="AR316" s="1"/>
      <c r="AS316" s="1"/>
      <c r="AT316" s="1"/>
      <c r="AU316" s="1"/>
      <c r="AV316" s="2"/>
      <c r="AW316" s="1"/>
      <c r="AX316" s="1"/>
      <c r="AY316" s="1" t="s">
        <v>9</v>
      </c>
      <c r="AZ316" s="1"/>
      <c r="BA316" s="1"/>
      <c r="BB316" s="1"/>
      <c r="BC316" s="1"/>
      <c r="BD316" s="1"/>
      <c r="BE316" s="1"/>
      <c r="BF316" s="1"/>
      <c r="BG316" s="2"/>
      <c r="BH316" s="2"/>
      <c r="BI316" s="1"/>
      <c r="BJ316" s="2"/>
      <c r="BK316" s="2"/>
      <c r="BL316" s="2"/>
      <c r="BM316" s="1"/>
      <c r="BN316" s="129"/>
    </row>
    <row r="317" spans="1:66" ht="31.2">
      <c r="A317" s="2">
        <v>313</v>
      </c>
      <c r="B317" s="33" t="s">
        <v>5782</v>
      </c>
      <c r="C317" s="33" t="s">
        <v>5530</v>
      </c>
      <c r="D317" s="33" t="s">
        <v>218</v>
      </c>
      <c r="E317" s="33">
        <v>74</v>
      </c>
      <c r="F317" s="33" t="s">
        <v>5063</v>
      </c>
      <c r="G317" s="33"/>
      <c r="H317" s="23" t="str">
        <f t="shared" si="12"/>
        <v>麥＊松</v>
      </c>
      <c r="I317" s="23" t="str">
        <f t="shared" si="13"/>
        <v>2＊393846</v>
      </c>
      <c r="J317" s="33" t="s">
        <v>5514</v>
      </c>
      <c r="K317" s="33" t="s">
        <v>1142</v>
      </c>
      <c r="L317" s="33">
        <v>1173</v>
      </c>
      <c r="M317" s="33"/>
      <c r="N317" s="33"/>
      <c r="O317" s="33"/>
      <c r="P317" s="33"/>
      <c r="Q317" s="2"/>
      <c r="R317" s="2"/>
      <c r="S317" s="2"/>
      <c r="T317" s="2"/>
      <c r="U317" s="2"/>
      <c r="V317" s="18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2"/>
      <c r="AO317" s="2"/>
      <c r="AP317" s="2"/>
      <c r="AQ317" s="1"/>
      <c r="AR317" s="1"/>
      <c r="AS317" s="1"/>
      <c r="AT317" s="1"/>
      <c r="AU317" s="1"/>
      <c r="AV317" s="2"/>
      <c r="AW317" s="1"/>
      <c r="AX317" s="1"/>
      <c r="AY317" s="1"/>
      <c r="AZ317" s="1" t="s">
        <v>9</v>
      </c>
      <c r="BA317" s="1"/>
      <c r="BB317" s="1"/>
      <c r="BC317" s="1"/>
      <c r="BD317" s="1"/>
      <c r="BE317" s="1"/>
      <c r="BF317" s="1"/>
      <c r="BG317" s="2"/>
      <c r="BH317" s="2"/>
      <c r="BI317" s="1"/>
      <c r="BJ317" s="2"/>
      <c r="BK317" s="2"/>
      <c r="BL317" s="2"/>
      <c r="BM317" s="1" t="s">
        <v>1111</v>
      </c>
      <c r="BN317" s="129"/>
    </row>
    <row r="318" spans="1:66" ht="31.2">
      <c r="A318" s="2">
        <v>314</v>
      </c>
      <c r="B318" s="33" t="s">
        <v>1069</v>
      </c>
      <c r="C318" s="33" t="s">
        <v>902</v>
      </c>
      <c r="D318" s="33" t="s">
        <v>218</v>
      </c>
      <c r="E318" s="33">
        <v>63</v>
      </c>
      <c r="F318" s="33" t="s">
        <v>325</v>
      </c>
      <c r="G318" s="33" t="s">
        <v>325</v>
      </c>
      <c r="H318" s="23" t="str">
        <f t="shared" si="12"/>
        <v>呂＊正</v>
      </c>
      <c r="I318" s="23" t="str">
        <f t="shared" si="13"/>
        <v>1＊519371</v>
      </c>
      <c r="J318" s="33" t="s">
        <v>5481</v>
      </c>
      <c r="K318" s="33" t="s">
        <v>1127</v>
      </c>
      <c r="L318" s="33">
        <v>1173</v>
      </c>
      <c r="M318" s="33"/>
      <c r="N318" s="33"/>
      <c r="O318" s="33"/>
      <c r="P318" s="33"/>
      <c r="Q318" s="2"/>
      <c r="R318" s="2"/>
      <c r="S318" s="2"/>
      <c r="T318" s="2"/>
      <c r="U318" s="2"/>
      <c r="V318" s="18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2"/>
      <c r="AO318" s="2"/>
      <c r="AP318" s="2"/>
      <c r="AQ318" s="1"/>
      <c r="AR318" s="1"/>
      <c r="AS318" s="1"/>
      <c r="AT318" s="1"/>
      <c r="AU318" s="1"/>
      <c r="AV318" s="2"/>
      <c r="AW318" s="1"/>
      <c r="AX318" s="1"/>
      <c r="AY318" s="1"/>
      <c r="AZ318" s="1"/>
      <c r="BA318" s="1"/>
      <c r="BB318" s="1"/>
      <c r="BC318" s="1"/>
      <c r="BD318" s="1"/>
      <c r="BE318" s="1" t="s">
        <v>9</v>
      </c>
      <c r="BF318" s="1"/>
      <c r="BG318" s="2"/>
      <c r="BH318" s="2"/>
      <c r="BI318" s="1"/>
      <c r="BJ318" s="2"/>
      <c r="BK318" s="2"/>
      <c r="BL318" s="2"/>
      <c r="BM318" s="1"/>
      <c r="BN318" s="129"/>
    </row>
    <row r="319" spans="1:66" ht="46.8">
      <c r="A319" s="2">
        <v>315</v>
      </c>
      <c r="B319" s="33" t="s">
        <v>5783</v>
      </c>
      <c r="C319" s="33" t="s">
        <v>5531</v>
      </c>
      <c r="D319" s="33" t="s">
        <v>218</v>
      </c>
      <c r="E319" s="33">
        <v>73</v>
      </c>
      <c r="F319" s="33" t="s">
        <v>325</v>
      </c>
      <c r="G319" s="33" t="s">
        <v>325</v>
      </c>
      <c r="H319" s="23" t="str">
        <f t="shared" si="12"/>
        <v>張＊忠</v>
      </c>
      <c r="I319" s="23" t="str">
        <f t="shared" si="13"/>
        <v>2＊367177</v>
      </c>
      <c r="J319" s="33" t="s">
        <v>5487</v>
      </c>
      <c r="K319" s="33" t="s">
        <v>1134</v>
      </c>
      <c r="L319" s="33">
        <v>1173</v>
      </c>
      <c r="M319" s="33"/>
      <c r="N319" s="33"/>
      <c r="O319" s="33"/>
      <c r="P319" s="33"/>
      <c r="Q319" s="2"/>
      <c r="R319" s="2"/>
      <c r="S319" s="2"/>
      <c r="T319" s="2"/>
      <c r="U319" s="2"/>
      <c r="V319" s="18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2"/>
      <c r="AO319" s="2"/>
      <c r="AP319" s="2"/>
      <c r="AQ319" s="1"/>
      <c r="AR319" s="1"/>
      <c r="AS319" s="1"/>
      <c r="AT319" s="1"/>
      <c r="AU319" s="1"/>
      <c r="AV319" s="2"/>
      <c r="AW319" s="1"/>
      <c r="AX319" s="1"/>
      <c r="AY319" s="1"/>
      <c r="AZ319" s="1"/>
      <c r="BA319" s="1"/>
      <c r="BB319" s="1"/>
      <c r="BC319" s="1"/>
      <c r="BD319" s="1"/>
      <c r="BE319" s="1" t="s">
        <v>9</v>
      </c>
      <c r="BF319" s="1"/>
      <c r="BG319" s="2"/>
      <c r="BH319" s="2"/>
      <c r="BI319" s="1"/>
      <c r="BJ319" s="2"/>
      <c r="BK319" s="2"/>
      <c r="BL319" s="2"/>
      <c r="BM319" s="1" t="s">
        <v>1098</v>
      </c>
      <c r="BN319" s="129"/>
    </row>
    <row r="320" spans="1:66" ht="31.2">
      <c r="A320" s="2">
        <v>316</v>
      </c>
      <c r="B320" s="33" t="s">
        <v>5784</v>
      </c>
      <c r="C320" s="33" t="s">
        <v>2602</v>
      </c>
      <c r="D320" s="33" t="s">
        <v>218</v>
      </c>
      <c r="E320" s="33">
        <v>55</v>
      </c>
      <c r="F320" s="33" t="s">
        <v>325</v>
      </c>
      <c r="G320" s="33" t="s">
        <v>325</v>
      </c>
      <c r="H320" s="23" t="str">
        <f t="shared" si="12"/>
        <v>周＊朗</v>
      </c>
      <c r="I320" s="23" t="str">
        <f t="shared" si="13"/>
        <v>2＊977268</v>
      </c>
      <c r="J320" s="33" t="s">
        <v>5487</v>
      </c>
      <c r="K320" s="33" t="s">
        <v>1127</v>
      </c>
      <c r="L320" s="33">
        <v>1173</v>
      </c>
      <c r="M320" s="33"/>
      <c r="N320" s="33"/>
      <c r="O320" s="33"/>
      <c r="P320" s="33"/>
      <c r="Q320" s="2"/>
      <c r="R320" s="2"/>
      <c r="S320" s="2"/>
      <c r="T320" s="2"/>
      <c r="U320" s="2"/>
      <c r="V320" s="18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2"/>
      <c r="AO320" s="2"/>
      <c r="AP320" s="2"/>
      <c r="AQ320" s="1"/>
      <c r="AR320" s="1"/>
      <c r="AS320" s="1"/>
      <c r="AT320" s="1"/>
      <c r="AU320" s="1"/>
      <c r="AV320" s="2"/>
      <c r="AW320" s="1"/>
      <c r="AX320" s="1"/>
      <c r="AY320" s="1"/>
      <c r="AZ320" s="1"/>
      <c r="BA320" s="1"/>
      <c r="BB320" s="1"/>
      <c r="BC320" s="1"/>
      <c r="BD320" s="1"/>
      <c r="BE320" s="1" t="s">
        <v>9</v>
      </c>
      <c r="BF320" s="1"/>
      <c r="BG320" s="2"/>
      <c r="BH320" s="2"/>
      <c r="BI320" s="1"/>
      <c r="BJ320" s="2"/>
      <c r="BK320" s="2"/>
      <c r="BL320" s="2"/>
      <c r="BM320" s="1"/>
      <c r="BN320" s="129"/>
    </row>
    <row r="321" spans="1:66" ht="16.2">
      <c r="A321" s="2">
        <v>317</v>
      </c>
      <c r="B321" s="33" t="s">
        <v>4765</v>
      </c>
      <c r="C321" s="33" t="s">
        <v>2511</v>
      </c>
      <c r="D321" s="33" t="s">
        <v>216</v>
      </c>
      <c r="E321" s="33">
        <v>66</v>
      </c>
      <c r="F321" s="33" t="s">
        <v>325</v>
      </c>
      <c r="G321" s="33" t="s">
        <v>325</v>
      </c>
      <c r="H321" s="23" t="str">
        <f t="shared" si="12"/>
        <v>林＊珠</v>
      </c>
      <c r="I321" s="23" t="str">
        <f t="shared" si="13"/>
        <v>0＊393448</v>
      </c>
      <c r="J321" s="33" t="s">
        <v>5518</v>
      </c>
      <c r="K321" s="33">
        <v>5760350</v>
      </c>
      <c r="L321" s="33">
        <v>1173</v>
      </c>
      <c r="M321" s="33"/>
      <c r="N321" s="33"/>
      <c r="O321" s="33"/>
      <c r="P321" s="33"/>
      <c r="Q321" s="2"/>
      <c r="R321" s="2"/>
      <c r="S321" s="2"/>
      <c r="T321" s="2"/>
      <c r="U321" s="2"/>
      <c r="V321" s="18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2"/>
      <c r="AO321" s="2"/>
      <c r="AP321" s="2"/>
      <c r="AQ321" s="1"/>
      <c r="AR321" s="1"/>
      <c r="AS321" s="1"/>
      <c r="AT321" s="1"/>
      <c r="AU321" s="1"/>
      <c r="AV321" s="2"/>
      <c r="AW321" s="1"/>
      <c r="AX321" s="1"/>
      <c r="AY321" s="1" t="s">
        <v>9</v>
      </c>
      <c r="AZ321" s="1"/>
      <c r="BA321" s="1"/>
      <c r="BB321" s="1"/>
      <c r="BC321" s="1"/>
      <c r="BD321" s="1"/>
      <c r="BE321" s="1"/>
      <c r="BF321" s="1"/>
      <c r="BG321" s="2"/>
      <c r="BH321" s="2"/>
      <c r="BI321" s="1"/>
      <c r="BJ321" s="2"/>
      <c r="BK321" s="2"/>
      <c r="BL321" s="2"/>
      <c r="BM321" s="1"/>
      <c r="BN321" s="129"/>
    </row>
    <row r="322" spans="1:66" ht="31.2">
      <c r="A322" s="2">
        <v>318</v>
      </c>
      <c r="B322" s="33" t="s">
        <v>5785</v>
      </c>
      <c r="C322" s="33" t="s">
        <v>5532</v>
      </c>
      <c r="D322" s="33" t="s">
        <v>216</v>
      </c>
      <c r="E322" s="33">
        <v>78</v>
      </c>
      <c r="F322" s="33" t="s">
        <v>325</v>
      </c>
      <c r="G322" s="33" t="s">
        <v>325</v>
      </c>
      <c r="H322" s="23" t="str">
        <f t="shared" si="12"/>
        <v>吳＊採雲</v>
      </c>
      <c r="I322" s="23" t="str">
        <f t="shared" si="13"/>
        <v>2＊659667</v>
      </c>
      <c r="J322" s="33" t="s">
        <v>5518</v>
      </c>
      <c r="K322" s="33" t="s">
        <v>1127</v>
      </c>
      <c r="L322" s="33">
        <v>1173</v>
      </c>
      <c r="M322" s="33"/>
      <c r="N322" s="33"/>
      <c r="O322" s="33"/>
      <c r="P322" s="33"/>
      <c r="Q322" s="2"/>
      <c r="R322" s="2"/>
      <c r="S322" s="2"/>
      <c r="T322" s="2"/>
      <c r="U322" s="2"/>
      <c r="V322" s="18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2"/>
      <c r="AO322" s="2"/>
      <c r="AP322" s="2"/>
      <c r="AQ322" s="1"/>
      <c r="AR322" s="1"/>
      <c r="AS322" s="1"/>
      <c r="AT322" s="1"/>
      <c r="AU322" s="1"/>
      <c r="AV322" s="2"/>
      <c r="AW322" s="1"/>
      <c r="AX322" s="1"/>
      <c r="AY322" s="1"/>
      <c r="AZ322" s="1"/>
      <c r="BA322" s="1"/>
      <c r="BB322" s="1"/>
      <c r="BC322" s="1"/>
      <c r="BD322" s="1"/>
      <c r="BE322" s="1" t="s">
        <v>9</v>
      </c>
      <c r="BF322" s="1"/>
      <c r="BG322" s="2"/>
      <c r="BH322" s="2"/>
      <c r="BI322" s="1"/>
      <c r="BJ322" s="2"/>
      <c r="BK322" s="2"/>
      <c r="BL322" s="2"/>
      <c r="BM322" s="1"/>
      <c r="BN322" s="129"/>
    </row>
    <row r="323" spans="1:66" ht="31.2">
      <c r="A323" s="2">
        <v>319</v>
      </c>
      <c r="B323" s="33" t="s">
        <v>5786</v>
      </c>
      <c r="C323" s="33" t="s">
        <v>5533</v>
      </c>
      <c r="D323" s="33" t="s">
        <v>218</v>
      </c>
      <c r="E323" s="33">
        <v>78</v>
      </c>
      <c r="F323" s="33" t="s">
        <v>325</v>
      </c>
      <c r="G323" s="33" t="s">
        <v>325</v>
      </c>
      <c r="H323" s="23" t="str">
        <f t="shared" si="12"/>
        <v>陳＊雄</v>
      </c>
      <c r="I323" s="23" t="str">
        <f t="shared" si="13"/>
        <v>2＊366991</v>
      </c>
      <c r="J323" s="33" t="s">
        <v>5518</v>
      </c>
      <c r="K323" s="33" t="s">
        <v>1127</v>
      </c>
      <c r="L323" s="33">
        <v>1173</v>
      </c>
      <c r="M323" s="33"/>
      <c r="N323" s="33"/>
      <c r="O323" s="33"/>
      <c r="P323" s="33"/>
      <c r="Q323" s="2"/>
      <c r="R323" s="2"/>
      <c r="S323" s="2"/>
      <c r="T323" s="2"/>
      <c r="U323" s="2"/>
      <c r="V323" s="18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2"/>
      <c r="AO323" s="2"/>
      <c r="AP323" s="2"/>
      <c r="AQ323" s="1"/>
      <c r="AR323" s="1"/>
      <c r="AS323" s="1"/>
      <c r="AT323" s="1"/>
      <c r="AU323" s="1"/>
      <c r="AV323" s="2"/>
      <c r="AW323" s="1"/>
      <c r="AX323" s="1"/>
      <c r="AY323" s="1"/>
      <c r="AZ323" s="1"/>
      <c r="BA323" s="1"/>
      <c r="BB323" s="1"/>
      <c r="BC323" s="1"/>
      <c r="BD323" s="1"/>
      <c r="BE323" s="1" t="s">
        <v>9</v>
      </c>
      <c r="BF323" s="1"/>
      <c r="BG323" s="2"/>
      <c r="BH323" s="2"/>
      <c r="BI323" s="1" t="s">
        <v>9</v>
      </c>
      <c r="BJ323" s="2"/>
      <c r="BK323" s="2"/>
      <c r="BL323" s="2"/>
      <c r="BM323" s="1"/>
      <c r="BN323" s="129"/>
    </row>
    <row r="324" spans="1:66" ht="62.4">
      <c r="A324" s="2">
        <v>320</v>
      </c>
      <c r="B324" s="33" t="s">
        <v>1927</v>
      </c>
      <c r="C324" s="33" t="s">
        <v>1711</v>
      </c>
      <c r="D324" s="33" t="s">
        <v>216</v>
      </c>
      <c r="E324" s="33">
        <v>79</v>
      </c>
      <c r="F324" s="33" t="s">
        <v>325</v>
      </c>
      <c r="G324" s="33" t="s">
        <v>325</v>
      </c>
      <c r="H324" s="23" t="str">
        <f t="shared" si="12"/>
        <v>馬＊春愛</v>
      </c>
      <c r="I324" s="23" t="str">
        <f t="shared" si="13"/>
        <v>2＊557031</v>
      </c>
      <c r="J324" s="33" t="s">
        <v>5483</v>
      </c>
      <c r="K324" s="33" t="s">
        <v>1814</v>
      </c>
      <c r="L324" s="33">
        <v>1173</v>
      </c>
      <c r="M324" s="33"/>
      <c r="N324" s="33"/>
      <c r="O324" s="33"/>
      <c r="P324" s="33"/>
      <c r="Q324" s="2"/>
      <c r="R324" s="2"/>
      <c r="S324" s="2"/>
      <c r="T324" s="2"/>
      <c r="U324" s="2"/>
      <c r="V324" s="18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2"/>
      <c r="AO324" s="2"/>
      <c r="AP324" s="2"/>
      <c r="AQ324" s="1"/>
      <c r="AR324" s="1"/>
      <c r="AS324" s="1"/>
      <c r="AT324" s="1"/>
      <c r="AU324" s="1"/>
      <c r="AV324" s="2"/>
      <c r="AW324" s="1"/>
      <c r="AX324" s="1"/>
      <c r="AY324" s="1"/>
      <c r="AZ324" s="1" t="s">
        <v>9</v>
      </c>
      <c r="BA324" s="1"/>
      <c r="BB324" s="1"/>
      <c r="BC324" s="1"/>
      <c r="BD324" s="1"/>
      <c r="BE324" s="1"/>
      <c r="BF324" s="1" t="s">
        <v>9</v>
      </c>
      <c r="BG324" s="2"/>
      <c r="BH324" s="2"/>
      <c r="BI324" s="1"/>
      <c r="BJ324" s="2"/>
      <c r="BK324" s="2"/>
      <c r="BL324" s="2"/>
      <c r="BM324" s="1" t="s">
        <v>1111</v>
      </c>
      <c r="BN324" s="129"/>
    </row>
    <row r="325" spans="1:66" ht="46.8">
      <c r="A325" s="2">
        <v>321</v>
      </c>
      <c r="B325" s="33" t="s">
        <v>1960</v>
      </c>
      <c r="C325" s="33" t="s">
        <v>1746</v>
      </c>
      <c r="D325" s="33" t="s">
        <v>216</v>
      </c>
      <c r="E325" s="33">
        <v>67</v>
      </c>
      <c r="F325" s="33" t="s">
        <v>325</v>
      </c>
      <c r="G325" s="33" t="s">
        <v>325</v>
      </c>
      <c r="H325" s="23" t="str">
        <f t="shared" si="12"/>
        <v>鄭＊珠</v>
      </c>
      <c r="I325" s="23" t="str">
        <f t="shared" si="13"/>
        <v>1＊291482</v>
      </c>
      <c r="J325" s="33" t="s">
        <v>5490</v>
      </c>
      <c r="K325" s="33" t="s">
        <v>5583</v>
      </c>
      <c r="L325" s="33">
        <v>1173</v>
      </c>
      <c r="M325" s="33"/>
      <c r="N325" s="33"/>
      <c r="O325" s="33"/>
      <c r="P325" s="33"/>
      <c r="Q325" s="2"/>
      <c r="R325" s="2"/>
      <c r="S325" s="2"/>
      <c r="T325" s="2"/>
      <c r="U325" s="2"/>
      <c r="V325" s="18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2"/>
      <c r="AO325" s="2"/>
      <c r="AP325" s="2"/>
      <c r="AQ325" s="1"/>
      <c r="AR325" s="1"/>
      <c r="AS325" s="1"/>
      <c r="AT325" s="1"/>
      <c r="AU325" s="1"/>
      <c r="AV325" s="2"/>
      <c r="AW325" s="1"/>
      <c r="AX325" s="1"/>
      <c r="AY325" s="1"/>
      <c r="AZ325" s="1"/>
      <c r="BA325" s="1"/>
      <c r="BB325" s="1"/>
      <c r="BC325" s="1"/>
      <c r="BD325" s="1"/>
      <c r="BE325" s="1"/>
      <c r="BF325" s="1" t="s">
        <v>1102</v>
      </c>
      <c r="BG325" s="2"/>
      <c r="BH325" s="2"/>
      <c r="BI325" s="1"/>
      <c r="BJ325" s="2"/>
      <c r="BK325" s="2"/>
      <c r="BL325" s="2"/>
      <c r="BM325" s="1" t="s">
        <v>1098</v>
      </c>
      <c r="BN325" s="129"/>
    </row>
    <row r="326" spans="1:66" ht="16.2">
      <c r="A326" s="2">
        <v>322</v>
      </c>
      <c r="B326" s="33" t="s">
        <v>5787</v>
      </c>
      <c r="C326" s="33" t="s">
        <v>5534</v>
      </c>
      <c r="D326" s="33" t="s">
        <v>216</v>
      </c>
      <c r="E326" s="33">
        <v>69</v>
      </c>
      <c r="F326" s="33" t="s">
        <v>5072</v>
      </c>
      <c r="G326" s="33" t="s">
        <v>5453</v>
      </c>
      <c r="H326" s="23" t="str">
        <f t="shared" si="12"/>
        <v>程＊霞</v>
      </c>
      <c r="I326" s="23" t="str">
        <f t="shared" si="13"/>
        <v>0＊812119</v>
      </c>
      <c r="J326" s="33" t="s">
        <v>5498</v>
      </c>
      <c r="K326" s="33">
        <v>5760350</v>
      </c>
      <c r="L326" s="33">
        <v>1410</v>
      </c>
      <c r="M326" s="33"/>
      <c r="N326" s="33"/>
      <c r="O326" s="33"/>
      <c r="P326" s="33"/>
      <c r="Q326" s="2"/>
      <c r="R326" s="2"/>
      <c r="S326" s="2"/>
      <c r="T326" s="2"/>
      <c r="U326" s="2"/>
      <c r="V326" s="18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2"/>
      <c r="AO326" s="2"/>
      <c r="AP326" s="2"/>
      <c r="AQ326" s="1"/>
      <c r="AR326" s="1"/>
      <c r="AS326" s="1"/>
      <c r="AT326" s="1"/>
      <c r="AU326" s="1"/>
      <c r="AV326" s="2"/>
      <c r="AW326" s="1"/>
      <c r="AX326" s="1"/>
      <c r="AY326" s="1" t="s">
        <v>9</v>
      </c>
      <c r="AZ326" s="1"/>
      <c r="BA326" s="1"/>
      <c r="BB326" s="1"/>
      <c r="BC326" s="1"/>
      <c r="BD326" s="1"/>
      <c r="BE326" s="1"/>
      <c r="BF326" s="1"/>
      <c r="BG326" s="2"/>
      <c r="BH326" s="2"/>
      <c r="BI326" s="1"/>
      <c r="BJ326" s="2"/>
      <c r="BK326" s="2"/>
      <c r="BL326" s="2"/>
      <c r="BM326" s="1"/>
      <c r="BN326" s="129"/>
    </row>
    <row r="327" spans="1:66" ht="46.8">
      <c r="A327" s="2">
        <v>323</v>
      </c>
      <c r="B327" s="33" t="s">
        <v>1570</v>
      </c>
      <c r="C327" s="33" t="s">
        <v>1486</v>
      </c>
      <c r="D327" s="33" t="s">
        <v>218</v>
      </c>
      <c r="E327" s="33">
        <v>69</v>
      </c>
      <c r="F327" s="33" t="s">
        <v>5032</v>
      </c>
      <c r="G327" s="33" t="s">
        <v>5500</v>
      </c>
      <c r="H327" s="23" t="str">
        <f t="shared" si="12"/>
        <v>吳＊徽</v>
      </c>
      <c r="I327" s="23" t="str">
        <f t="shared" si="13"/>
        <v>0＊341911</v>
      </c>
      <c r="J327" s="33" t="s">
        <v>5445</v>
      </c>
      <c r="K327" s="33" t="s">
        <v>1148</v>
      </c>
      <c r="L327" s="33">
        <v>1410</v>
      </c>
      <c r="M327" s="33"/>
      <c r="N327" s="33"/>
      <c r="O327" s="33"/>
      <c r="P327" s="33"/>
      <c r="Q327" s="2"/>
      <c r="R327" s="2"/>
      <c r="S327" s="2"/>
      <c r="T327" s="2"/>
      <c r="U327" s="2"/>
      <c r="V327" s="18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2"/>
      <c r="AO327" s="2"/>
      <c r="AP327" s="2"/>
      <c r="AQ327" s="1"/>
      <c r="AR327" s="1"/>
      <c r="AS327" s="1"/>
      <c r="AT327" s="1"/>
      <c r="AU327" s="1"/>
      <c r="AV327" s="2"/>
      <c r="AW327" s="1"/>
      <c r="AX327" s="1"/>
      <c r="AY327" s="1"/>
      <c r="AZ327" s="1" t="s">
        <v>9</v>
      </c>
      <c r="BA327" s="1"/>
      <c r="BB327" s="1"/>
      <c r="BC327" s="1"/>
      <c r="BD327" s="1"/>
      <c r="BE327" s="1"/>
      <c r="BF327" s="1"/>
      <c r="BG327" s="2" t="s">
        <v>9</v>
      </c>
      <c r="BH327" s="2"/>
      <c r="BI327" s="1"/>
      <c r="BJ327" s="2"/>
      <c r="BK327" s="2"/>
      <c r="BL327" s="2"/>
      <c r="BM327" s="1"/>
      <c r="BN327" s="129"/>
    </row>
    <row r="328" spans="1:66" ht="46.8">
      <c r="A328" s="2">
        <v>324</v>
      </c>
      <c r="B328" s="33" t="s">
        <v>5787</v>
      </c>
      <c r="C328" s="33" t="s">
        <v>5534</v>
      </c>
      <c r="D328" s="33" t="s">
        <v>216</v>
      </c>
      <c r="E328" s="33">
        <v>69</v>
      </c>
      <c r="F328" s="33" t="s">
        <v>5072</v>
      </c>
      <c r="G328" s="33" t="s">
        <v>5453</v>
      </c>
      <c r="H328" s="23" t="str">
        <f t="shared" si="12"/>
        <v>程＊霞</v>
      </c>
      <c r="I328" s="23" t="str">
        <f t="shared" si="13"/>
        <v>0＊812119</v>
      </c>
      <c r="J328" s="33" t="s">
        <v>5445</v>
      </c>
      <c r="K328" s="33">
        <v>5760350</v>
      </c>
      <c r="L328" s="33">
        <v>1410</v>
      </c>
      <c r="M328" s="33"/>
      <c r="N328" s="33"/>
      <c r="O328" s="33"/>
      <c r="P328" s="33"/>
      <c r="Q328" s="2"/>
      <c r="R328" s="2"/>
      <c r="S328" s="2"/>
      <c r="T328" s="2"/>
      <c r="U328" s="2"/>
      <c r="V328" s="18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2"/>
      <c r="AO328" s="2"/>
      <c r="AP328" s="2"/>
      <c r="AQ328" s="1"/>
      <c r="AR328" s="1"/>
      <c r="AS328" s="1"/>
      <c r="AT328" s="1"/>
      <c r="AU328" s="1"/>
      <c r="AV328" s="2"/>
      <c r="AW328" s="1"/>
      <c r="AX328" s="1"/>
      <c r="AY328" s="1"/>
      <c r="AZ328" s="1" t="s">
        <v>1108</v>
      </c>
      <c r="BA328" s="1"/>
      <c r="BB328" s="1"/>
      <c r="BC328" s="1"/>
      <c r="BD328" s="1"/>
      <c r="BE328" s="1"/>
      <c r="BF328" s="1"/>
      <c r="BG328" s="2"/>
      <c r="BH328" s="2"/>
      <c r="BI328" s="1"/>
      <c r="BJ328" s="2"/>
      <c r="BK328" s="2"/>
      <c r="BL328" s="2"/>
      <c r="BM328" s="1" t="s">
        <v>5584</v>
      </c>
      <c r="BN328" s="129"/>
    </row>
    <row r="329" spans="1:66" ht="16.2">
      <c r="A329" s="2">
        <v>325</v>
      </c>
      <c r="B329" s="33" t="s">
        <v>4769</v>
      </c>
      <c r="C329" s="33" t="s">
        <v>4566</v>
      </c>
      <c r="D329" s="33" t="s">
        <v>216</v>
      </c>
      <c r="E329" s="33">
        <v>60</v>
      </c>
      <c r="F329" s="33" t="s">
        <v>325</v>
      </c>
      <c r="G329" s="33" t="s">
        <v>325</v>
      </c>
      <c r="H329" s="23" t="str">
        <f t="shared" si="12"/>
        <v>何＊美</v>
      </c>
      <c r="I329" s="23" t="str">
        <f t="shared" si="13"/>
        <v>1＊987015</v>
      </c>
      <c r="J329" s="33" t="s">
        <v>5445</v>
      </c>
      <c r="K329" s="33">
        <v>5760350</v>
      </c>
      <c r="L329" s="33">
        <v>1410</v>
      </c>
      <c r="M329" s="33"/>
      <c r="N329" s="33"/>
      <c r="O329" s="33"/>
      <c r="P329" s="33"/>
      <c r="Q329" s="2"/>
      <c r="R329" s="2"/>
      <c r="S329" s="2"/>
      <c r="T329" s="2"/>
      <c r="U329" s="2"/>
      <c r="V329" s="18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2"/>
      <c r="AO329" s="2"/>
      <c r="AP329" s="2"/>
      <c r="AQ329" s="1"/>
      <c r="AR329" s="1"/>
      <c r="AS329" s="1"/>
      <c r="AT329" s="1"/>
      <c r="AU329" s="1"/>
      <c r="AV329" s="2"/>
      <c r="AW329" s="1"/>
      <c r="AX329" s="1"/>
      <c r="AY329" s="1" t="s">
        <v>9</v>
      </c>
      <c r="AZ329" s="1"/>
      <c r="BA329" s="1"/>
      <c r="BB329" s="1"/>
      <c r="BC329" s="1"/>
      <c r="BD329" s="1"/>
      <c r="BE329" s="1"/>
      <c r="BF329" s="1"/>
      <c r="BG329" s="2"/>
      <c r="BH329" s="2"/>
      <c r="BI329" s="1"/>
      <c r="BJ329" s="2"/>
      <c r="BK329" s="2"/>
      <c r="BL329" s="2"/>
      <c r="BM329" s="1"/>
      <c r="BN329" s="129"/>
    </row>
    <row r="330" spans="1:66" ht="31.2">
      <c r="A330" s="2">
        <v>326</v>
      </c>
      <c r="B330" s="33" t="s">
        <v>4790</v>
      </c>
      <c r="C330" s="33" t="s">
        <v>2265</v>
      </c>
      <c r="D330" s="33" t="s">
        <v>216</v>
      </c>
      <c r="E330" s="33">
        <v>75</v>
      </c>
      <c r="F330" s="33" t="s">
        <v>325</v>
      </c>
      <c r="G330" s="33" t="s">
        <v>325</v>
      </c>
      <c r="H330" s="23" t="str">
        <f t="shared" si="12"/>
        <v>張＊榕</v>
      </c>
      <c r="I330" s="23" t="str">
        <f t="shared" si="13"/>
        <v>0＊175488</v>
      </c>
      <c r="J330" s="33" t="s">
        <v>5445</v>
      </c>
      <c r="K330" s="33" t="s">
        <v>1127</v>
      </c>
      <c r="L330" s="33">
        <v>1410</v>
      </c>
      <c r="M330" s="33"/>
      <c r="N330" s="33"/>
      <c r="O330" s="33"/>
      <c r="P330" s="33"/>
      <c r="Q330" s="2"/>
      <c r="R330" s="2"/>
      <c r="S330" s="2"/>
      <c r="T330" s="2"/>
      <c r="U330" s="2"/>
      <c r="V330" s="18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2"/>
      <c r="AO330" s="2"/>
      <c r="AP330" s="2"/>
      <c r="AQ330" s="1"/>
      <c r="AR330" s="1"/>
      <c r="AS330" s="1"/>
      <c r="AT330" s="1"/>
      <c r="AU330" s="1"/>
      <c r="AV330" s="2"/>
      <c r="AW330" s="1"/>
      <c r="AX330" s="1"/>
      <c r="AY330" s="1"/>
      <c r="AZ330" s="1"/>
      <c r="BA330" s="1"/>
      <c r="BB330" s="1"/>
      <c r="BC330" s="1"/>
      <c r="BD330" s="1"/>
      <c r="BE330" s="1" t="s">
        <v>9</v>
      </c>
      <c r="BF330" s="1"/>
      <c r="BG330" s="2"/>
      <c r="BH330" s="2"/>
      <c r="BI330" s="1"/>
      <c r="BJ330" s="2"/>
      <c r="BK330" s="2"/>
      <c r="BL330" s="2"/>
      <c r="BM330" s="1"/>
      <c r="BN330" s="129"/>
    </row>
    <row r="331" spans="1:66" ht="31.2">
      <c r="A331" s="2">
        <v>327</v>
      </c>
      <c r="B331" s="33" t="s">
        <v>1569</v>
      </c>
      <c r="C331" s="33" t="s">
        <v>1485</v>
      </c>
      <c r="D331" s="33" t="s">
        <v>218</v>
      </c>
      <c r="E331" s="33">
        <v>77</v>
      </c>
      <c r="F331" s="33" t="s">
        <v>325</v>
      </c>
      <c r="G331" s="33" t="s">
        <v>325</v>
      </c>
      <c r="H331" s="23" t="str">
        <f t="shared" si="12"/>
        <v>黃＊建</v>
      </c>
      <c r="I331" s="23" t="str">
        <f t="shared" si="13"/>
        <v>0＊756367</v>
      </c>
      <c r="J331" s="33" t="s">
        <v>5445</v>
      </c>
      <c r="K331" s="33" t="s">
        <v>1127</v>
      </c>
      <c r="L331" s="33">
        <v>1410</v>
      </c>
      <c r="M331" s="33"/>
      <c r="N331" s="33"/>
      <c r="O331" s="33"/>
      <c r="P331" s="33"/>
      <c r="Q331" s="2"/>
      <c r="R331" s="2"/>
      <c r="S331" s="2"/>
      <c r="T331" s="2"/>
      <c r="U331" s="2"/>
      <c r="V331" s="18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2"/>
      <c r="AO331" s="2"/>
      <c r="AP331" s="2"/>
      <c r="AQ331" s="1"/>
      <c r="AR331" s="1"/>
      <c r="AS331" s="1"/>
      <c r="AT331" s="1"/>
      <c r="AU331" s="1"/>
      <c r="AV331" s="2"/>
      <c r="AW331" s="1"/>
      <c r="AX331" s="1"/>
      <c r="AY331" s="1"/>
      <c r="AZ331" s="1"/>
      <c r="BA331" s="1"/>
      <c r="BB331" s="1"/>
      <c r="BC331" s="1"/>
      <c r="BD331" s="1"/>
      <c r="BE331" s="1" t="s">
        <v>1133</v>
      </c>
      <c r="BF331" s="1"/>
      <c r="BG331" s="2"/>
      <c r="BH331" s="2"/>
      <c r="BI331" s="1"/>
      <c r="BJ331" s="2"/>
      <c r="BK331" s="2"/>
      <c r="BL331" s="2"/>
      <c r="BM331" s="1"/>
      <c r="BN331" s="129"/>
    </row>
    <row r="332" spans="1:66" ht="31.2">
      <c r="A332" s="2">
        <v>328</v>
      </c>
      <c r="B332" s="33" t="s">
        <v>1979</v>
      </c>
      <c r="C332" s="33" t="s">
        <v>1765</v>
      </c>
      <c r="D332" s="33" t="s">
        <v>218</v>
      </c>
      <c r="E332" s="33">
        <v>59</v>
      </c>
      <c r="F332" s="33" t="s">
        <v>325</v>
      </c>
      <c r="G332" s="33" t="s">
        <v>325</v>
      </c>
      <c r="H332" s="23" t="str">
        <f t="shared" si="12"/>
        <v>黃＊雄</v>
      </c>
      <c r="I332" s="23" t="str">
        <f t="shared" si="13"/>
        <v>1＊018048</v>
      </c>
      <c r="J332" s="33" t="s">
        <v>5445</v>
      </c>
      <c r="K332" s="33" t="s">
        <v>1127</v>
      </c>
      <c r="L332" s="33">
        <v>1410</v>
      </c>
      <c r="M332" s="33"/>
      <c r="N332" s="33"/>
      <c r="O332" s="33"/>
      <c r="P332" s="33"/>
      <c r="Q332" s="2"/>
      <c r="R332" s="2"/>
      <c r="S332" s="2"/>
      <c r="T332" s="2"/>
      <c r="U332" s="2"/>
      <c r="V332" s="18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2"/>
      <c r="AO332" s="2"/>
      <c r="AP332" s="2"/>
      <c r="AQ332" s="1"/>
      <c r="AR332" s="1"/>
      <c r="AS332" s="1"/>
      <c r="AT332" s="1"/>
      <c r="AU332" s="1"/>
      <c r="AV332" s="2"/>
      <c r="AW332" s="1"/>
      <c r="AX332" s="1"/>
      <c r="AY332" s="1"/>
      <c r="AZ332" s="1"/>
      <c r="BA332" s="1"/>
      <c r="BB332" s="1"/>
      <c r="BC332" s="1"/>
      <c r="BD332" s="1"/>
      <c r="BE332" s="1" t="s">
        <v>9</v>
      </c>
      <c r="BF332" s="1"/>
      <c r="BG332" s="2"/>
      <c r="BH332" s="2"/>
      <c r="BI332" s="1"/>
      <c r="BJ332" s="2"/>
      <c r="BK332" s="2"/>
      <c r="BL332" s="2"/>
      <c r="BM332" s="1"/>
      <c r="BN332" s="129"/>
    </row>
    <row r="333" spans="1:66" ht="46.8">
      <c r="A333" s="2">
        <v>329</v>
      </c>
      <c r="B333" s="33" t="s">
        <v>4792</v>
      </c>
      <c r="C333" s="33" t="s">
        <v>2283</v>
      </c>
      <c r="D333" s="33" t="s">
        <v>218</v>
      </c>
      <c r="E333" s="33">
        <v>59</v>
      </c>
      <c r="F333" s="33" t="s">
        <v>325</v>
      </c>
      <c r="G333" s="33" t="s">
        <v>325</v>
      </c>
      <c r="H333" s="23" t="str">
        <f t="shared" si="12"/>
        <v>謝＊城</v>
      </c>
      <c r="I333" s="23" t="str">
        <f t="shared" si="13"/>
        <v>1＊629818</v>
      </c>
      <c r="J333" s="33" t="s">
        <v>5445</v>
      </c>
      <c r="K333" s="33" t="s">
        <v>5578</v>
      </c>
      <c r="L333" s="33">
        <v>1410</v>
      </c>
      <c r="M333" s="33"/>
      <c r="N333" s="33"/>
      <c r="O333" s="33"/>
      <c r="P333" s="33"/>
      <c r="Q333" s="2"/>
      <c r="R333" s="2"/>
      <c r="S333" s="2"/>
      <c r="T333" s="2"/>
      <c r="U333" s="2"/>
      <c r="V333" s="18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2"/>
      <c r="AO333" s="2"/>
      <c r="AP333" s="2"/>
      <c r="AQ333" s="1"/>
      <c r="AR333" s="1"/>
      <c r="AS333" s="1"/>
      <c r="AT333" s="1"/>
      <c r="AU333" s="1"/>
      <c r="AV333" s="2"/>
      <c r="AW333" s="1"/>
      <c r="AX333" s="1"/>
      <c r="AY333" s="1"/>
      <c r="AZ333" s="1"/>
      <c r="BA333" s="1"/>
      <c r="BB333" s="1"/>
      <c r="BC333" s="1"/>
      <c r="BD333" s="1"/>
      <c r="BE333" s="1"/>
      <c r="BF333" s="1" t="s">
        <v>9</v>
      </c>
      <c r="BG333" s="2"/>
      <c r="BH333" s="2"/>
      <c r="BI333" s="1"/>
      <c r="BJ333" s="2" t="s">
        <v>1114</v>
      </c>
      <c r="BK333" s="2"/>
      <c r="BL333" s="2"/>
      <c r="BM333" s="1"/>
      <c r="BN333" s="129"/>
    </row>
    <row r="334" spans="1:66" ht="31.2">
      <c r="A334" s="2">
        <v>330</v>
      </c>
      <c r="B334" s="33" t="s">
        <v>5271</v>
      </c>
      <c r="C334" s="33" t="s">
        <v>5126</v>
      </c>
      <c r="D334" s="33" t="s">
        <v>216</v>
      </c>
      <c r="E334" s="33">
        <v>75</v>
      </c>
      <c r="F334" s="33" t="s">
        <v>325</v>
      </c>
      <c r="G334" s="33" t="s">
        <v>325</v>
      </c>
      <c r="H334" s="23" t="str">
        <f t="shared" si="12"/>
        <v>黃＊雲</v>
      </c>
      <c r="I334" s="23" t="str">
        <f t="shared" si="13"/>
        <v>1＊680977</v>
      </c>
      <c r="J334" s="33" t="s">
        <v>5445</v>
      </c>
      <c r="K334" s="33" t="s">
        <v>1143</v>
      </c>
      <c r="L334" s="33">
        <v>1410</v>
      </c>
      <c r="M334" s="33"/>
      <c r="N334" s="33"/>
      <c r="O334" s="33"/>
      <c r="P334" s="33"/>
      <c r="Q334" s="2"/>
      <c r="R334" s="2"/>
      <c r="S334" s="2"/>
      <c r="T334" s="2"/>
      <c r="U334" s="2"/>
      <c r="V334" s="18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2"/>
      <c r="AO334" s="2"/>
      <c r="AP334" s="2"/>
      <c r="AQ334" s="1"/>
      <c r="AR334" s="1"/>
      <c r="AS334" s="1"/>
      <c r="AT334" s="1"/>
      <c r="AU334" s="1"/>
      <c r="AV334" s="2"/>
      <c r="AW334" s="1"/>
      <c r="AX334" s="1"/>
      <c r="AY334" s="1"/>
      <c r="AZ334" s="1" t="s">
        <v>9</v>
      </c>
      <c r="BA334" s="1"/>
      <c r="BB334" s="1"/>
      <c r="BC334" s="1"/>
      <c r="BD334" s="1"/>
      <c r="BE334" s="1"/>
      <c r="BF334" s="1"/>
      <c r="BG334" s="2" t="s">
        <v>9</v>
      </c>
      <c r="BH334" s="2"/>
      <c r="BI334" s="1"/>
      <c r="BJ334" s="2"/>
      <c r="BK334" s="2"/>
      <c r="BL334" s="2"/>
      <c r="BM334" s="1"/>
      <c r="BN334" s="129"/>
    </row>
    <row r="335" spans="1:66" ht="31.2">
      <c r="A335" s="2">
        <v>331</v>
      </c>
      <c r="B335" s="33" t="s">
        <v>1984</v>
      </c>
      <c r="C335" s="33" t="s">
        <v>1770</v>
      </c>
      <c r="D335" s="33" t="s">
        <v>218</v>
      </c>
      <c r="E335" s="33">
        <v>60</v>
      </c>
      <c r="F335" s="33" t="s">
        <v>325</v>
      </c>
      <c r="G335" s="33" t="s">
        <v>325</v>
      </c>
      <c r="H335" s="23" t="str">
        <f t="shared" si="12"/>
        <v>許＊元</v>
      </c>
      <c r="I335" s="23" t="str">
        <f t="shared" si="13"/>
        <v>1＊709567</v>
      </c>
      <c r="J335" s="33" t="s">
        <v>5445</v>
      </c>
      <c r="K335" s="33" t="s">
        <v>1127</v>
      </c>
      <c r="L335" s="33">
        <v>1410</v>
      </c>
      <c r="M335" s="33"/>
      <c r="N335" s="33"/>
      <c r="O335" s="33"/>
      <c r="P335" s="33"/>
      <c r="Q335" s="2"/>
      <c r="R335" s="2"/>
      <c r="S335" s="2"/>
      <c r="T335" s="2"/>
      <c r="U335" s="2"/>
      <c r="V335" s="18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2"/>
      <c r="AO335" s="2"/>
      <c r="AP335" s="2"/>
      <c r="AQ335" s="1"/>
      <c r="AR335" s="1"/>
      <c r="AS335" s="1"/>
      <c r="AT335" s="1"/>
      <c r="AU335" s="1"/>
      <c r="AV335" s="2"/>
      <c r="AW335" s="1"/>
      <c r="AX335" s="1"/>
      <c r="AY335" s="1"/>
      <c r="AZ335" s="1"/>
      <c r="BA335" s="1"/>
      <c r="BB335" s="1"/>
      <c r="BC335" s="1"/>
      <c r="BD335" s="1"/>
      <c r="BE335" s="1" t="s">
        <v>9</v>
      </c>
      <c r="BF335" s="1"/>
      <c r="BG335" s="2"/>
      <c r="BH335" s="2"/>
      <c r="BI335" s="1"/>
      <c r="BJ335" s="2"/>
      <c r="BK335" s="2"/>
      <c r="BL335" s="2"/>
      <c r="BM335" s="1"/>
      <c r="BN335" s="129"/>
    </row>
    <row r="336" spans="1:66" ht="46.8">
      <c r="A336" s="2">
        <v>332</v>
      </c>
      <c r="B336" s="33" t="s">
        <v>4776</v>
      </c>
      <c r="C336" s="33" t="s">
        <v>4568</v>
      </c>
      <c r="D336" s="33" t="s">
        <v>216</v>
      </c>
      <c r="E336" s="33">
        <v>77</v>
      </c>
      <c r="F336" s="33" t="s">
        <v>325</v>
      </c>
      <c r="G336" s="33" t="s">
        <v>325</v>
      </c>
      <c r="H336" s="23" t="str">
        <f t="shared" si="12"/>
        <v>何＊碧玉</v>
      </c>
      <c r="I336" s="23" t="str">
        <f t="shared" si="13"/>
        <v>0＊534631</v>
      </c>
      <c r="J336" s="33" t="s">
        <v>5453</v>
      </c>
      <c r="K336" s="33" t="s">
        <v>1148</v>
      </c>
      <c r="L336" s="33">
        <v>1410</v>
      </c>
      <c r="M336" s="33"/>
      <c r="N336" s="33"/>
      <c r="O336" s="33"/>
      <c r="P336" s="33"/>
      <c r="Q336" s="2"/>
      <c r="R336" s="2"/>
      <c r="S336" s="2"/>
      <c r="T336" s="2"/>
      <c r="U336" s="2"/>
      <c r="V336" s="18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2"/>
      <c r="AO336" s="2"/>
      <c r="AP336" s="2"/>
      <c r="AQ336" s="1"/>
      <c r="AR336" s="1"/>
      <c r="AS336" s="1"/>
      <c r="AT336" s="1"/>
      <c r="AU336" s="1"/>
      <c r="AV336" s="2"/>
      <c r="AW336" s="1"/>
      <c r="AX336" s="1"/>
      <c r="AY336" s="1"/>
      <c r="AZ336" s="1" t="s">
        <v>9</v>
      </c>
      <c r="BA336" s="1"/>
      <c r="BB336" s="1"/>
      <c r="BC336" s="1"/>
      <c r="BD336" s="1"/>
      <c r="BE336" s="1"/>
      <c r="BF336" s="1"/>
      <c r="BG336" s="2" t="s">
        <v>9</v>
      </c>
      <c r="BH336" s="2"/>
      <c r="BI336" s="1"/>
      <c r="BJ336" s="2"/>
      <c r="BK336" s="2"/>
      <c r="BL336" s="2"/>
      <c r="BM336" s="1" t="s">
        <v>1111</v>
      </c>
      <c r="BN336" s="129"/>
    </row>
    <row r="337" spans="1:66" ht="46.8">
      <c r="A337" s="2">
        <v>333</v>
      </c>
      <c r="B337" s="33" t="s">
        <v>4722</v>
      </c>
      <c r="C337" s="33" t="s">
        <v>2261</v>
      </c>
      <c r="D337" s="33" t="s">
        <v>216</v>
      </c>
      <c r="E337" s="33">
        <v>89</v>
      </c>
      <c r="F337" s="33" t="s">
        <v>325</v>
      </c>
      <c r="G337" s="33" t="s">
        <v>325</v>
      </c>
      <c r="H337" s="23" t="str">
        <f t="shared" si="12"/>
        <v>黃＊秋玉</v>
      </c>
      <c r="I337" s="23" t="str">
        <f t="shared" si="13"/>
        <v>1＊836897</v>
      </c>
      <c r="J337" s="33" t="s">
        <v>5453</v>
      </c>
      <c r="K337" s="33" t="s">
        <v>1132</v>
      </c>
      <c r="L337" s="33">
        <v>1410</v>
      </c>
      <c r="M337" s="33"/>
      <c r="N337" s="33"/>
      <c r="O337" s="33"/>
      <c r="P337" s="33"/>
      <c r="Q337" s="2"/>
      <c r="R337" s="2"/>
      <c r="S337" s="2"/>
      <c r="T337" s="2"/>
      <c r="U337" s="2"/>
      <c r="V337" s="18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2"/>
      <c r="AO337" s="2"/>
      <c r="AP337" s="2"/>
      <c r="AQ337" s="1"/>
      <c r="AR337" s="1"/>
      <c r="AS337" s="1"/>
      <c r="AT337" s="1"/>
      <c r="AU337" s="1"/>
      <c r="AV337" s="2"/>
      <c r="AW337" s="1"/>
      <c r="AX337" s="1"/>
      <c r="AY337" s="1"/>
      <c r="AZ337" s="1"/>
      <c r="BA337" s="1"/>
      <c r="BB337" s="1"/>
      <c r="BC337" s="1"/>
      <c r="BD337" s="1" t="s">
        <v>9</v>
      </c>
      <c r="BE337" s="1" t="s">
        <v>9</v>
      </c>
      <c r="BF337" s="1"/>
      <c r="BG337" s="2"/>
      <c r="BH337" s="2"/>
      <c r="BI337" s="1"/>
      <c r="BJ337" s="2"/>
      <c r="BK337" s="2"/>
      <c r="BL337" s="2"/>
      <c r="BM337" s="1"/>
      <c r="BN337" s="129"/>
    </row>
    <row r="338" spans="1:66" ht="46.8">
      <c r="A338" s="2">
        <v>334</v>
      </c>
      <c r="B338" s="33" t="s">
        <v>5788</v>
      </c>
      <c r="C338" s="33" t="s">
        <v>5535</v>
      </c>
      <c r="D338" s="33" t="s">
        <v>216</v>
      </c>
      <c r="E338" s="33">
        <v>74</v>
      </c>
      <c r="F338" s="33" t="s">
        <v>325</v>
      </c>
      <c r="G338" s="33" t="s">
        <v>325</v>
      </c>
      <c r="H338" s="23" t="str">
        <f t="shared" si="12"/>
        <v>侯＊秀蘭</v>
      </c>
      <c r="I338" s="23" t="str">
        <f t="shared" si="13"/>
        <v>2＊323649</v>
      </c>
      <c r="J338" s="33" t="s">
        <v>5453</v>
      </c>
      <c r="K338" s="33" t="s">
        <v>1132</v>
      </c>
      <c r="L338" s="33">
        <v>1410</v>
      </c>
      <c r="M338" s="33"/>
      <c r="N338" s="33"/>
      <c r="O338" s="33"/>
      <c r="P338" s="33"/>
      <c r="Q338" s="2"/>
      <c r="R338" s="2"/>
      <c r="S338" s="2"/>
      <c r="T338" s="2"/>
      <c r="U338" s="2"/>
      <c r="V338" s="18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2"/>
      <c r="AO338" s="2"/>
      <c r="AP338" s="2"/>
      <c r="AQ338" s="1"/>
      <c r="AR338" s="1"/>
      <c r="AS338" s="1"/>
      <c r="AT338" s="1"/>
      <c r="AU338" s="1"/>
      <c r="AV338" s="2"/>
      <c r="AW338" s="1"/>
      <c r="AX338" s="1"/>
      <c r="AY338" s="1"/>
      <c r="AZ338" s="1"/>
      <c r="BA338" s="1"/>
      <c r="BB338" s="1"/>
      <c r="BC338" s="1"/>
      <c r="BD338" s="1" t="s">
        <v>9</v>
      </c>
      <c r="BE338" s="1" t="s">
        <v>9</v>
      </c>
      <c r="BF338" s="1"/>
      <c r="BG338" s="2"/>
      <c r="BH338" s="2"/>
      <c r="BI338" s="1"/>
      <c r="BJ338" s="2"/>
      <c r="BK338" s="2"/>
      <c r="BL338" s="2"/>
      <c r="BM338" s="1"/>
      <c r="BN338" s="129"/>
    </row>
    <row r="339" spans="1:66" ht="46.8">
      <c r="A339" s="2">
        <v>335</v>
      </c>
      <c r="B339" s="33" t="s">
        <v>5789</v>
      </c>
      <c r="C339" s="33" t="s">
        <v>5536</v>
      </c>
      <c r="D339" s="33" t="s">
        <v>218</v>
      </c>
      <c r="E339" s="33">
        <v>86</v>
      </c>
      <c r="F339" s="33" t="s">
        <v>5454</v>
      </c>
      <c r="G339" s="33" t="s">
        <v>5458</v>
      </c>
      <c r="H339" s="23" t="str">
        <f t="shared" si="12"/>
        <v>黃＊仁</v>
      </c>
      <c r="I339" s="23" t="str">
        <f t="shared" si="13"/>
        <v>1＊520853</v>
      </c>
      <c r="J339" s="33" t="s">
        <v>5454</v>
      </c>
      <c r="K339" s="33">
        <v>5760350</v>
      </c>
      <c r="L339" s="33">
        <v>1410</v>
      </c>
      <c r="M339" s="33"/>
      <c r="N339" s="33"/>
      <c r="O339" s="33"/>
      <c r="P339" s="33"/>
      <c r="Q339" s="2"/>
      <c r="R339" s="2"/>
      <c r="S339" s="2"/>
      <c r="T339" s="2"/>
      <c r="U339" s="2"/>
      <c r="V339" s="18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2"/>
      <c r="AO339" s="2"/>
      <c r="AP339" s="2"/>
      <c r="AQ339" s="1"/>
      <c r="AR339" s="1"/>
      <c r="AS339" s="1"/>
      <c r="AT339" s="1"/>
      <c r="AU339" s="1"/>
      <c r="AV339" s="2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2"/>
      <c r="BH339" s="2"/>
      <c r="BI339" s="1"/>
      <c r="BJ339" s="2"/>
      <c r="BK339" s="2"/>
      <c r="BL339" s="2"/>
      <c r="BM339" s="1" t="s">
        <v>5584</v>
      </c>
      <c r="BN339" s="129"/>
    </row>
    <row r="340" spans="1:66" ht="46.8">
      <c r="A340" s="2">
        <v>336</v>
      </c>
      <c r="B340" s="33" t="s">
        <v>5665</v>
      </c>
      <c r="C340" s="33" t="s">
        <v>5420</v>
      </c>
      <c r="D340" s="33" t="s">
        <v>216</v>
      </c>
      <c r="E340" s="33">
        <v>84</v>
      </c>
      <c r="F340" s="33" t="s">
        <v>5447</v>
      </c>
      <c r="G340" s="33" t="s">
        <v>5490</v>
      </c>
      <c r="H340" s="23" t="str">
        <f t="shared" si="12"/>
        <v>楊＊莉</v>
      </c>
      <c r="I340" s="23" t="str">
        <f t="shared" si="13"/>
        <v>2＊803789</v>
      </c>
      <c r="J340" s="33" t="s">
        <v>5454</v>
      </c>
      <c r="K340" s="33">
        <v>5760350</v>
      </c>
      <c r="L340" s="33">
        <v>1410</v>
      </c>
      <c r="M340" s="33"/>
      <c r="N340" s="33"/>
      <c r="O340" s="33"/>
      <c r="P340" s="33"/>
      <c r="Q340" s="2"/>
      <c r="R340" s="2"/>
      <c r="S340" s="2"/>
      <c r="T340" s="2"/>
      <c r="U340" s="2"/>
      <c r="V340" s="18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2"/>
      <c r="AO340" s="2"/>
      <c r="AP340" s="2"/>
      <c r="AQ340" s="1"/>
      <c r="AR340" s="1"/>
      <c r="AS340" s="1"/>
      <c r="AT340" s="1"/>
      <c r="AU340" s="1"/>
      <c r="AV340" s="2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2"/>
      <c r="BH340" s="2"/>
      <c r="BI340" s="1"/>
      <c r="BJ340" s="2"/>
      <c r="BK340" s="2"/>
      <c r="BL340" s="2"/>
      <c r="BM340" s="1" t="s">
        <v>5584</v>
      </c>
      <c r="BN340" s="129"/>
    </row>
    <row r="341" spans="1:66" ht="62.4">
      <c r="A341" s="2">
        <v>337</v>
      </c>
      <c r="B341" s="33" t="s">
        <v>5789</v>
      </c>
      <c r="C341" s="33" t="s">
        <v>5536</v>
      </c>
      <c r="D341" s="33" t="s">
        <v>218</v>
      </c>
      <c r="E341" s="33">
        <v>86</v>
      </c>
      <c r="F341" s="33" t="s">
        <v>5458</v>
      </c>
      <c r="G341" s="33" t="s">
        <v>5471</v>
      </c>
      <c r="H341" s="23" t="str">
        <f t="shared" si="12"/>
        <v>黃＊仁</v>
      </c>
      <c r="I341" s="23" t="str">
        <f t="shared" si="13"/>
        <v>1＊520853</v>
      </c>
      <c r="J341" s="33" t="s">
        <v>5528</v>
      </c>
      <c r="K341" s="33" t="s">
        <v>1814</v>
      </c>
      <c r="L341" s="33">
        <v>1410</v>
      </c>
      <c r="M341" s="33"/>
      <c r="N341" s="33"/>
      <c r="O341" s="33"/>
      <c r="P341" s="33"/>
      <c r="Q341" s="2"/>
      <c r="R341" s="2"/>
      <c r="S341" s="2"/>
      <c r="T341" s="2"/>
      <c r="U341" s="2"/>
      <c r="V341" s="18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2"/>
      <c r="AO341" s="2"/>
      <c r="AP341" s="2"/>
      <c r="AQ341" s="1"/>
      <c r="AR341" s="1"/>
      <c r="AS341" s="1"/>
      <c r="AT341" s="1"/>
      <c r="AU341" s="1"/>
      <c r="AV341" s="2"/>
      <c r="AW341" s="1"/>
      <c r="AX341" s="1"/>
      <c r="AY341" s="1"/>
      <c r="AZ341" s="1" t="s">
        <v>9</v>
      </c>
      <c r="BA341" s="1"/>
      <c r="BB341" s="1"/>
      <c r="BC341" s="1"/>
      <c r="BD341" s="1"/>
      <c r="BE341" s="1"/>
      <c r="BF341" s="1"/>
      <c r="BG341" s="2" t="s">
        <v>9</v>
      </c>
      <c r="BH341" s="2"/>
      <c r="BI341" s="1"/>
      <c r="BJ341" s="2"/>
      <c r="BK341" s="2"/>
      <c r="BL341" s="2"/>
      <c r="BM341" s="1" t="s">
        <v>1111</v>
      </c>
      <c r="BN341" s="129"/>
    </row>
    <row r="342" spans="1:66" ht="31.2">
      <c r="A342" s="2">
        <v>338</v>
      </c>
      <c r="B342" s="33" t="s">
        <v>5790</v>
      </c>
      <c r="C342" s="33" t="s">
        <v>2125</v>
      </c>
      <c r="D342" s="33" t="s">
        <v>218</v>
      </c>
      <c r="E342" s="33">
        <v>33</v>
      </c>
      <c r="F342" s="33" t="s">
        <v>325</v>
      </c>
      <c r="G342" s="33" t="s">
        <v>325</v>
      </c>
      <c r="H342" s="23" t="str">
        <f t="shared" si="12"/>
        <v>楊＊博</v>
      </c>
      <c r="I342" s="23" t="str">
        <f t="shared" si="13"/>
        <v>0＊041437</v>
      </c>
      <c r="J342" s="33" t="s">
        <v>5528</v>
      </c>
      <c r="K342" s="33" t="s">
        <v>1127</v>
      </c>
      <c r="L342" s="33">
        <v>1410</v>
      </c>
      <c r="M342" s="33"/>
      <c r="N342" s="33"/>
      <c r="O342" s="33"/>
      <c r="P342" s="33"/>
      <c r="Q342" s="2"/>
      <c r="R342" s="2"/>
      <c r="S342" s="2"/>
      <c r="T342" s="2"/>
      <c r="U342" s="2"/>
      <c r="V342" s="18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2"/>
      <c r="AO342" s="2"/>
      <c r="AP342" s="2"/>
      <c r="AQ342" s="1"/>
      <c r="AR342" s="1"/>
      <c r="AS342" s="1"/>
      <c r="AT342" s="1"/>
      <c r="AU342" s="1"/>
      <c r="AV342" s="2"/>
      <c r="AW342" s="1"/>
      <c r="AX342" s="1"/>
      <c r="AY342" s="1"/>
      <c r="AZ342" s="1"/>
      <c r="BA342" s="1"/>
      <c r="BB342" s="1"/>
      <c r="BC342" s="1"/>
      <c r="BD342" s="1"/>
      <c r="BE342" s="1" t="s">
        <v>9</v>
      </c>
      <c r="BF342" s="1"/>
      <c r="BG342" s="2"/>
      <c r="BH342" s="2"/>
      <c r="BI342" s="1"/>
      <c r="BJ342" s="2"/>
      <c r="BK342" s="2"/>
      <c r="BL342" s="2"/>
      <c r="BM342" s="1"/>
      <c r="BN342" s="129"/>
    </row>
    <row r="343" spans="1:66" ht="31.2">
      <c r="A343" s="2">
        <v>339</v>
      </c>
      <c r="B343" s="33" t="s">
        <v>729</v>
      </c>
      <c r="C343" s="33" t="s">
        <v>730</v>
      </c>
      <c r="D343" s="33" t="s">
        <v>218</v>
      </c>
      <c r="E343" s="33">
        <v>65</v>
      </c>
      <c r="F343" s="33" t="s">
        <v>325</v>
      </c>
      <c r="G343" s="33" t="s">
        <v>325</v>
      </c>
      <c r="H343" s="23" t="str">
        <f t="shared" si="12"/>
        <v>何＊興</v>
      </c>
      <c r="I343" s="23" t="str">
        <f t="shared" si="13"/>
        <v>1＊044421</v>
      </c>
      <c r="J343" s="33" t="s">
        <v>5528</v>
      </c>
      <c r="K343" s="33" t="s">
        <v>1127</v>
      </c>
      <c r="L343" s="33">
        <v>1410</v>
      </c>
      <c r="M343" s="33"/>
      <c r="N343" s="33"/>
      <c r="O343" s="33"/>
      <c r="P343" s="33"/>
      <c r="Q343" s="2"/>
      <c r="R343" s="2"/>
      <c r="S343" s="2"/>
      <c r="T343" s="2"/>
      <c r="U343" s="2"/>
      <c r="V343" s="18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2"/>
      <c r="AO343" s="2"/>
      <c r="AP343" s="2"/>
      <c r="AQ343" s="1"/>
      <c r="AR343" s="1"/>
      <c r="AS343" s="1"/>
      <c r="AT343" s="1"/>
      <c r="AU343" s="1"/>
      <c r="AV343" s="2"/>
      <c r="AW343" s="1"/>
      <c r="AX343" s="1"/>
      <c r="AY343" s="1"/>
      <c r="AZ343" s="1"/>
      <c r="BA343" s="1"/>
      <c r="BB343" s="1"/>
      <c r="BC343" s="1"/>
      <c r="BD343" s="1"/>
      <c r="BE343" s="1" t="s">
        <v>9</v>
      </c>
      <c r="BF343" s="1"/>
      <c r="BG343" s="2"/>
      <c r="BH343" s="2"/>
      <c r="BI343" s="1"/>
      <c r="BJ343" s="2"/>
      <c r="BK343" s="2"/>
      <c r="BL343" s="2"/>
      <c r="BM343" s="1"/>
      <c r="BN343" s="129"/>
    </row>
    <row r="344" spans="1:66" ht="46.8">
      <c r="A344" s="2">
        <v>340</v>
      </c>
      <c r="B344" s="33" t="s">
        <v>694</v>
      </c>
      <c r="C344" s="33" t="s">
        <v>571</v>
      </c>
      <c r="D344" s="33" t="s">
        <v>218</v>
      </c>
      <c r="E344" s="33">
        <v>66</v>
      </c>
      <c r="F344" s="33" t="s">
        <v>325</v>
      </c>
      <c r="G344" s="33" t="s">
        <v>325</v>
      </c>
      <c r="H344" s="23" t="str">
        <f t="shared" si="12"/>
        <v>潘＊華</v>
      </c>
      <c r="I344" s="23" t="str">
        <f t="shared" si="13"/>
        <v>1＊860085</v>
      </c>
      <c r="J344" s="33" t="s">
        <v>5528</v>
      </c>
      <c r="K344" s="33" t="s">
        <v>1140</v>
      </c>
      <c r="L344" s="33">
        <v>1410</v>
      </c>
      <c r="M344" s="33"/>
      <c r="N344" s="33"/>
      <c r="O344" s="33"/>
      <c r="P344" s="33"/>
      <c r="Q344" s="2"/>
      <c r="R344" s="2"/>
      <c r="S344" s="2"/>
      <c r="T344" s="2"/>
      <c r="U344" s="2"/>
      <c r="V344" s="18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2"/>
      <c r="AO344" s="2"/>
      <c r="AP344" s="2"/>
      <c r="AQ344" s="1"/>
      <c r="AR344" s="1"/>
      <c r="AS344" s="1"/>
      <c r="AT344" s="1"/>
      <c r="AU344" s="1"/>
      <c r="AV344" s="2"/>
      <c r="AW344" s="1"/>
      <c r="AX344" s="1"/>
      <c r="AY344" s="1"/>
      <c r="AZ344" s="1"/>
      <c r="BA344" s="1"/>
      <c r="BB344" s="1"/>
      <c r="BC344" s="1"/>
      <c r="BD344" s="1"/>
      <c r="BE344" s="1" t="s">
        <v>9</v>
      </c>
      <c r="BF344" s="1"/>
      <c r="BG344" s="2"/>
      <c r="BH344" s="2"/>
      <c r="BI344" s="1"/>
      <c r="BJ344" s="2" t="s">
        <v>1114</v>
      </c>
      <c r="BK344" s="2"/>
      <c r="BL344" s="2"/>
      <c r="BM344" s="1"/>
      <c r="BN344" s="129"/>
    </row>
    <row r="345" spans="1:66" ht="31.2">
      <c r="A345" s="2">
        <v>341</v>
      </c>
      <c r="B345" s="33" t="s">
        <v>4980</v>
      </c>
      <c r="C345" s="33" t="s">
        <v>4981</v>
      </c>
      <c r="D345" s="33" t="s">
        <v>218</v>
      </c>
      <c r="E345" s="33">
        <v>67</v>
      </c>
      <c r="F345" s="33" t="s">
        <v>5041</v>
      </c>
      <c r="G345" s="33" t="s">
        <v>5446</v>
      </c>
      <c r="H345" s="23" t="str">
        <f t="shared" si="12"/>
        <v>蔡＊良</v>
      </c>
      <c r="I345" s="23" t="str">
        <f t="shared" si="13"/>
        <v>2＊273566</v>
      </c>
      <c r="J345" s="33" t="s">
        <v>5528</v>
      </c>
      <c r="K345" s="33" t="s">
        <v>1127</v>
      </c>
      <c r="L345" s="33">
        <v>1410</v>
      </c>
      <c r="M345" s="33"/>
      <c r="N345" s="33"/>
      <c r="O345" s="33"/>
      <c r="P345" s="33"/>
      <c r="Q345" s="2"/>
      <c r="R345" s="2"/>
      <c r="S345" s="2"/>
      <c r="T345" s="2"/>
      <c r="U345" s="2"/>
      <c r="V345" s="18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2"/>
      <c r="AO345" s="2"/>
      <c r="AP345" s="2"/>
      <c r="AQ345" s="1"/>
      <c r="AR345" s="1"/>
      <c r="AS345" s="1"/>
      <c r="AT345" s="1"/>
      <c r="AU345" s="1"/>
      <c r="AV345" s="2"/>
      <c r="AW345" s="1"/>
      <c r="AX345" s="1"/>
      <c r="AY345" s="1"/>
      <c r="AZ345" s="1"/>
      <c r="BA345" s="1"/>
      <c r="BB345" s="1"/>
      <c r="BC345" s="1"/>
      <c r="BD345" s="1"/>
      <c r="BE345" s="1" t="s">
        <v>9</v>
      </c>
      <c r="BF345" s="1"/>
      <c r="BG345" s="2"/>
      <c r="BH345" s="2"/>
      <c r="BI345" s="1"/>
      <c r="BJ345" s="2"/>
      <c r="BK345" s="2"/>
      <c r="BL345" s="2"/>
      <c r="BM345" s="1"/>
      <c r="BN345" s="129"/>
    </row>
    <row r="346" spans="1:66" ht="31.2">
      <c r="A346" s="2">
        <v>342</v>
      </c>
      <c r="B346" s="33" t="s">
        <v>5664</v>
      </c>
      <c r="C346" s="33" t="s">
        <v>5419</v>
      </c>
      <c r="D346" s="33" t="s">
        <v>218</v>
      </c>
      <c r="E346" s="33">
        <v>53</v>
      </c>
      <c r="F346" s="33" t="s">
        <v>5456</v>
      </c>
      <c r="G346" s="33" t="s">
        <v>5467</v>
      </c>
      <c r="H346" s="23" t="str">
        <f t="shared" si="12"/>
        <v>甘＊珽</v>
      </c>
      <c r="I346" s="23" t="str">
        <f t="shared" si="13"/>
        <v>0＊028969</v>
      </c>
      <c r="J346" s="33" t="s">
        <v>5467</v>
      </c>
      <c r="K346" s="33" t="s">
        <v>1142</v>
      </c>
      <c r="L346" s="33">
        <v>1410</v>
      </c>
      <c r="M346" s="33"/>
      <c r="N346" s="33"/>
      <c r="O346" s="33"/>
      <c r="P346" s="33"/>
      <c r="Q346" s="2"/>
      <c r="R346" s="2"/>
      <c r="S346" s="2"/>
      <c r="T346" s="2"/>
      <c r="U346" s="2"/>
      <c r="V346" s="18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2"/>
      <c r="AO346" s="2"/>
      <c r="AP346" s="2"/>
      <c r="AQ346" s="1"/>
      <c r="AR346" s="1"/>
      <c r="AS346" s="1"/>
      <c r="AT346" s="1"/>
      <c r="AU346" s="1"/>
      <c r="AV346" s="2"/>
      <c r="AW346" s="1"/>
      <c r="AX346" s="1"/>
      <c r="AY346" s="1"/>
      <c r="AZ346" s="1" t="s">
        <v>9</v>
      </c>
      <c r="BA346" s="1"/>
      <c r="BB346" s="1"/>
      <c r="BC346" s="1"/>
      <c r="BD346" s="1"/>
      <c r="BE346" s="1"/>
      <c r="BF346" s="1"/>
      <c r="BG346" s="2"/>
      <c r="BH346" s="2"/>
      <c r="BI346" s="1"/>
      <c r="BJ346" s="2"/>
      <c r="BK346" s="2"/>
      <c r="BL346" s="2"/>
      <c r="BM346" s="1" t="s">
        <v>1111</v>
      </c>
      <c r="BN346" s="129"/>
    </row>
    <row r="347" spans="1:66" ht="62.4">
      <c r="A347" s="2">
        <v>343</v>
      </c>
      <c r="B347" s="33" t="s">
        <v>5787</v>
      </c>
      <c r="C347" s="33" t="s">
        <v>5534</v>
      </c>
      <c r="D347" s="33" t="s">
        <v>216</v>
      </c>
      <c r="E347" s="33">
        <v>69</v>
      </c>
      <c r="F347" s="33" t="s">
        <v>325</v>
      </c>
      <c r="G347" s="33" t="s">
        <v>325</v>
      </c>
      <c r="H347" s="117" t="str">
        <f t="shared" si="12"/>
        <v>程＊霞</v>
      </c>
      <c r="I347" s="117" t="str">
        <f t="shared" si="13"/>
        <v>0＊812119</v>
      </c>
      <c r="J347" s="38" t="s">
        <v>5467</v>
      </c>
      <c r="K347" s="38" t="s">
        <v>1814</v>
      </c>
      <c r="L347" s="38">
        <v>1410</v>
      </c>
      <c r="M347" s="33"/>
      <c r="N347" s="33"/>
      <c r="O347" s="33"/>
      <c r="P347" s="33"/>
      <c r="Q347" s="2"/>
      <c r="R347" s="2"/>
      <c r="S347" s="2"/>
      <c r="T347" s="2"/>
      <c r="U347" s="2"/>
      <c r="V347" s="18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2"/>
      <c r="AO347" s="2"/>
      <c r="AP347" s="2"/>
      <c r="AQ347" s="1"/>
      <c r="AR347" s="1"/>
      <c r="AS347" s="1"/>
      <c r="AT347" s="1"/>
      <c r="AU347" s="1"/>
      <c r="AV347" s="2"/>
      <c r="AW347" s="1"/>
      <c r="AX347" s="1"/>
      <c r="AY347" s="1"/>
      <c r="AZ347" s="1" t="s">
        <v>9</v>
      </c>
      <c r="BA347" s="1"/>
      <c r="BB347" s="1"/>
      <c r="BC347" s="1"/>
      <c r="BD347" s="1"/>
      <c r="BE347" s="1"/>
      <c r="BF347" s="1"/>
      <c r="BG347" s="2" t="s">
        <v>9</v>
      </c>
      <c r="BH347" s="2"/>
      <c r="BI347" s="1"/>
      <c r="BJ347" s="2"/>
      <c r="BK347" s="2"/>
      <c r="BL347" s="2"/>
      <c r="BM347" s="1" t="s">
        <v>1111</v>
      </c>
      <c r="BN347" s="129"/>
    </row>
    <row r="348" spans="1:66" ht="31.2">
      <c r="A348" s="2">
        <v>344</v>
      </c>
      <c r="B348" s="33" t="s">
        <v>1995</v>
      </c>
      <c r="C348" s="33" t="s">
        <v>1783</v>
      </c>
      <c r="D348" s="33" t="s">
        <v>216</v>
      </c>
      <c r="E348" s="33">
        <v>64</v>
      </c>
      <c r="F348" s="33" t="s">
        <v>5458</v>
      </c>
      <c r="G348" s="33" t="s">
        <v>5466</v>
      </c>
      <c r="H348" s="23" t="str">
        <f t="shared" si="12"/>
        <v>羅＊瑾</v>
      </c>
      <c r="I348" s="23" t="str">
        <f t="shared" si="13"/>
        <v>1＊239109</v>
      </c>
      <c r="J348" s="33" t="s">
        <v>5466</v>
      </c>
      <c r="K348" s="33" t="s">
        <v>1127</v>
      </c>
      <c r="L348" s="33">
        <v>1410</v>
      </c>
      <c r="M348" s="33"/>
      <c r="N348" s="33"/>
      <c r="O348" s="33"/>
      <c r="P348" s="33"/>
      <c r="Q348" s="2"/>
      <c r="R348" s="2"/>
      <c r="S348" s="2"/>
      <c r="T348" s="2"/>
      <c r="U348" s="2"/>
      <c r="V348" s="18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2"/>
      <c r="AO348" s="2"/>
      <c r="AP348" s="2"/>
      <c r="AQ348" s="1"/>
      <c r="AR348" s="1"/>
      <c r="AS348" s="1"/>
      <c r="AT348" s="1"/>
      <c r="AU348" s="1"/>
      <c r="AV348" s="2"/>
      <c r="AW348" s="1"/>
      <c r="AX348" s="1"/>
      <c r="AY348" s="1"/>
      <c r="AZ348" s="1"/>
      <c r="BA348" s="1"/>
      <c r="BB348" s="1"/>
      <c r="BC348" s="1"/>
      <c r="BD348" s="1"/>
      <c r="BE348" s="1" t="s">
        <v>9</v>
      </c>
      <c r="BF348" s="1"/>
      <c r="BG348" s="2"/>
      <c r="BH348" s="2"/>
      <c r="BI348" s="1"/>
      <c r="BJ348" s="2"/>
      <c r="BK348" s="2"/>
      <c r="BL348" s="2"/>
      <c r="BM348" s="1"/>
      <c r="BN348" s="129"/>
    </row>
    <row r="349" spans="1:66" ht="31.2">
      <c r="A349" s="2">
        <v>345</v>
      </c>
      <c r="B349" s="33" t="s">
        <v>4983</v>
      </c>
      <c r="C349" s="33" t="s">
        <v>3510</v>
      </c>
      <c r="D349" s="33" t="s">
        <v>218</v>
      </c>
      <c r="E349" s="33">
        <v>29</v>
      </c>
      <c r="F349" s="33" t="s">
        <v>325</v>
      </c>
      <c r="G349" s="33" t="s">
        <v>325</v>
      </c>
      <c r="H349" s="23" t="str">
        <f t="shared" si="12"/>
        <v>袁＊和</v>
      </c>
      <c r="I349" s="23" t="str">
        <f t="shared" si="13"/>
        <v>1＊819015</v>
      </c>
      <c r="J349" s="33" t="s">
        <v>5466</v>
      </c>
      <c r="K349" s="33" t="s">
        <v>1127</v>
      </c>
      <c r="L349" s="33">
        <v>1410</v>
      </c>
      <c r="M349" s="33"/>
      <c r="N349" s="33"/>
      <c r="O349" s="33"/>
      <c r="P349" s="33"/>
      <c r="Q349" s="2"/>
      <c r="R349" s="2"/>
      <c r="S349" s="2"/>
      <c r="T349" s="2"/>
      <c r="U349" s="2"/>
      <c r="V349" s="18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2"/>
      <c r="AO349" s="2"/>
      <c r="AP349" s="2"/>
      <c r="AQ349" s="1"/>
      <c r="AR349" s="1"/>
      <c r="AS349" s="1"/>
      <c r="AT349" s="1"/>
      <c r="AU349" s="1"/>
      <c r="AV349" s="2"/>
      <c r="AW349" s="1"/>
      <c r="AX349" s="1"/>
      <c r="AY349" s="1"/>
      <c r="AZ349" s="1"/>
      <c r="BA349" s="1"/>
      <c r="BB349" s="1"/>
      <c r="BC349" s="1"/>
      <c r="BD349" s="1"/>
      <c r="BE349" s="1" t="s">
        <v>9</v>
      </c>
      <c r="BF349" s="1"/>
      <c r="BG349" s="2"/>
      <c r="BH349" s="2"/>
      <c r="BI349" s="1"/>
      <c r="BJ349" s="2"/>
      <c r="BK349" s="2"/>
      <c r="BL349" s="2"/>
      <c r="BM349" s="1"/>
      <c r="BN349" s="129"/>
    </row>
    <row r="350" spans="1:66" ht="31.2">
      <c r="A350" s="2">
        <v>346</v>
      </c>
      <c r="B350" s="33" t="s">
        <v>5668</v>
      </c>
      <c r="C350" s="33" t="s">
        <v>5423</v>
      </c>
      <c r="D350" s="33" t="s">
        <v>216</v>
      </c>
      <c r="E350" s="33">
        <v>56</v>
      </c>
      <c r="F350" s="33" t="s">
        <v>5467</v>
      </c>
      <c r="G350" s="33" t="s">
        <v>5484</v>
      </c>
      <c r="H350" s="23" t="str">
        <f t="shared" si="12"/>
        <v>郭＊英</v>
      </c>
      <c r="I350" s="23" t="str">
        <f t="shared" si="13"/>
        <v>0＊654940</v>
      </c>
      <c r="J350" s="33" t="s">
        <v>5446</v>
      </c>
      <c r="K350" s="33" t="s">
        <v>1142</v>
      </c>
      <c r="L350" s="33">
        <v>1410</v>
      </c>
      <c r="M350" s="33"/>
      <c r="N350" s="33"/>
      <c r="O350" s="33"/>
      <c r="P350" s="33"/>
      <c r="Q350" s="2"/>
      <c r="R350" s="2"/>
      <c r="S350" s="2"/>
      <c r="T350" s="2"/>
      <c r="U350" s="2"/>
      <c r="V350" s="18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2"/>
      <c r="AO350" s="2"/>
      <c r="AP350" s="2"/>
      <c r="AQ350" s="1"/>
      <c r="AR350" s="1"/>
      <c r="AS350" s="1"/>
      <c r="AT350" s="1"/>
      <c r="AU350" s="1"/>
      <c r="AV350" s="2"/>
      <c r="AW350" s="1"/>
      <c r="AX350" s="1"/>
      <c r="AY350" s="1"/>
      <c r="AZ350" s="1" t="s">
        <v>9</v>
      </c>
      <c r="BA350" s="1"/>
      <c r="BB350" s="1"/>
      <c r="BC350" s="1"/>
      <c r="BD350" s="1"/>
      <c r="BE350" s="1"/>
      <c r="BF350" s="1"/>
      <c r="BG350" s="2"/>
      <c r="BH350" s="2"/>
      <c r="BI350" s="1"/>
      <c r="BJ350" s="2"/>
      <c r="BK350" s="2"/>
      <c r="BL350" s="2"/>
      <c r="BM350" s="1" t="s">
        <v>1111</v>
      </c>
      <c r="BN350" s="129"/>
    </row>
    <row r="351" spans="1:66" ht="46.8">
      <c r="A351" s="2">
        <v>347</v>
      </c>
      <c r="B351" s="33" t="s">
        <v>1982</v>
      </c>
      <c r="C351" s="33" t="s">
        <v>1768</v>
      </c>
      <c r="D351" s="33" t="s">
        <v>216</v>
      </c>
      <c r="E351" s="33">
        <v>78</v>
      </c>
      <c r="F351" s="33" t="s">
        <v>325</v>
      </c>
      <c r="G351" s="33" t="s">
        <v>325</v>
      </c>
      <c r="H351" s="23" t="str">
        <f t="shared" si="12"/>
        <v>崔＊梅妹</v>
      </c>
      <c r="I351" s="23" t="str">
        <f t="shared" si="13"/>
        <v>0＊009590</v>
      </c>
      <c r="J351" s="33" t="s">
        <v>5446</v>
      </c>
      <c r="K351" s="33" t="s">
        <v>1148</v>
      </c>
      <c r="L351" s="33">
        <v>1410</v>
      </c>
      <c r="M351" s="33"/>
      <c r="N351" s="33"/>
      <c r="O351" s="33"/>
      <c r="P351" s="33"/>
      <c r="Q351" s="2"/>
      <c r="R351" s="2"/>
      <c r="S351" s="2"/>
      <c r="T351" s="2"/>
      <c r="U351" s="2"/>
      <c r="V351" s="18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2"/>
      <c r="AO351" s="2"/>
      <c r="AP351" s="2"/>
      <c r="AQ351" s="1"/>
      <c r="AR351" s="1"/>
      <c r="AS351" s="1"/>
      <c r="AT351" s="1"/>
      <c r="AU351" s="1"/>
      <c r="AV351" s="2"/>
      <c r="AW351" s="1"/>
      <c r="AX351" s="1"/>
      <c r="AY351" s="1"/>
      <c r="AZ351" s="1" t="s">
        <v>9</v>
      </c>
      <c r="BA351" s="1"/>
      <c r="BB351" s="1"/>
      <c r="BC351" s="1"/>
      <c r="BD351" s="1"/>
      <c r="BE351" s="1"/>
      <c r="BF351" s="1"/>
      <c r="BG351" s="2" t="s">
        <v>9</v>
      </c>
      <c r="BH351" s="2"/>
      <c r="BI351" s="1"/>
      <c r="BJ351" s="2"/>
      <c r="BK351" s="2"/>
      <c r="BL351" s="2"/>
      <c r="BM351" s="1"/>
      <c r="BN351" s="129"/>
    </row>
    <row r="352" spans="1:66" ht="16.2">
      <c r="A352" s="2">
        <v>348</v>
      </c>
      <c r="B352" s="33" t="s">
        <v>4985</v>
      </c>
      <c r="C352" s="33" t="s">
        <v>4986</v>
      </c>
      <c r="D352" s="33" t="s">
        <v>218</v>
      </c>
      <c r="E352" s="33">
        <v>47</v>
      </c>
      <c r="F352" s="33" t="s">
        <v>5036</v>
      </c>
      <c r="G352" s="33" t="s">
        <v>5452</v>
      </c>
      <c r="H352" s="23" t="str">
        <f t="shared" si="12"/>
        <v>賴＊樺</v>
      </c>
      <c r="I352" s="23" t="str">
        <f t="shared" si="13"/>
        <v>2＊235706</v>
      </c>
      <c r="J352" s="33" t="s">
        <v>5473</v>
      </c>
      <c r="K352" s="33">
        <v>5760350</v>
      </c>
      <c r="L352" s="33">
        <v>1410</v>
      </c>
      <c r="M352" s="33"/>
      <c r="N352" s="33"/>
      <c r="O352" s="33"/>
      <c r="P352" s="33"/>
      <c r="Q352" s="2"/>
      <c r="R352" s="2"/>
      <c r="S352" s="2"/>
      <c r="T352" s="2"/>
      <c r="U352" s="2"/>
      <c r="V352" s="18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2"/>
      <c r="AO352" s="2"/>
      <c r="AP352" s="2"/>
      <c r="AQ352" s="1"/>
      <c r="AR352" s="1"/>
      <c r="AS352" s="1"/>
      <c r="AT352" s="1"/>
      <c r="AU352" s="1"/>
      <c r="AV352" s="2"/>
      <c r="AW352" s="1"/>
      <c r="AX352" s="1"/>
      <c r="AY352" s="1" t="s">
        <v>9</v>
      </c>
      <c r="AZ352" s="1"/>
      <c r="BA352" s="1"/>
      <c r="BB352" s="1"/>
      <c r="BC352" s="1"/>
      <c r="BD352" s="1"/>
      <c r="BE352" s="1"/>
      <c r="BF352" s="1"/>
      <c r="BG352" s="2"/>
      <c r="BH352" s="2"/>
      <c r="BI352" s="1"/>
      <c r="BJ352" s="2"/>
      <c r="BK352" s="2"/>
      <c r="BL352" s="2"/>
      <c r="BM352" s="1"/>
      <c r="BN352" s="129"/>
    </row>
    <row r="353" spans="1:66" ht="16.2">
      <c r="A353" s="2">
        <v>349</v>
      </c>
      <c r="B353" s="33" t="s">
        <v>4787</v>
      </c>
      <c r="C353" s="33" t="s">
        <v>2540</v>
      </c>
      <c r="D353" s="33" t="s">
        <v>218</v>
      </c>
      <c r="E353" s="33">
        <v>45</v>
      </c>
      <c r="F353" s="33" t="s">
        <v>325</v>
      </c>
      <c r="G353" s="33" t="s">
        <v>325</v>
      </c>
      <c r="H353" s="23" t="str">
        <f t="shared" si="12"/>
        <v>王＊傑</v>
      </c>
      <c r="I353" s="23" t="str">
        <f t="shared" si="13"/>
        <v>0＊438775</v>
      </c>
      <c r="J353" s="33" t="s">
        <v>5473</v>
      </c>
      <c r="K353" s="33">
        <v>5760350</v>
      </c>
      <c r="L353" s="33">
        <v>1410</v>
      </c>
      <c r="M353" s="33"/>
      <c r="N353" s="33"/>
      <c r="O353" s="33"/>
      <c r="P353" s="33"/>
      <c r="Q353" s="2"/>
      <c r="R353" s="2"/>
      <c r="S353" s="2"/>
      <c r="T353" s="2"/>
      <c r="U353" s="2"/>
      <c r="V353" s="18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2"/>
      <c r="AO353" s="2"/>
      <c r="AP353" s="2"/>
      <c r="AQ353" s="1"/>
      <c r="AR353" s="1"/>
      <c r="AS353" s="1"/>
      <c r="AT353" s="1"/>
      <c r="AU353" s="1"/>
      <c r="AV353" s="2"/>
      <c r="AW353" s="1"/>
      <c r="AX353" s="1"/>
      <c r="AY353" s="1" t="s">
        <v>9</v>
      </c>
      <c r="AZ353" s="1"/>
      <c r="BA353" s="1"/>
      <c r="BB353" s="1"/>
      <c r="BC353" s="1"/>
      <c r="BD353" s="1"/>
      <c r="BE353" s="1"/>
      <c r="BF353" s="1"/>
      <c r="BG353" s="2"/>
      <c r="BH353" s="2"/>
      <c r="BI353" s="1"/>
      <c r="BJ353" s="2"/>
      <c r="BK353" s="2"/>
      <c r="BL353" s="2"/>
      <c r="BM353" s="1"/>
      <c r="BN353" s="129"/>
    </row>
    <row r="354" spans="1:66" ht="31.2">
      <c r="A354" s="2">
        <v>350</v>
      </c>
      <c r="B354" s="33" t="s">
        <v>1094</v>
      </c>
      <c r="C354" s="33" t="s">
        <v>561</v>
      </c>
      <c r="D354" s="33" t="s">
        <v>218</v>
      </c>
      <c r="E354" s="33">
        <v>69</v>
      </c>
      <c r="F354" s="33" t="s">
        <v>325</v>
      </c>
      <c r="G354" s="33" t="s">
        <v>325</v>
      </c>
      <c r="H354" s="23" t="str">
        <f t="shared" si="12"/>
        <v>陳＊樹</v>
      </c>
      <c r="I354" s="23" t="str">
        <f t="shared" si="13"/>
        <v>1＊627452</v>
      </c>
      <c r="J354" s="33" t="s">
        <v>5473</v>
      </c>
      <c r="K354" s="33" t="s">
        <v>1127</v>
      </c>
      <c r="L354" s="33">
        <v>1410</v>
      </c>
      <c r="M354" s="33"/>
      <c r="N354" s="33"/>
      <c r="O354" s="33"/>
      <c r="P354" s="33"/>
      <c r="Q354" s="2"/>
      <c r="R354" s="2"/>
      <c r="S354" s="2"/>
      <c r="T354" s="2"/>
      <c r="U354" s="2"/>
      <c r="V354" s="18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2"/>
      <c r="AO354" s="2"/>
      <c r="AP354" s="2"/>
      <c r="AQ354" s="1"/>
      <c r="AR354" s="1"/>
      <c r="AS354" s="1"/>
      <c r="AT354" s="1"/>
      <c r="AU354" s="1"/>
      <c r="AV354" s="2"/>
      <c r="AW354" s="1"/>
      <c r="AX354" s="1"/>
      <c r="AY354" s="1"/>
      <c r="AZ354" s="1"/>
      <c r="BA354" s="1"/>
      <c r="BB354" s="1"/>
      <c r="BC354" s="1"/>
      <c r="BD354" s="1"/>
      <c r="BE354" s="1" t="s">
        <v>9</v>
      </c>
      <c r="BF354" s="1"/>
      <c r="BG354" s="2"/>
      <c r="BH354" s="2"/>
      <c r="BI354" s="1"/>
      <c r="BJ354" s="2"/>
      <c r="BK354" s="2"/>
      <c r="BL354" s="2"/>
      <c r="BM354" s="1"/>
      <c r="BN354" s="129"/>
    </row>
    <row r="355" spans="1:66" ht="31.2">
      <c r="A355" s="2">
        <v>351</v>
      </c>
      <c r="B355" s="33" t="s">
        <v>4964</v>
      </c>
      <c r="C355" s="33" t="s">
        <v>4965</v>
      </c>
      <c r="D355" s="33" t="s">
        <v>218</v>
      </c>
      <c r="E355" s="33">
        <v>47</v>
      </c>
      <c r="F355" s="33" t="s">
        <v>325</v>
      </c>
      <c r="G355" s="33" t="s">
        <v>325</v>
      </c>
      <c r="H355" s="23" t="str">
        <f t="shared" si="12"/>
        <v>邱＊展</v>
      </c>
      <c r="I355" s="23" t="str">
        <f t="shared" si="13"/>
        <v>2＊246464</v>
      </c>
      <c r="J355" s="33" t="s">
        <v>5473</v>
      </c>
      <c r="K355" s="33" t="s">
        <v>1127</v>
      </c>
      <c r="L355" s="33">
        <v>1410</v>
      </c>
      <c r="M355" s="33"/>
      <c r="N355" s="33"/>
      <c r="O355" s="33"/>
      <c r="P355" s="33"/>
      <c r="Q355" s="2"/>
      <c r="R355" s="2"/>
      <c r="S355" s="2"/>
      <c r="T355" s="2"/>
      <c r="U355" s="2"/>
      <c r="V355" s="18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2"/>
      <c r="AO355" s="2"/>
      <c r="AP355" s="2"/>
      <c r="AQ355" s="1"/>
      <c r="AR355" s="1"/>
      <c r="AS355" s="1"/>
      <c r="AT355" s="1"/>
      <c r="AU355" s="1"/>
      <c r="AV355" s="2"/>
      <c r="AW355" s="1"/>
      <c r="AX355" s="1"/>
      <c r="AY355" s="1"/>
      <c r="AZ355" s="1"/>
      <c r="BA355" s="1"/>
      <c r="BB355" s="1"/>
      <c r="BC355" s="1"/>
      <c r="BD355" s="1"/>
      <c r="BE355" s="1" t="s">
        <v>9</v>
      </c>
      <c r="BF355" s="1"/>
      <c r="BG355" s="2"/>
      <c r="BH355" s="2"/>
      <c r="BI355" s="1"/>
      <c r="BJ355" s="2"/>
      <c r="BK355" s="2"/>
      <c r="BL355" s="2"/>
      <c r="BM355" s="1"/>
      <c r="BN355" s="129"/>
    </row>
    <row r="356" spans="1:66" ht="31.2">
      <c r="A356" s="2">
        <v>352</v>
      </c>
      <c r="B356" s="33" t="s">
        <v>5720</v>
      </c>
      <c r="C356" s="33" t="s">
        <v>5482</v>
      </c>
      <c r="D356" s="33" t="s">
        <v>216</v>
      </c>
      <c r="E356" s="33">
        <v>59</v>
      </c>
      <c r="F356" s="33" t="s">
        <v>5446</v>
      </c>
      <c r="G356" s="33" t="s">
        <v>5483</v>
      </c>
      <c r="H356" s="23" t="str">
        <f t="shared" si="12"/>
        <v>駱＊諭</v>
      </c>
      <c r="I356" s="23" t="str">
        <f t="shared" si="13"/>
        <v>1＊457374</v>
      </c>
      <c r="J356" s="33" t="s">
        <v>5514</v>
      </c>
      <c r="K356" s="33" t="s">
        <v>1152</v>
      </c>
      <c r="L356" s="33">
        <v>1410</v>
      </c>
      <c r="M356" s="33"/>
      <c r="N356" s="33"/>
      <c r="O356" s="33"/>
      <c r="P356" s="33"/>
      <c r="Q356" s="2"/>
      <c r="R356" s="2"/>
      <c r="S356" s="2"/>
      <c r="T356" s="2"/>
      <c r="U356" s="2"/>
      <c r="V356" s="18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2"/>
      <c r="AO356" s="2"/>
      <c r="AP356" s="2"/>
      <c r="AQ356" s="1"/>
      <c r="AR356" s="1"/>
      <c r="AS356" s="1"/>
      <c r="AT356" s="1"/>
      <c r="AU356" s="1"/>
      <c r="AV356" s="2" t="s">
        <v>9</v>
      </c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2"/>
      <c r="BH356" s="2"/>
      <c r="BI356" s="1"/>
      <c r="BJ356" s="2"/>
      <c r="BK356" s="2"/>
      <c r="BL356" s="2"/>
      <c r="BM356" s="1" t="s">
        <v>1111</v>
      </c>
      <c r="BN356" s="129"/>
    </row>
    <row r="357" spans="1:66" ht="31.2">
      <c r="A357" s="2">
        <v>353</v>
      </c>
      <c r="B357" s="33" t="s">
        <v>4843</v>
      </c>
      <c r="C357" s="33" t="s">
        <v>4844</v>
      </c>
      <c r="D357" s="33" t="s">
        <v>218</v>
      </c>
      <c r="E357" s="33">
        <v>41</v>
      </c>
      <c r="F357" s="33" t="s">
        <v>5473</v>
      </c>
      <c r="G357" s="33" t="s">
        <v>5479</v>
      </c>
      <c r="H357" s="23" t="str">
        <f t="shared" si="12"/>
        <v>吳＊諭</v>
      </c>
      <c r="I357" s="23" t="str">
        <f t="shared" si="13"/>
        <v>1＊481867</v>
      </c>
      <c r="J357" s="33" t="s">
        <v>5514</v>
      </c>
      <c r="K357" s="33" t="s">
        <v>5585</v>
      </c>
      <c r="L357" s="33">
        <v>1410</v>
      </c>
      <c r="M357" s="33"/>
      <c r="N357" s="33"/>
      <c r="O357" s="33"/>
      <c r="P357" s="33"/>
      <c r="Q357" s="2"/>
      <c r="R357" s="2"/>
      <c r="S357" s="2"/>
      <c r="T357" s="2"/>
      <c r="U357" s="2" t="s">
        <v>1100</v>
      </c>
      <c r="V357" s="18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2"/>
      <c r="AO357" s="2"/>
      <c r="AP357" s="2"/>
      <c r="AQ357" s="1"/>
      <c r="AR357" s="1"/>
      <c r="AS357" s="1"/>
      <c r="AT357" s="1"/>
      <c r="AU357" s="1"/>
      <c r="AV357" s="2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2"/>
      <c r="BH357" s="2"/>
      <c r="BI357" s="1"/>
      <c r="BJ357" s="2"/>
      <c r="BK357" s="2"/>
      <c r="BL357" s="2"/>
      <c r="BM357" s="1"/>
      <c r="BN357" s="129"/>
    </row>
    <row r="358" spans="1:66" ht="46.8">
      <c r="A358" s="2">
        <v>354</v>
      </c>
      <c r="B358" s="33" t="s">
        <v>5791</v>
      </c>
      <c r="C358" s="33" t="s">
        <v>3517</v>
      </c>
      <c r="D358" s="33" t="s">
        <v>216</v>
      </c>
      <c r="E358" s="33">
        <v>74</v>
      </c>
      <c r="F358" s="33" t="s">
        <v>325</v>
      </c>
      <c r="G358" s="33" t="s">
        <v>325</v>
      </c>
      <c r="H358" s="23" t="str">
        <f t="shared" si="12"/>
        <v>黃＊惠</v>
      </c>
      <c r="I358" s="23" t="str">
        <f t="shared" si="13"/>
        <v>2＊398147</v>
      </c>
      <c r="J358" s="33" t="s">
        <v>5514</v>
      </c>
      <c r="K358" s="33" t="s">
        <v>1140</v>
      </c>
      <c r="L358" s="33">
        <v>1410</v>
      </c>
      <c r="M358" s="33"/>
      <c r="N358" s="33"/>
      <c r="O358" s="33"/>
      <c r="P358" s="33"/>
      <c r="Q358" s="2"/>
      <c r="R358" s="2"/>
      <c r="S358" s="2"/>
      <c r="T358" s="2"/>
      <c r="U358" s="2"/>
      <c r="V358" s="18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2"/>
      <c r="AO358" s="2"/>
      <c r="AP358" s="2"/>
      <c r="AQ358" s="1"/>
      <c r="AR358" s="1"/>
      <c r="AS358" s="1"/>
      <c r="AT358" s="1"/>
      <c r="AU358" s="1"/>
      <c r="AV358" s="2"/>
      <c r="AW358" s="1"/>
      <c r="AX358" s="1"/>
      <c r="AY358" s="1"/>
      <c r="AZ358" s="1"/>
      <c r="BA358" s="1"/>
      <c r="BB358" s="1"/>
      <c r="BC358" s="1"/>
      <c r="BD358" s="1"/>
      <c r="BE358" s="1" t="s">
        <v>9</v>
      </c>
      <c r="BF358" s="1"/>
      <c r="BG358" s="2"/>
      <c r="BH358" s="2"/>
      <c r="BI358" s="1"/>
      <c r="BJ358" s="2" t="s">
        <v>1141</v>
      </c>
      <c r="BK358" s="2"/>
      <c r="BL358" s="2"/>
      <c r="BM358" s="1"/>
      <c r="BN358" s="129"/>
    </row>
    <row r="359" spans="1:66" ht="31.2">
      <c r="A359" s="2">
        <v>355</v>
      </c>
      <c r="B359" s="33" t="s">
        <v>5792</v>
      </c>
      <c r="C359" s="33" t="s">
        <v>5537</v>
      </c>
      <c r="D359" s="33" t="s">
        <v>216</v>
      </c>
      <c r="E359" s="33">
        <v>71</v>
      </c>
      <c r="F359" s="33" t="s">
        <v>5498</v>
      </c>
      <c r="G359" s="33" t="s">
        <v>5494</v>
      </c>
      <c r="H359" s="23" t="str">
        <f t="shared" si="12"/>
        <v>陳＊蘭</v>
      </c>
      <c r="I359" s="23" t="str">
        <f t="shared" si="13"/>
        <v>0＊305605</v>
      </c>
      <c r="J359" s="33" t="s">
        <v>5479</v>
      </c>
      <c r="K359" s="33" t="s">
        <v>1152</v>
      </c>
      <c r="L359" s="33">
        <v>1410</v>
      </c>
      <c r="M359" s="33"/>
      <c r="N359" s="33"/>
      <c r="O359" s="33"/>
      <c r="P359" s="33"/>
      <c r="Q359" s="2"/>
      <c r="R359" s="2"/>
      <c r="S359" s="2"/>
      <c r="T359" s="2"/>
      <c r="U359" s="2"/>
      <c r="V359" s="18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2"/>
      <c r="AO359" s="2"/>
      <c r="AP359" s="2"/>
      <c r="AQ359" s="1"/>
      <c r="AR359" s="1"/>
      <c r="AS359" s="1"/>
      <c r="AT359" s="1"/>
      <c r="AU359" s="1"/>
      <c r="AV359" s="2" t="s">
        <v>9</v>
      </c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2"/>
      <c r="BH359" s="2"/>
      <c r="BI359" s="1"/>
      <c r="BJ359" s="2"/>
      <c r="BK359" s="2"/>
      <c r="BL359" s="2"/>
      <c r="BM359" s="1" t="s">
        <v>1111</v>
      </c>
      <c r="BN359" s="129"/>
    </row>
    <row r="360" spans="1:66" ht="46.8">
      <c r="A360" s="2">
        <v>356</v>
      </c>
      <c r="B360" s="33" t="s">
        <v>5793</v>
      </c>
      <c r="C360" s="33" t="s">
        <v>4569</v>
      </c>
      <c r="D360" s="33" t="s">
        <v>218</v>
      </c>
      <c r="E360" s="33">
        <v>53</v>
      </c>
      <c r="F360" s="33" t="s">
        <v>5473</v>
      </c>
      <c r="G360" s="33" t="s">
        <v>5487</v>
      </c>
      <c r="H360" s="23" t="str">
        <f t="shared" si="12"/>
        <v>曾＊源</v>
      </c>
      <c r="I360" s="23" t="str">
        <f t="shared" si="13"/>
        <v>2＊132459</v>
      </c>
      <c r="J360" s="33" t="s">
        <v>5479</v>
      </c>
      <c r="K360" s="33" t="s">
        <v>1139</v>
      </c>
      <c r="L360" s="33">
        <v>1410</v>
      </c>
      <c r="M360" s="33"/>
      <c r="N360" s="33"/>
      <c r="O360" s="33"/>
      <c r="P360" s="33"/>
      <c r="Q360" s="2"/>
      <c r="R360" s="2"/>
      <c r="S360" s="2"/>
      <c r="T360" s="2"/>
      <c r="U360" s="2"/>
      <c r="V360" s="18"/>
      <c r="W360" s="1"/>
      <c r="X360" s="1"/>
      <c r="Y360" s="1"/>
      <c r="Z360" s="1"/>
      <c r="AA360" s="1" t="s">
        <v>9</v>
      </c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2"/>
      <c r="AO360" s="2"/>
      <c r="AP360" s="2"/>
      <c r="AQ360" s="1"/>
      <c r="AR360" s="1"/>
      <c r="AS360" s="1"/>
      <c r="AT360" s="1"/>
      <c r="AU360" s="1"/>
      <c r="AV360" s="2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2"/>
      <c r="BH360" s="2"/>
      <c r="BI360" s="1"/>
      <c r="BJ360" s="2"/>
      <c r="BK360" s="2"/>
      <c r="BL360" s="2"/>
      <c r="BM360" s="1" t="s">
        <v>1111</v>
      </c>
      <c r="BN360" s="129"/>
    </row>
    <row r="361" spans="1:66" ht="62.4">
      <c r="A361" s="2">
        <v>357</v>
      </c>
      <c r="B361" s="33" t="s">
        <v>5794</v>
      </c>
      <c r="C361" s="33" t="s">
        <v>5538</v>
      </c>
      <c r="D361" s="33" t="s">
        <v>218</v>
      </c>
      <c r="E361" s="33">
        <v>92</v>
      </c>
      <c r="F361" s="33" t="s">
        <v>5063</v>
      </c>
      <c r="G361" s="33"/>
      <c r="H361" s="23" t="str">
        <f t="shared" si="12"/>
        <v>吳＊金</v>
      </c>
      <c r="I361" s="23" t="str">
        <f t="shared" si="13"/>
        <v>1＊756368</v>
      </c>
      <c r="J361" s="33" t="s">
        <v>5487</v>
      </c>
      <c r="K361" s="33" t="s">
        <v>2644</v>
      </c>
      <c r="L361" s="33">
        <v>1410</v>
      </c>
      <c r="M361" s="33"/>
      <c r="N361" s="33"/>
      <c r="O361" s="33"/>
      <c r="P361" s="33"/>
      <c r="Q361" s="2"/>
      <c r="R361" s="2"/>
      <c r="S361" s="2"/>
      <c r="T361" s="2"/>
      <c r="U361" s="2"/>
      <c r="V361" s="18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2"/>
      <c r="AO361" s="2"/>
      <c r="AP361" s="2"/>
      <c r="AQ361" s="1"/>
      <c r="AR361" s="1"/>
      <c r="AS361" s="1"/>
      <c r="AT361" s="1"/>
      <c r="AU361" s="1"/>
      <c r="AV361" s="2" t="s">
        <v>9</v>
      </c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2" t="s">
        <v>9</v>
      </c>
      <c r="BH361" s="2"/>
      <c r="BI361" s="1"/>
      <c r="BJ361" s="2"/>
      <c r="BK361" s="2"/>
      <c r="BL361" s="2"/>
      <c r="BM361" s="1" t="s">
        <v>1111</v>
      </c>
      <c r="BN361" s="129"/>
    </row>
    <row r="362" spans="1:66" ht="62.4">
      <c r="A362" s="2">
        <v>358</v>
      </c>
      <c r="B362" s="33" t="s">
        <v>5795</v>
      </c>
      <c r="C362" s="33" t="s">
        <v>5539</v>
      </c>
      <c r="D362" s="33" t="s">
        <v>216</v>
      </c>
      <c r="E362" s="33">
        <v>85</v>
      </c>
      <c r="F362" s="33" t="s">
        <v>5446</v>
      </c>
      <c r="G362" s="33" t="s">
        <v>5491</v>
      </c>
      <c r="H362" s="23" t="str">
        <f t="shared" si="12"/>
        <v>陳＊鐵菊</v>
      </c>
      <c r="I362" s="23" t="str">
        <f t="shared" si="13"/>
        <v>0＊168812</v>
      </c>
      <c r="J362" s="33" t="s">
        <v>5487</v>
      </c>
      <c r="K362" s="33" t="s">
        <v>2644</v>
      </c>
      <c r="L362" s="33">
        <v>1410</v>
      </c>
      <c r="M362" s="33"/>
      <c r="N362" s="33"/>
      <c r="O362" s="33"/>
      <c r="P362" s="33"/>
      <c r="Q362" s="2"/>
      <c r="R362" s="2"/>
      <c r="S362" s="2"/>
      <c r="T362" s="2"/>
      <c r="U362" s="2"/>
      <c r="V362" s="18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2"/>
      <c r="AO362" s="2"/>
      <c r="AP362" s="2"/>
      <c r="AQ362" s="1"/>
      <c r="AR362" s="1"/>
      <c r="AS362" s="1"/>
      <c r="AT362" s="1"/>
      <c r="AU362" s="1"/>
      <c r="AV362" s="2" t="s">
        <v>9</v>
      </c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2" t="s">
        <v>9</v>
      </c>
      <c r="BH362" s="2"/>
      <c r="BI362" s="1"/>
      <c r="BJ362" s="2"/>
      <c r="BK362" s="2"/>
      <c r="BL362" s="2"/>
      <c r="BM362" s="1" t="s">
        <v>1111</v>
      </c>
      <c r="BN362" s="129"/>
    </row>
    <row r="363" spans="1:66" ht="46.8">
      <c r="A363" s="2">
        <v>359</v>
      </c>
      <c r="B363" s="33" t="s">
        <v>5796</v>
      </c>
      <c r="C363" s="33" t="s">
        <v>5540</v>
      </c>
      <c r="D363" s="33" t="s">
        <v>216</v>
      </c>
      <c r="E363" s="33">
        <v>83</v>
      </c>
      <c r="F363" s="33" t="s">
        <v>5452</v>
      </c>
      <c r="G363" s="33" t="s">
        <v>5541</v>
      </c>
      <c r="H363" s="23" t="str">
        <f t="shared" si="12"/>
        <v>高＊美玉</v>
      </c>
      <c r="I363" s="23" t="str">
        <f t="shared" si="13"/>
        <v>1＊905293</v>
      </c>
      <c r="J363" s="33" t="s">
        <v>5487</v>
      </c>
      <c r="K363" s="33" t="s">
        <v>1139</v>
      </c>
      <c r="L363" s="33">
        <v>1410</v>
      </c>
      <c r="M363" s="33"/>
      <c r="N363" s="33"/>
      <c r="O363" s="33"/>
      <c r="P363" s="33"/>
      <c r="Q363" s="2"/>
      <c r="R363" s="2"/>
      <c r="S363" s="2"/>
      <c r="T363" s="2"/>
      <c r="U363" s="2"/>
      <c r="V363" s="18"/>
      <c r="W363" s="1"/>
      <c r="X363" s="1"/>
      <c r="Y363" s="1"/>
      <c r="Z363" s="1"/>
      <c r="AA363" s="1" t="s">
        <v>9</v>
      </c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2"/>
      <c r="AO363" s="2"/>
      <c r="AP363" s="2"/>
      <c r="AQ363" s="1"/>
      <c r="AR363" s="1"/>
      <c r="AS363" s="1"/>
      <c r="AT363" s="1"/>
      <c r="AU363" s="1"/>
      <c r="AV363" s="2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2"/>
      <c r="BH363" s="2"/>
      <c r="BI363" s="1"/>
      <c r="BJ363" s="2"/>
      <c r="BK363" s="2"/>
      <c r="BL363" s="2"/>
      <c r="BM363" s="1" t="s">
        <v>1111</v>
      </c>
      <c r="BN363" s="129"/>
    </row>
    <row r="364" spans="1:66" ht="62.4">
      <c r="A364" s="2">
        <v>360</v>
      </c>
      <c r="B364" s="33" t="s">
        <v>313</v>
      </c>
      <c r="C364" s="33" t="s">
        <v>210</v>
      </c>
      <c r="D364" s="33" t="s">
        <v>216</v>
      </c>
      <c r="E364" s="33">
        <v>39</v>
      </c>
      <c r="F364" s="33" t="s">
        <v>325</v>
      </c>
      <c r="G364" s="33" t="s">
        <v>325</v>
      </c>
      <c r="H364" s="23" t="str">
        <f t="shared" si="12"/>
        <v>謝＊妮</v>
      </c>
      <c r="I364" s="23" t="str">
        <f t="shared" si="13"/>
        <v>1＊861883</v>
      </c>
      <c r="J364" s="33" t="s">
        <v>5487</v>
      </c>
      <c r="K364" s="33" t="s">
        <v>1814</v>
      </c>
      <c r="L364" s="33">
        <v>1410</v>
      </c>
      <c r="M364" s="33"/>
      <c r="N364" s="33"/>
      <c r="O364" s="33"/>
      <c r="P364" s="33"/>
      <c r="Q364" s="2"/>
      <c r="R364" s="2"/>
      <c r="S364" s="2"/>
      <c r="T364" s="2"/>
      <c r="U364" s="2"/>
      <c r="V364" s="18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2"/>
      <c r="AO364" s="2"/>
      <c r="AP364" s="2"/>
      <c r="AQ364" s="1"/>
      <c r="AR364" s="1"/>
      <c r="AS364" s="1"/>
      <c r="AT364" s="1"/>
      <c r="AU364" s="1"/>
      <c r="AV364" s="2"/>
      <c r="AW364" s="1"/>
      <c r="AX364" s="1"/>
      <c r="AY364" s="1"/>
      <c r="AZ364" s="1" t="s">
        <v>9</v>
      </c>
      <c r="BA364" s="1"/>
      <c r="BB364" s="1"/>
      <c r="BC364" s="1"/>
      <c r="BD364" s="1"/>
      <c r="BE364" s="1"/>
      <c r="BF364" s="1"/>
      <c r="BG364" s="2" t="s">
        <v>9</v>
      </c>
      <c r="BH364" s="2"/>
      <c r="BI364" s="1"/>
      <c r="BJ364" s="2"/>
      <c r="BK364" s="133"/>
      <c r="BL364" s="132"/>
      <c r="BM364" s="2" t="s">
        <v>1111</v>
      </c>
      <c r="BN364" s="129"/>
    </row>
    <row r="365" spans="1:66" ht="46.8">
      <c r="A365" s="2">
        <v>361</v>
      </c>
      <c r="B365" s="33" t="s">
        <v>281</v>
      </c>
      <c r="C365" s="33" t="s">
        <v>102</v>
      </c>
      <c r="D365" s="33" t="s">
        <v>218</v>
      </c>
      <c r="E365" s="33">
        <v>58</v>
      </c>
      <c r="F365" s="33" t="s">
        <v>325</v>
      </c>
      <c r="G365" s="33" t="s">
        <v>325</v>
      </c>
      <c r="H365" s="23" t="str">
        <f t="shared" si="12"/>
        <v>許＊敏</v>
      </c>
      <c r="I365" s="23" t="str">
        <f t="shared" si="13"/>
        <v>2＊753554</v>
      </c>
      <c r="J365" s="33" t="s">
        <v>5487</v>
      </c>
      <c r="K365" s="33" t="s">
        <v>1125</v>
      </c>
      <c r="L365" s="33">
        <v>1410</v>
      </c>
      <c r="M365" s="33"/>
      <c r="N365" s="33"/>
      <c r="O365" s="33"/>
      <c r="P365" s="33"/>
      <c r="Q365" s="2"/>
      <c r="R365" s="2"/>
      <c r="S365" s="2"/>
      <c r="T365" s="2"/>
      <c r="U365" s="2"/>
      <c r="V365" s="18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2"/>
      <c r="AO365" s="2"/>
      <c r="AP365" s="2"/>
      <c r="AQ365" s="1"/>
      <c r="AR365" s="1"/>
      <c r="AS365" s="1"/>
      <c r="AT365" s="1"/>
      <c r="AU365" s="1"/>
      <c r="AV365" s="2"/>
      <c r="AW365" s="1"/>
      <c r="AX365" s="1"/>
      <c r="AY365" s="1"/>
      <c r="AZ365" s="1"/>
      <c r="BA365" s="1"/>
      <c r="BB365" s="1"/>
      <c r="BC365" s="1"/>
      <c r="BD365" s="1" t="s">
        <v>9</v>
      </c>
      <c r="BE365" s="1"/>
      <c r="BF365" s="1" t="s">
        <v>1133</v>
      </c>
      <c r="BG365" s="2"/>
      <c r="BH365" s="2"/>
      <c r="BI365" s="1"/>
      <c r="BJ365" s="2"/>
      <c r="BK365" s="2"/>
      <c r="BL365" s="2"/>
      <c r="BM365" s="1"/>
      <c r="BN365" s="129"/>
    </row>
    <row r="366" spans="1:66" ht="16.2">
      <c r="A366" s="2">
        <v>362</v>
      </c>
      <c r="B366" s="33" t="s">
        <v>4790</v>
      </c>
      <c r="C366" s="33" t="s">
        <v>2265</v>
      </c>
      <c r="D366" s="33" t="s">
        <v>216</v>
      </c>
      <c r="E366" s="33">
        <v>75</v>
      </c>
      <c r="F366" s="33" t="s">
        <v>325</v>
      </c>
      <c r="G366" s="33" t="s">
        <v>325</v>
      </c>
      <c r="H366" s="23" t="str">
        <f t="shared" si="12"/>
        <v>張＊榕</v>
      </c>
      <c r="I366" s="23" t="str">
        <f t="shared" si="13"/>
        <v>0＊175488</v>
      </c>
      <c r="J366" s="33" t="s">
        <v>5483</v>
      </c>
      <c r="K366" s="33">
        <v>5760350</v>
      </c>
      <c r="L366" s="33">
        <v>1410</v>
      </c>
      <c r="M366" s="33"/>
      <c r="N366" s="33"/>
      <c r="O366" s="33"/>
      <c r="P366" s="33"/>
      <c r="Q366" s="2"/>
      <c r="R366" s="2"/>
      <c r="S366" s="2"/>
      <c r="T366" s="2"/>
      <c r="U366" s="2"/>
      <c r="V366" s="18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2"/>
      <c r="AO366" s="2"/>
      <c r="AP366" s="2"/>
      <c r="AQ366" s="1"/>
      <c r="AR366" s="1"/>
      <c r="AS366" s="1"/>
      <c r="AT366" s="1"/>
      <c r="AU366" s="1"/>
      <c r="AV366" s="2"/>
      <c r="AW366" s="1"/>
      <c r="AX366" s="1"/>
      <c r="AY366" s="1" t="s">
        <v>9</v>
      </c>
      <c r="AZ366" s="1"/>
      <c r="BA366" s="1"/>
      <c r="BB366" s="1"/>
      <c r="BC366" s="1"/>
      <c r="BD366" s="1"/>
      <c r="BE366" s="1"/>
      <c r="BF366" s="1"/>
      <c r="BG366" s="2"/>
      <c r="BH366" s="2"/>
      <c r="BI366" s="1"/>
      <c r="BJ366" s="2"/>
      <c r="BK366" s="2"/>
      <c r="BL366" s="2"/>
      <c r="BM366" s="1"/>
      <c r="BN366" s="129"/>
    </row>
    <row r="367" spans="1:66" ht="62.4">
      <c r="A367" s="2">
        <v>363</v>
      </c>
      <c r="B367" s="33" t="s">
        <v>5797</v>
      </c>
      <c r="C367" s="33" t="s">
        <v>5542</v>
      </c>
      <c r="D367" s="33" t="s">
        <v>216</v>
      </c>
      <c r="E367" s="33">
        <v>83</v>
      </c>
      <c r="F367" s="33" t="s">
        <v>5514</v>
      </c>
      <c r="G367" s="33" t="s">
        <v>5494</v>
      </c>
      <c r="H367" s="23" t="str">
        <f t="shared" si="12"/>
        <v>王＊美英</v>
      </c>
      <c r="I367" s="23" t="str">
        <f t="shared" si="13"/>
        <v>1＊515373</v>
      </c>
      <c r="J367" s="33" t="s">
        <v>5483</v>
      </c>
      <c r="K367" s="33" t="s">
        <v>2644</v>
      </c>
      <c r="L367" s="33">
        <v>1410</v>
      </c>
      <c r="M367" s="33"/>
      <c r="N367" s="33"/>
      <c r="O367" s="33"/>
      <c r="P367" s="33"/>
      <c r="Q367" s="2"/>
      <c r="R367" s="2"/>
      <c r="S367" s="2"/>
      <c r="T367" s="2"/>
      <c r="U367" s="2"/>
      <c r="V367" s="18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2"/>
      <c r="AO367" s="2"/>
      <c r="AP367" s="2"/>
      <c r="AQ367" s="1"/>
      <c r="AR367" s="1"/>
      <c r="AS367" s="1"/>
      <c r="AT367" s="1"/>
      <c r="AU367" s="1"/>
      <c r="AV367" s="2" t="s">
        <v>9</v>
      </c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2" t="s">
        <v>9</v>
      </c>
      <c r="BH367" s="2"/>
      <c r="BI367" s="1"/>
      <c r="BJ367" s="2"/>
      <c r="BK367" s="2"/>
      <c r="BL367" s="2"/>
      <c r="BM367" s="1" t="s">
        <v>1111</v>
      </c>
      <c r="BN367" s="129"/>
    </row>
    <row r="368" spans="1:66" ht="31.2">
      <c r="A368" s="2">
        <v>364</v>
      </c>
      <c r="B368" s="33" t="s">
        <v>609</v>
      </c>
      <c r="C368" s="33" t="s">
        <v>610</v>
      </c>
      <c r="D368" s="33" t="s">
        <v>216</v>
      </c>
      <c r="E368" s="33">
        <v>59</v>
      </c>
      <c r="F368" s="33" t="s">
        <v>5518</v>
      </c>
      <c r="G368" s="33" t="s">
        <v>5490</v>
      </c>
      <c r="H368" s="23" t="str">
        <f t="shared" si="12"/>
        <v>連＊淑</v>
      </c>
      <c r="I368" s="23" t="str">
        <f t="shared" si="13"/>
        <v>0＊960865</v>
      </c>
      <c r="J368" s="33" t="s">
        <v>5488</v>
      </c>
      <c r="K368" s="33" t="s">
        <v>1127</v>
      </c>
      <c r="L368" s="33">
        <v>1410</v>
      </c>
      <c r="M368" s="33"/>
      <c r="N368" s="33"/>
      <c r="O368" s="33"/>
      <c r="P368" s="33"/>
      <c r="Q368" s="2"/>
      <c r="R368" s="2"/>
      <c r="S368" s="2"/>
      <c r="T368" s="2"/>
      <c r="U368" s="2"/>
      <c r="V368" s="18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2"/>
      <c r="AO368" s="2"/>
      <c r="AP368" s="2"/>
      <c r="AQ368" s="1"/>
      <c r="AR368" s="1"/>
      <c r="AS368" s="1"/>
      <c r="AT368" s="1"/>
      <c r="AU368" s="1"/>
      <c r="AV368" s="2"/>
      <c r="AW368" s="1"/>
      <c r="AX368" s="1"/>
      <c r="AY368" s="1"/>
      <c r="AZ368" s="1"/>
      <c r="BA368" s="1"/>
      <c r="BB368" s="1"/>
      <c r="BC368" s="1"/>
      <c r="BD368" s="1"/>
      <c r="BE368" s="1" t="s">
        <v>9</v>
      </c>
      <c r="BF368" s="1"/>
      <c r="BG368" s="2"/>
      <c r="BH368" s="2"/>
      <c r="BI368" s="1"/>
      <c r="BJ368" s="2"/>
      <c r="BK368" s="2"/>
      <c r="BL368" s="2"/>
      <c r="BM368" s="1"/>
      <c r="BN368" s="129"/>
    </row>
    <row r="369" spans="1:66" ht="46.8">
      <c r="A369" s="2">
        <v>365</v>
      </c>
      <c r="B369" s="33" t="s">
        <v>1568</v>
      </c>
      <c r="C369" s="33" t="s">
        <v>1484</v>
      </c>
      <c r="D369" s="33" t="s">
        <v>218</v>
      </c>
      <c r="E369" s="33">
        <v>95</v>
      </c>
      <c r="F369" s="33" t="s">
        <v>325</v>
      </c>
      <c r="G369" s="33" t="s">
        <v>325</v>
      </c>
      <c r="H369" s="23" t="str">
        <f t="shared" si="12"/>
        <v>林＊禎</v>
      </c>
      <c r="I369" s="23" t="str">
        <f t="shared" si="13"/>
        <v>0＊068675</v>
      </c>
      <c r="J369" s="33" t="s">
        <v>5488</v>
      </c>
      <c r="K369" s="33" t="s">
        <v>1148</v>
      </c>
      <c r="L369" s="33">
        <v>1410</v>
      </c>
      <c r="M369" s="33"/>
      <c r="N369" s="33"/>
      <c r="O369" s="33"/>
      <c r="P369" s="33"/>
      <c r="Q369" s="2"/>
      <c r="R369" s="2"/>
      <c r="S369" s="2"/>
      <c r="T369" s="2"/>
      <c r="U369" s="2"/>
      <c r="V369" s="18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2"/>
      <c r="AO369" s="2"/>
      <c r="AP369" s="2"/>
      <c r="AQ369" s="1"/>
      <c r="AR369" s="1"/>
      <c r="AS369" s="1"/>
      <c r="AT369" s="1"/>
      <c r="AU369" s="1"/>
      <c r="AV369" s="2"/>
      <c r="AW369" s="1"/>
      <c r="AX369" s="1"/>
      <c r="AY369" s="1"/>
      <c r="AZ369" s="1" t="s">
        <v>9</v>
      </c>
      <c r="BA369" s="1"/>
      <c r="BB369" s="1"/>
      <c r="BC369" s="1"/>
      <c r="BD369" s="1"/>
      <c r="BE369" s="1"/>
      <c r="BF369" s="1"/>
      <c r="BG369" s="2" t="s">
        <v>9</v>
      </c>
      <c r="BH369" s="2"/>
      <c r="BI369" s="1"/>
      <c r="BJ369" s="2"/>
      <c r="BK369" s="2"/>
      <c r="BL369" s="2"/>
      <c r="BM369" s="1"/>
      <c r="BN369" s="129"/>
    </row>
    <row r="370" spans="1:66" ht="46.8">
      <c r="A370" s="2">
        <v>366</v>
      </c>
      <c r="B370" s="33" t="s">
        <v>5798</v>
      </c>
      <c r="C370" s="33" t="s">
        <v>5543</v>
      </c>
      <c r="D370" s="33" t="s">
        <v>218</v>
      </c>
      <c r="E370" s="33">
        <v>51</v>
      </c>
      <c r="F370" s="33" t="s">
        <v>325</v>
      </c>
      <c r="G370" s="33" t="s">
        <v>325</v>
      </c>
      <c r="H370" s="23" t="str">
        <f t="shared" si="12"/>
        <v>聞＊明</v>
      </c>
      <c r="I370" s="23" t="str">
        <f t="shared" si="13"/>
        <v>2＊493319</v>
      </c>
      <c r="J370" s="33" t="s">
        <v>5488</v>
      </c>
      <c r="K370" s="33" t="s">
        <v>1125</v>
      </c>
      <c r="L370" s="33">
        <v>1410</v>
      </c>
      <c r="M370" s="33"/>
      <c r="N370" s="33"/>
      <c r="O370" s="33"/>
      <c r="P370" s="33"/>
      <c r="Q370" s="2"/>
      <c r="R370" s="2"/>
      <c r="S370" s="2"/>
      <c r="T370" s="2"/>
      <c r="U370" s="2"/>
      <c r="V370" s="18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2"/>
      <c r="AO370" s="2"/>
      <c r="AP370" s="2"/>
      <c r="AQ370" s="1"/>
      <c r="AR370" s="1"/>
      <c r="AS370" s="1"/>
      <c r="AT370" s="1"/>
      <c r="AU370" s="1"/>
      <c r="AV370" s="2"/>
      <c r="AW370" s="1"/>
      <c r="AX370" s="1"/>
      <c r="AY370" s="1"/>
      <c r="AZ370" s="1"/>
      <c r="BA370" s="1"/>
      <c r="BB370" s="1"/>
      <c r="BC370" s="1"/>
      <c r="BD370" s="1" t="s">
        <v>9</v>
      </c>
      <c r="BE370" s="1"/>
      <c r="BF370" s="1" t="s">
        <v>1102</v>
      </c>
      <c r="BG370" s="2"/>
      <c r="BH370" s="2"/>
      <c r="BI370" s="1"/>
      <c r="BJ370" s="2"/>
      <c r="BK370" s="2"/>
      <c r="BL370" s="2"/>
      <c r="BM370" s="1"/>
      <c r="BN370" s="129"/>
    </row>
    <row r="371" spans="1:66" ht="46.8">
      <c r="A371" s="2">
        <v>367</v>
      </c>
      <c r="B371" s="33" t="s">
        <v>5799</v>
      </c>
      <c r="C371" s="33" t="s">
        <v>5544</v>
      </c>
      <c r="D371" s="33" t="s">
        <v>218</v>
      </c>
      <c r="E371" s="33">
        <v>79</v>
      </c>
      <c r="F371" s="33" t="s">
        <v>325</v>
      </c>
      <c r="G371" s="33" t="s">
        <v>325</v>
      </c>
      <c r="H371" s="23" t="str">
        <f t="shared" si="12"/>
        <v>花＊泉</v>
      </c>
      <c r="I371" s="23" t="str">
        <f t="shared" si="13"/>
        <v>2＊861370</v>
      </c>
      <c r="J371" s="33" t="s">
        <v>5488</v>
      </c>
      <c r="K371" s="33" t="s">
        <v>5586</v>
      </c>
      <c r="L371" s="33">
        <v>1410</v>
      </c>
      <c r="M371" s="33"/>
      <c r="N371" s="33"/>
      <c r="O371" s="33"/>
      <c r="P371" s="33"/>
      <c r="Q371" s="2"/>
      <c r="R371" s="2"/>
      <c r="S371" s="2"/>
      <c r="T371" s="2"/>
      <c r="U371" s="2"/>
      <c r="V371" s="18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2"/>
      <c r="AO371" s="2"/>
      <c r="AP371" s="2"/>
      <c r="AQ371" s="1"/>
      <c r="AR371" s="1"/>
      <c r="AS371" s="1"/>
      <c r="AT371" s="1"/>
      <c r="AU371" s="1"/>
      <c r="AV371" s="2"/>
      <c r="AW371" s="1"/>
      <c r="AX371" s="1"/>
      <c r="AY371" s="1"/>
      <c r="AZ371" s="1" t="s">
        <v>9</v>
      </c>
      <c r="BA371" s="1"/>
      <c r="BB371" s="1"/>
      <c r="BC371" s="1"/>
      <c r="BD371" s="1"/>
      <c r="BE371" s="1"/>
      <c r="BF371" s="1"/>
      <c r="BG371" s="2"/>
      <c r="BH371" s="2"/>
      <c r="BI371" s="1"/>
      <c r="BJ371" s="2"/>
      <c r="BK371" s="2"/>
      <c r="BL371" s="2"/>
      <c r="BM371" s="1" t="s">
        <v>1111</v>
      </c>
      <c r="BN371" s="129"/>
    </row>
    <row r="372" spans="1:66" ht="31.2">
      <c r="A372" s="2">
        <v>368</v>
      </c>
      <c r="B372" s="33" t="s">
        <v>609</v>
      </c>
      <c r="C372" s="33" t="s">
        <v>610</v>
      </c>
      <c r="D372" s="33" t="s">
        <v>216</v>
      </c>
      <c r="E372" s="33">
        <v>59</v>
      </c>
      <c r="F372" s="33" t="s">
        <v>5518</v>
      </c>
      <c r="G372" s="33" t="s">
        <v>5490</v>
      </c>
      <c r="H372" s="23" t="str">
        <f t="shared" si="12"/>
        <v>連＊淑</v>
      </c>
      <c r="I372" s="23" t="str">
        <f t="shared" si="13"/>
        <v>0＊960865</v>
      </c>
      <c r="J372" s="33">
        <v>20211127</v>
      </c>
      <c r="K372" s="33" t="s">
        <v>1127</v>
      </c>
      <c r="L372" s="33">
        <v>1410</v>
      </c>
      <c r="M372" s="33"/>
      <c r="N372" s="33"/>
      <c r="O372" s="33"/>
      <c r="P372" s="33"/>
      <c r="Q372" s="2"/>
      <c r="R372" s="2"/>
      <c r="S372" s="2"/>
      <c r="T372" s="2"/>
      <c r="U372" s="2"/>
      <c r="V372" s="18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2"/>
      <c r="AO372" s="2"/>
      <c r="AP372" s="2"/>
      <c r="AQ372" s="1"/>
      <c r="AR372" s="1"/>
      <c r="AS372" s="1"/>
      <c r="AT372" s="1"/>
      <c r="AU372" s="1"/>
      <c r="AV372" s="2"/>
      <c r="AW372" s="1"/>
      <c r="AX372" s="1"/>
      <c r="AY372" s="1"/>
      <c r="AZ372" s="1"/>
      <c r="BA372" s="1"/>
      <c r="BB372" s="1"/>
      <c r="BC372" s="1"/>
      <c r="BD372" s="1"/>
      <c r="BE372" s="1" t="s">
        <v>9</v>
      </c>
      <c r="BF372" s="1"/>
      <c r="BG372" s="2"/>
      <c r="BH372" s="2"/>
      <c r="BI372" s="1"/>
      <c r="BJ372" s="2"/>
      <c r="BK372" s="2"/>
      <c r="BL372" s="2"/>
      <c r="BM372" s="1"/>
      <c r="BN372" s="129"/>
    </row>
    <row r="373" spans="1:66" ht="62.4">
      <c r="A373" s="2">
        <v>369</v>
      </c>
      <c r="B373" s="33" t="s">
        <v>5800</v>
      </c>
      <c r="C373" s="33" t="s">
        <v>5545</v>
      </c>
      <c r="D373" s="33" t="s">
        <v>218</v>
      </c>
      <c r="E373" s="33">
        <v>50</v>
      </c>
      <c r="F373" s="33" t="s">
        <v>5458</v>
      </c>
      <c r="G373" s="33"/>
      <c r="H373" s="23" t="str">
        <f t="shared" si="12"/>
        <v>褚＊豪</v>
      </c>
      <c r="I373" s="23" t="str">
        <f t="shared" si="13"/>
        <v>2＊637825</v>
      </c>
      <c r="J373" s="33" t="s">
        <v>5490</v>
      </c>
      <c r="K373" s="33" t="s">
        <v>2644</v>
      </c>
      <c r="L373" s="33">
        <v>1410</v>
      </c>
      <c r="M373" s="33"/>
      <c r="N373" s="33"/>
      <c r="O373" s="33"/>
      <c r="P373" s="33"/>
      <c r="Q373" s="2"/>
      <c r="R373" s="2"/>
      <c r="S373" s="2"/>
      <c r="T373" s="2"/>
      <c r="U373" s="2"/>
      <c r="V373" s="18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2"/>
      <c r="AO373" s="2"/>
      <c r="AP373" s="2"/>
      <c r="AQ373" s="1"/>
      <c r="AR373" s="1"/>
      <c r="AS373" s="1"/>
      <c r="AT373" s="1"/>
      <c r="AU373" s="1"/>
      <c r="AV373" s="2" t="s">
        <v>9</v>
      </c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2" t="s">
        <v>9</v>
      </c>
      <c r="BH373" s="2"/>
      <c r="BI373" s="1"/>
      <c r="BJ373" s="2"/>
      <c r="BK373" s="2"/>
      <c r="BL373" s="2"/>
      <c r="BM373" s="1" t="s">
        <v>1111</v>
      </c>
      <c r="BN373" s="129"/>
    </row>
    <row r="374" spans="1:66" ht="31.2">
      <c r="A374" s="2">
        <v>370</v>
      </c>
      <c r="B374" s="33" t="s">
        <v>5801</v>
      </c>
      <c r="C374" s="33" t="s">
        <v>5546</v>
      </c>
      <c r="D374" s="33" t="s">
        <v>216</v>
      </c>
      <c r="E374" s="33">
        <v>86</v>
      </c>
      <c r="F374" s="33" t="s">
        <v>5483</v>
      </c>
      <c r="G374" s="33" t="s">
        <v>5490</v>
      </c>
      <c r="H374" s="23" t="str">
        <f t="shared" ref="H374:I374" si="14">REPLACE(B374,2,1,"＊")</f>
        <v>許＊金枝</v>
      </c>
      <c r="I374" s="23" t="str">
        <f t="shared" si="14"/>
        <v>0＊289488</v>
      </c>
      <c r="J374" s="33" t="s">
        <v>5490</v>
      </c>
      <c r="K374" s="33" t="s">
        <v>1142</v>
      </c>
      <c r="L374" s="33">
        <v>1410</v>
      </c>
      <c r="M374" s="33"/>
      <c r="N374" s="33"/>
      <c r="O374" s="33"/>
      <c r="P374" s="33"/>
      <c r="Q374" s="2"/>
      <c r="R374" s="2"/>
      <c r="S374" s="2"/>
      <c r="T374" s="2"/>
      <c r="U374" s="2"/>
      <c r="V374" s="18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2"/>
      <c r="AO374" s="2"/>
      <c r="AP374" s="2"/>
      <c r="AQ374" s="1"/>
      <c r="AR374" s="1"/>
      <c r="AS374" s="1"/>
      <c r="AT374" s="1"/>
      <c r="AU374" s="1"/>
      <c r="AV374" s="2"/>
      <c r="AW374" s="1"/>
      <c r="AX374" s="1"/>
      <c r="AY374" s="1"/>
      <c r="AZ374" s="1" t="s">
        <v>9</v>
      </c>
      <c r="BA374" s="1"/>
      <c r="BB374" s="1"/>
      <c r="BC374" s="1"/>
      <c r="BD374" s="1"/>
      <c r="BE374" s="1"/>
      <c r="BF374" s="1"/>
      <c r="BG374" s="2"/>
      <c r="BH374" s="2"/>
      <c r="BI374" s="1"/>
      <c r="BJ374" s="2"/>
      <c r="BK374" s="2"/>
      <c r="BL374" s="2"/>
      <c r="BM374" s="1" t="s">
        <v>1111</v>
      </c>
      <c r="BN374" s="129"/>
    </row>
    <row r="375" spans="1:66" ht="46.8">
      <c r="A375" s="2">
        <v>371</v>
      </c>
      <c r="B375" s="33" t="s">
        <v>5134</v>
      </c>
      <c r="C375" s="33" t="s">
        <v>5133</v>
      </c>
      <c r="D375" s="33" t="s">
        <v>218</v>
      </c>
      <c r="E375" s="33">
        <v>77</v>
      </c>
      <c r="F375" s="33" t="s">
        <v>5050</v>
      </c>
      <c r="G375" s="33" t="s">
        <v>5500</v>
      </c>
      <c r="H375" s="33" t="s">
        <v>5802</v>
      </c>
      <c r="I375" s="23" t="str">
        <f>REPLACE(C375,2,1,"＊")</f>
        <v>2＊301751</v>
      </c>
      <c r="J375" s="33" t="s">
        <v>5445</v>
      </c>
      <c r="K375" s="33" t="s">
        <v>1148</v>
      </c>
      <c r="L375" s="33">
        <v>1551</v>
      </c>
      <c r="M375" s="33"/>
      <c r="N375" s="33"/>
      <c r="O375" s="33"/>
      <c r="P375" s="33"/>
      <c r="Q375" s="2"/>
      <c r="R375" s="2"/>
      <c r="S375" s="2"/>
      <c r="T375" s="2"/>
      <c r="U375" s="2"/>
      <c r="V375" s="18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2"/>
      <c r="AO375" s="2"/>
      <c r="AP375" s="2"/>
      <c r="AQ375" s="1"/>
      <c r="AR375" s="1"/>
      <c r="AS375" s="1"/>
      <c r="AT375" s="1"/>
      <c r="AU375" s="1"/>
      <c r="AV375" s="2"/>
      <c r="AW375" s="1"/>
      <c r="AX375" s="1"/>
      <c r="AY375" s="1"/>
      <c r="AZ375" s="1" t="s">
        <v>9</v>
      </c>
      <c r="BA375" s="1"/>
      <c r="BB375" s="1"/>
      <c r="BC375" s="1"/>
      <c r="BD375" s="1"/>
      <c r="BE375" s="1"/>
      <c r="BF375" s="1"/>
      <c r="BG375" s="2" t="s">
        <v>9</v>
      </c>
      <c r="BH375" s="2"/>
      <c r="BI375" s="1"/>
      <c r="BJ375" s="2"/>
      <c r="BK375" s="2"/>
      <c r="BL375" s="2"/>
      <c r="BM375" s="1"/>
      <c r="BN375" s="129"/>
    </row>
    <row r="376" spans="1:66" ht="31.2">
      <c r="A376" s="2">
        <v>372</v>
      </c>
      <c r="B376" s="33" t="s">
        <v>5803</v>
      </c>
      <c r="C376" s="33" t="s">
        <v>5547</v>
      </c>
      <c r="D376" s="33" t="s">
        <v>218</v>
      </c>
      <c r="E376" s="33">
        <v>70</v>
      </c>
      <c r="F376" s="33" t="s">
        <v>5072</v>
      </c>
      <c r="G376" s="33" t="s">
        <v>5466</v>
      </c>
      <c r="H376" s="23" t="str">
        <f t="shared" ref="H376:H391" si="15">REPLACE(B376,2,1,"＊")</f>
        <v>簡＊春</v>
      </c>
      <c r="I376" s="23" t="str">
        <f t="shared" ref="I376:I391" si="16">REPLACE(C376,2,1,"＊")</f>
        <v>0＊890111</v>
      </c>
      <c r="J376" s="33" t="s">
        <v>5454</v>
      </c>
      <c r="K376" s="33" t="s">
        <v>1142</v>
      </c>
      <c r="L376" s="33">
        <v>1551</v>
      </c>
      <c r="M376" s="33"/>
      <c r="N376" s="33"/>
      <c r="O376" s="33"/>
      <c r="P376" s="33"/>
      <c r="Q376" s="2"/>
      <c r="R376" s="2"/>
      <c r="S376" s="2"/>
      <c r="T376" s="2"/>
      <c r="U376" s="2"/>
      <c r="V376" s="18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2"/>
      <c r="AO376" s="2"/>
      <c r="AP376" s="2"/>
      <c r="AQ376" s="1"/>
      <c r="AR376" s="1"/>
      <c r="AS376" s="1"/>
      <c r="AT376" s="1"/>
      <c r="AU376" s="1"/>
      <c r="AV376" s="2"/>
      <c r="AW376" s="1"/>
      <c r="AX376" s="1"/>
      <c r="AY376" s="1"/>
      <c r="AZ376" s="1" t="s">
        <v>9</v>
      </c>
      <c r="BA376" s="1"/>
      <c r="BB376" s="1"/>
      <c r="BC376" s="1"/>
      <c r="BD376" s="1"/>
      <c r="BE376" s="1"/>
      <c r="BF376" s="1"/>
      <c r="BG376" s="2"/>
      <c r="BH376" s="2"/>
      <c r="BI376" s="1"/>
      <c r="BJ376" s="2"/>
      <c r="BK376" s="2"/>
      <c r="BL376" s="2"/>
      <c r="BM376" s="1" t="s">
        <v>1111</v>
      </c>
      <c r="BN376" s="129"/>
    </row>
    <row r="377" spans="1:66" ht="31.2">
      <c r="A377" s="2">
        <v>373</v>
      </c>
      <c r="B377" s="33" t="s">
        <v>4670</v>
      </c>
      <c r="C377" s="33" t="s">
        <v>4474</v>
      </c>
      <c r="D377" s="33" t="s">
        <v>216</v>
      </c>
      <c r="E377" s="33">
        <v>65</v>
      </c>
      <c r="F377" s="33" t="s">
        <v>325</v>
      </c>
      <c r="G377" s="33" t="s">
        <v>325</v>
      </c>
      <c r="H377" s="23" t="str">
        <f t="shared" si="15"/>
        <v>丁＊桃</v>
      </c>
      <c r="I377" s="23" t="str">
        <f t="shared" si="16"/>
        <v>0＊782478</v>
      </c>
      <c r="J377" s="33" t="s">
        <v>5454</v>
      </c>
      <c r="K377" s="33" t="s">
        <v>1127</v>
      </c>
      <c r="L377" s="33">
        <v>1551</v>
      </c>
      <c r="M377" s="33"/>
      <c r="N377" s="33"/>
      <c r="O377" s="33"/>
      <c r="P377" s="33"/>
      <c r="Q377" s="2"/>
      <c r="R377" s="2"/>
      <c r="S377" s="2"/>
      <c r="T377" s="2"/>
      <c r="U377" s="2"/>
      <c r="V377" s="18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2"/>
      <c r="AO377" s="2"/>
      <c r="AP377" s="2"/>
      <c r="AQ377" s="1"/>
      <c r="AR377" s="1"/>
      <c r="AS377" s="1"/>
      <c r="AT377" s="1"/>
      <c r="AU377" s="1"/>
      <c r="AV377" s="2"/>
      <c r="AW377" s="1"/>
      <c r="AX377" s="1"/>
      <c r="AY377" s="1"/>
      <c r="AZ377" s="1"/>
      <c r="BA377" s="1"/>
      <c r="BB377" s="1"/>
      <c r="BC377" s="1"/>
      <c r="BD377" s="1"/>
      <c r="BE377" s="1" t="s">
        <v>9</v>
      </c>
      <c r="BF377" s="1"/>
      <c r="BG377" s="2"/>
      <c r="BH377" s="2"/>
      <c r="BI377" s="1"/>
      <c r="BJ377" s="2"/>
      <c r="BK377" s="2"/>
      <c r="BL377" s="2"/>
      <c r="BM377" s="1"/>
      <c r="BN377" s="129"/>
    </row>
    <row r="378" spans="1:66" ht="16.2">
      <c r="A378" s="2">
        <v>374</v>
      </c>
      <c r="B378" s="33" t="s">
        <v>5624</v>
      </c>
      <c r="C378" s="33" t="s">
        <v>2584</v>
      </c>
      <c r="D378" s="33" t="s">
        <v>216</v>
      </c>
      <c r="E378" s="33">
        <v>57</v>
      </c>
      <c r="F378" s="33" t="s">
        <v>5528</v>
      </c>
      <c r="G378" s="33" t="s">
        <v>5456</v>
      </c>
      <c r="H378" s="23" t="str">
        <f t="shared" si="15"/>
        <v>鄭＊玉</v>
      </c>
      <c r="I378" s="23" t="str">
        <f t="shared" si="16"/>
        <v>2＊675630</v>
      </c>
      <c r="J378" s="33" t="s">
        <v>5456</v>
      </c>
      <c r="K378" s="33">
        <v>5760350</v>
      </c>
      <c r="L378" s="33">
        <v>1551</v>
      </c>
      <c r="M378" s="33"/>
      <c r="N378" s="33"/>
      <c r="O378" s="33"/>
      <c r="P378" s="33"/>
      <c r="Q378" s="2"/>
      <c r="R378" s="2"/>
      <c r="S378" s="2"/>
      <c r="T378" s="2"/>
      <c r="U378" s="2"/>
      <c r="V378" s="18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2"/>
      <c r="AO378" s="2"/>
      <c r="AP378" s="2"/>
      <c r="AQ378" s="1"/>
      <c r="AR378" s="1"/>
      <c r="AS378" s="1"/>
      <c r="AT378" s="1"/>
      <c r="AU378" s="1"/>
      <c r="AV378" s="2"/>
      <c r="AW378" s="1"/>
      <c r="AX378" s="1"/>
      <c r="AY378" s="1" t="s">
        <v>9</v>
      </c>
      <c r="AZ378" s="1"/>
      <c r="BA378" s="1"/>
      <c r="BB378" s="1"/>
      <c r="BC378" s="1"/>
      <c r="BD378" s="1"/>
      <c r="BE378" s="1"/>
      <c r="BF378" s="1"/>
      <c r="BG378" s="2"/>
      <c r="BH378" s="2"/>
      <c r="BI378" s="1"/>
      <c r="BJ378" s="2"/>
      <c r="BK378" s="2"/>
      <c r="BL378" s="2"/>
      <c r="BM378" s="1"/>
      <c r="BN378" s="129"/>
    </row>
    <row r="379" spans="1:66" ht="31.2">
      <c r="A379" s="2">
        <v>375</v>
      </c>
      <c r="B379" s="33" t="s">
        <v>5606</v>
      </c>
      <c r="C379" s="33" t="s">
        <v>5352</v>
      </c>
      <c r="D379" s="33" t="s">
        <v>216</v>
      </c>
      <c r="E379" s="33">
        <v>67</v>
      </c>
      <c r="F379" s="33" t="s">
        <v>5498</v>
      </c>
      <c r="G379" s="33" t="s">
        <v>5518</v>
      </c>
      <c r="H379" s="23" t="str">
        <f t="shared" si="15"/>
        <v>黃＊碧琴</v>
      </c>
      <c r="I379" s="23" t="str">
        <f t="shared" si="16"/>
        <v>1＊738795</v>
      </c>
      <c r="J379" s="33" t="s">
        <v>5456</v>
      </c>
      <c r="K379" s="33" t="s">
        <v>1142</v>
      </c>
      <c r="L379" s="33">
        <v>1551</v>
      </c>
      <c r="M379" s="33"/>
      <c r="N379" s="33"/>
      <c r="O379" s="33"/>
      <c r="P379" s="33"/>
      <c r="Q379" s="2"/>
      <c r="R379" s="2"/>
      <c r="S379" s="2"/>
      <c r="T379" s="2"/>
      <c r="U379" s="2"/>
      <c r="V379" s="18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2"/>
      <c r="AO379" s="2"/>
      <c r="AP379" s="2"/>
      <c r="AQ379" s="1"/>
      <c r="AR379" s="1"/>
      <c r="AS379" s="1"/>
      <c r="AT379" s="1"/>
      <c r="AU379" s="1"/>
      <c r="AV379" s="2"/>
      <c r="AW379" s="1"/>
      <c r="AX379" s="1"/>
      <c r="AY379" s="1"/>
      <c r="AZ379" s="1" t="s">
        <v>9</v>
      </c>
      <c r="BA379" s="1"/>
      <c r="BB379" s="1"/>
      <c r="BC379" s="1"/>
      <c r="BD379" s="1"/>
      <c r="BE379" s="1"/>
      <c r="BF379" s="1"/>
      <c r="BG379" s="2"/>
      <c r="BH379" s="2"/>
      <c r="BI379" s="1"/>
      <c r="BJ379" s="2"/>
      <c r="BK379" s="2"/>
      <c r="BL379" s="2"/>
      <c r="BM379" s="1" t="s">
        <v>1111</v>
      </c>
      <c r="BN379" s="129"/>
    </row>
    <row r="380" spans="1:66" ht="16.2">
      <c r="A380" s="2">
        <v>376</v>
      </c>
      <c r="B380" s="33" t="s">
        <v>5280</v>
      </c>
      <c r="C380" s="33" t="s">
        <v>5132</v>
      </c>
      <c r="D380" s="33" t="s">
        <v>218</v>
      </c>
      <c r="E380" s="33">
        <v>55</v>
      </c>
      <c r="F380" s="33" t="s">
        <v>325</v>
      </c>
      <c r="G380" s="33" t="s">
        <v>325</v>
      </c>
      <c r="H380" s="23" t="str">
        <f t="shared" si="15"/>
        <v>康＊忠</v>
      </c>
      <c r="I380" s="23" t="str">
        <f t="shared" si="16"/>
        <v>0＊041196</v>
      </c>
      <c r="J380" s="33" t="s">
        <v>5456</v>
      </c>
      <c r="K380" s="33">
        <v>5760350</v>
      </c>
      <c r="L380" s="33">
        <v>1551</v>
      </c>
      <c r="M380" s="33"/>
      <c r="N380" s="33"/>
      <c r="O380" s="33"/>
      <c r="P380" s="33"/>
      <c r="Q380" s="2"/>
      <c r="R380" s="2"/>
      <c r="S380" s="2"/>
      <c r="T380" s="2"/>
      <c r="U380" s="2"/>
      <c r="V380" s="18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2"/>
      <c r="AO380" s="2"/>
      <c r="AP380" s="2"/>
      <c r="AQ380" s="1"/>
      <c r="AR380" s="1"/>
      <c r="AS380" s="1"/>
      <c r="AT380" s="1"/>
      <c r="AU380" s="1"/>
      <c r="AV380" s="2"/>
      <c r="AW380" s="1"/>
      <c r="AX380" s="1"/>
      <c r="AY380" s="1" t="s">
        <v>9</v>
      </c>
      <c r="AZ380" s="1"/>
      <c r="BA380" s="1"/>
      <c r="BB380" s="1"/>
      <c r="BC380" s="1"/>
      <c r="BD380" s="1"/>
      <c r="BE380" s="1"/>
      <c r="BF380" s="1"/>
      <c r="BG380" s="2"/>
      <c r="BH380" s="2"/>
      <c r="BI380" s="1"/>
      <c r="BJ380" s="2"/>
      <c r="BK380" s="2"/>
      <c r="BL380" s="2"/>
      <c r="BM380" s="1"/>
      <c r="BN380" s="129"/>
    </row>
    <row r="381" spans="1:66" ht="46.8">
      <c r="A381" s="2">
        <v>377</v>
      </c>
      <c r="B381" s="33" t="s">
        <v>1560</v>
      </c>
      <c r="C381" s="33" t="s">
        <v>3902</v>
      </c>
      <c r="D381" s="33" t="s">
        <v>216</v>
      </c>
      <c r="E381" s="33">
        <v>86</v>
      </c>
      <c r="F381" s="33" t="s">
        <v>325</v>
      </c>
      <c r="G381" s="33" t="s">
        <v>325</v>
      </c>
      <c r="H381" s="23" t="str">
        <f t="shared" si="15"/>
        <v>侯＊雪</v>
      </c>
      <c r="I381" s="23" t="str">
        <f t="shared" si="16"/>
        <v>0＊502045</v>
      </c>
      <c r="J381" s="33" t="s">
        <v>5456</v>
      </c>
      <c r="K381" s="33" t="s">
        <v>1148</v>
      </c>
      <c r="L381" s="33">
        <v>1551</v>
      </c>
      <c r="M381" s="33"/>
      <c r="N381" s="33"/>
      <c r="O381" s="33"/>
      <c r="P381" s="33"/>
      <c r="Q381" s="2"/>
      <c r="R381" s="2"/>
      <c r="S381" s="2"/>
      <c r="T381" s="2"/>
      <c r="U381" s="2"/>
      <c r="V381" s="18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2"/>
      <c r="AO381" s="2"/>
      <c r="AP381" s="2"/>
      <c r="AQ381" s="1"/>
      <c r="AR381" s="1"/>
      <c r="AS381" s="1"/>
      <c r="AT381" s="1"/>
      <c r="AU381" s="1"/>
      <c r="AV381" s="2"/>
      <c r="AW381" s="1"/>
      <c r="AX381" s="1"/>
      <c r="AY381" s="1"/>
      <c r="AZ381" s="1" t="s">
        <v>9</v>
      </c>
      <c r="BA381" s="1"/>
      <c r="BB381" s="1"/>
      <c r="BC381" s="1"/>
      <c r="BD381" s="1"/>
      <c r="BE381" s="1"/>
      <c r="BF381" s="1"/>
      <c r="BG381" s="2" t="s">
        <v>9</v>
      </c>
      <c r="BH381" s="2"/>
      <c r="BI381" s="1"/>
      <c r="BJ381" s="2"/>
      <c r="BK381" s="2"/>
      <c r="BL381" s="2"/>
      <c r="BM381" s="1"/>
      <c r="BN381" s="129"/>
    </row>
    <row r="382" spans="1:66" ht="31.2">
      <c r="A382" s="2">
        <v>378</v>
      </c>
      <c r="B382" s="33" t="s">
        <v>5804</v>
      </c>
      <c r="C382" s="33" t="s">
        <v>3929</v>
      </c>
      <c r="D382" s="33" t="s">
        <v>218</v>
      </c>
      <c r="E382" s="33">
        <v>78</v>
      </c>
      <c r="F382" s="33" t="s">
        <v>325</v>
      </c>
      <c r="G382" s="33" t="s">
        <v>325</v>
      </c>
      <c r="H382" s="23" t="str">
        <f t="shared" si="15"/>
        <v>張＊傑</v>
      </c>
      <c r="I382" s="23" t="str">
        <f t="shared" si="16"/>
        <v>1＊127732</v>
      </c>
      <c r="J382" s="33" t="s">
        <v>5473</v>
      </c>
      <c r="K382" s="33" t="s">
        <v>1127</v>
      </c>
      <c r="L382" s="33">
        <v>1551</v>
      </c>
      <c r="M382" s="33"/>
      <c r="N382" s="33"/>
      <c r="O382" s="33"/>
      <c r="P382" s="33"/>
      <c r="Q382" s="2"/>
      <c r="R382" s="2"/>
      <c r="S382" s="2"/>
      <c r="T382" s="2"/>
      <c r="U382" s="2"/>
      <c r="V382" s="18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2"/>
      <c r="AO382" s="2"/>
      <c r="AP382" s="2"/>
      <c r="AQ382" s="1"/>
      <c r="AR382" s="1"/>
      <c r="AS382" s="1"/>
      <c r="AT382" s="1"/>
      <c r="AU382" s="1"/>
      <c r="AV382" s="2"/>
      <c r="AW382" s="1"/>
      <c r="AX382" s="1"/>
      <c r="AY382" s="1"/>
      <c r="AZ382" s="1"/>
      <c r="BA382" s="1"/>
      <c r="BB382" s="1"/>
      <c r="BC382" s="1"/>
      <c r="BD382" s="1"/>
      <c r="BE382" s="1" t="s">
        <v>9</v>
      </c>
      <c r="BF382" s="1"/>
      <c r="BG382" s="2"/>
      <c r="BH382" s="2"/>
      <c r="BI382" s="1"/>
      <c r="BJ382" s="2"/>
      <c r="BK382" s="2"/>
      <c r="BL382" s="2" t="s">
        <v>9</v>
      </c>
      <c r="BM382" s="1"/>
      <c r="BN382" s="129"/>
    </row>
    <row r="383" spans="1:66" ht="16.2">
      <c r="A383" s="2">
        <v>379</v>
      </c>
      <c r="B383" s="33" t="s">
        <v>5805</v>
      </c>
      <c r="C383" s="33" t="s">
        <v>5548</v>
      </c>
      <c r="D383" s="33" t="s">
        <v>216</v>
      </c>
      <c r="E383" s="33">
        <v>68</v>
      </c>
      <c r="F383" s="33" t="s">
        <v>325</v>
      </c>
      <c r="G383" s="33" t="s">
        <v>325</v>
      </c>
      <c r="H383" s="23" t="str">
        <f t="shared" si="15"/>
        <v>王＊媜</v>
      </c>
      <c r="I383" s="23" t="str">
        <f t="shared" si="16"/>
        <v>2＊343713</v>
      </c>
      <c r="J383" s="33" t="s">
        <v>5514</v>
      </c>
      <c r="K383" s="33">
        <v>5760350</v>
      </c>
      <c r="L383" s="33">
        <v>1551</v>
      </c>
      <c r="M383" s="33"/>
      <c r="N383" s="33"/>
      <c r="O383" s="33"/>
      <c r="P383" s="33"/>
      <c r="Q383" s="2"/>
      <c r="R383" s="2"/>
      <c r="S383" s="2"/>
      <c r="T383" s="2"/>
      <c r="U383" s="2"/>
      <c r="V383" s="18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2"/>
      <c r="AO383" s="2"/>
      <c r="AP383" s="2"/>
      <c r="AQ383" s="1"/>
      <c r="AR383" s="1"/>
      <c r="AS383" s="1"/>
      <c r="AT383" s="1"/>
      <c r="AU383" s="1"/>
      <c r="AV383" s="2"/>
      <c r="AW383" s="1"/>
      <c r="AX383" s="1"/>
      <c r="AY383" s="1" t="s">
        <v>9</v>
      </c>
      <c r="AZ383" s="1"/>
      <c r="BA383" s="1"/>
      <c r="BB383" s="1"/>
      <c r="BC383" s="1"/>
      <c r="BD383" s="1"/>
      <c r="BE383" s="1"/>
      <c r="BF383" s="1"/>
      <c r="BG383" s="2"/>
      <c r="BH383" s="2"/>
      <c r="BI383" s="1"/>
      <c r="BJ383" s="2"/>
      <c r="BK383" s="2"/>
      <c r="BL383" s="2"/>
      <c r="BM383" s="1"/>
      <c r="BN383" s="129"/>
    </row>
    <row r="384" spans="1:66" ht="46.8">
      <c r="A384" s="2">
        <v>380</v>
      </c>
      <c r="B384" s="33" t="s">
        <v>4860</v>
      </c>
      <c r="C384" s="33" t="s">
        <v>4861</v>
      </c>
      <c r="D384" s="33" t="s">
        <v>216</v>
      </c>
      <c r="E384" s="33">
        <v>28</v>
      </c>
      <c r="F384" s="33" t="s">
        <v>4514</v>
      </c>
      <c r="G384" s="33"/>
      <c r="H384" s="23" t="str">
        <f t="shared" si="15"/>
        <v>張＊芃</v>
      </c>
      <c r="I384" s="23" t="str">
        <f t="shared" si="16"/>
        <v>2＊125379</v>
      </c>
      <c r="J384" s="33" t="s">
        <v>5479</v>
      </c>
      <c r="K384" s="33" t="s">
        <v>5587</v>
      </c>
      <c r="L384" s="33">
        <v>1551</v>
      </c>
      <c r="M384" s="33"/>
      <c r="N384" s="33"/>
      <c r="O384" s="33"/>
      <c r="P384" s="33"/>
      <c r="Q384" s="2"/>
      <c r="R384" s="2"/>
      <c r="S384" s="2"/>
      <c r="T384" s="2"/>
      <c r="U384" s="2"/>
      <c r="V384" s="18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2"/>
      <c r="AO384" s="2"/>
      <c r="AP384" s="2"/>
      <c r="AQ384" s="1"/>
      <c r="AR384" s="1"/>
      <c r="AS384" s="1"/>
      <c r="AT384" s="1"/>
      <c r="AU384" s="1"/>
      <c r="AV384" s="2" t="s">
        <v>9</v>
      </c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2"/>
      <c r="BH384" s="2"/>
      <c r="BI384" s="1"/>
      <c r="BJ384" s="2"/>
      <c r="BK384" s="2"/>
      <c r="BL384" s="2"/>
      <c r="BM384" s="1" t="s">
        <v>1111</v>
      </c>
      <c r="BN384" s="129"/>
    </row>
    <row r="385" spans="1:66" ht="16.2">
      <c r="A385" s="2">
        <v>381</v>
      </c>
      <c r="B385" s="33" t="s">
        <v>313</v>
      </c>
      <c r="C385" s="33" t="s">
        <v>210</v>
      </c>
      <c r="D385" s="33" t="s">
        <v>216</v>
      </c>
      <c r="E385" s="33">
        <v>39</v>
      </c>
      <c r="F385" s="33" t="s">
        <v>325</v>
      </c>
      <c r="G385" s="33" t="s">
        <v>325</v>
      </c>
      <c r="H385" s="23" t="str">
        <f t="shared" si="15"/>
        <v>謝＊妮</v>
      </c>
      <c r="I385" s="23" t="str">
        <f t="shared" si="16"/>
        <v>1＊861883</v>
      </c>
      <c r="J385" s="33" t="s">
        <v>5481</v>
      </c>
      <c r="K385" s="33">
        <v>5760350</v>
      </c>
      <c r="L385" s="33">
        <v>1551</v>
      </c>
      <c r="M385" s="33"/>
      <c r="N385" s="33"/>
      <c r="O385" s="33"/>
      <c r="P385" s="33"/>
      <c r="Q385" s="2"/>
      <c r="R385" s="2"/>
      <c r="S385" s="2"/>
      <c r="T385" s="2"/>
      <c r="U385" s="2"/>
      <c r="V385" s="18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2"/>
      <c r="AO385" s="2"/>
      <c r="AP385" s="2"/>
      <c r="AQ385" s="1"/>
      <c r="AR385" s="1"/>
      <c r="AS385" s="1"/>
      <c r="AT385" s="1"/>
      <c r="AU385" s="1"/>
      <c r="AV385" s="2"/>
      <c r="AW385" s="1"/>
      <c r="AX385" s="1"/>
      <c r="AY385" s="1" t="s">
        <v>9</v>
      </c>
      <c r="AZ385" s="1"/>
      <c r="BA385" s="1"/>
      <c r="BB385" s="1"/>
      <c r="BC385" s="1"/>
      <c r="BD385" s="1"/>
      <c r="BE385" s="1"/>
      <c r="BF385" s="1"/>
      <c r="BG385" s="2"/>
      <c r="BH385" s="2"/>
      <c r="BI385" s="1"/>
      <c r="BJ385" s="2"/>
      <c r="BK385" s="2"/>
      <c r="BL385" s="2"/>
      <c r="BM385" s="1"/>
      <c r="BN385" s="129"/>
    </row>
    <row r="386" spans="1:66" ht="31.2">
      <c r="A386" s="2">
        <v>382</v>
      </c>
      <c r="B386" s="33" t="s">
        <v>1054</v>
      </c>
      <c r="C386" s="33" t="s">
        <v>889</v>
      </c>
      <c r="D386" s="33" t="s">
        <v>218</v>
      </c>
      <c r="E386" s="33">
        <v>58</v>
      </c>
      <c r="F386" s="33" t="s">
        <v>325</v>
      </c>
      <c r="G386" s="33" t="s">
        <v>325</v>
      </c>
      <c r="H386" s="23" t="str">
        <f t="shared" si="15"/>
        <v>劉＊松</v>
      </c>
      <c r="I386" s="23" t="str">
        <f t="shared" si="16"/>
        <v>0＊053270</v>
      </c>
      <c r="J386" s="33" t="s">
        <v>5481</v>
      </c>
      <c r="K386" s="33" t="s">
        <v>1127</v>
      </c>
      <c r="L386" s="33">
        <v>1551</v>
      </c>
      <c r="M386" s="33"/>
      <c r="N386" s="33"/>
      <c r="O386" s="33"/>
      <c r="P386" s="33"/>
      <c r="Q386" s="2"/>
      <c r="R386" s="2"/>
      <c r="S386" s="2"/>
      <c r="T386" s="2"/>
      <c r="U386" s="2"/>
      <c r="V386" s="18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2"/>
      <c r="AO386" s="2"/>
      <c r="AP386" s="2"/>
      <c r="AQ386" s="1"/>
      <c r="AR386" s="1"/>
      <c r="AS386" s="1"/>
      <c r="AT386" s="1"/>
      <c r="AU386" s="1"/>
      <c r="AV386" s="2"/>
      <c r="AW386" s="1"/>
      <c r="AX386" s="1"/>
      <c r="AY386" s="1"/>
      <c r="AZ386" s="1"/>
      <c r="BA386" s="1"/>
      <c r="BB386" s="1"/>
      <c r="BC386" s="1"/>
      <c r="BD386" s="1"/>
      <c r="BE386" s="1" t="s">
        <v>9</v>
      </c>
      <c r="BF386" s="1"/>
      <c r="BG386" s="2"/>
      <c r="BH386" s="2"/>
      <c r="BI386" s="1"/>
      <c r="BJ386" s="2"/>
      <c r="BK386" s="2"/>
      <c r="BL386" s="2"/>
      <c r="BM386" s="1"/>
      <c r="BN386" s="129"/>
    </row>
    <row r="387" spans="1:66" ht="31.2">
      <c r="A387" s="2">
        <v>383</v>
      </c>
      <c r="B387" s="33" t="s">
        <v>5806</v>
      </c>
      <c r="C387" s="33" t="s">
        <v>5549</v>
      </c>
      <c r="D387" s="33" t="s">
        <v>218</v>
      </c>
      <c r="E387" s="33">
        <v>59</v>
      </c>
      <c r="F387" s="33" t="s">
        <v>5528</v>
      </c>
      <c r="G387" s="33" t="s">
        <v>5488</v>
      </c>
      <c r="H387" s="23" t="str">
        <f t="shared" si="15"/>
        <v>何＊威</v>
      </c>
      <c r="I387" s="23" t="str">
        <f t="shared" si="16"/>
        <v>2＊329676</v>
      </c>
      <c r="J387" s="33" t="s">
        <v>5484</v>
      </c>
      <c r="K387" s="33" t="s">
        <v>1142</v>
      </c>
      <c r="L387" s="33">
        <v>1551</v>
      </c>
      <c r="M387" s="33"/>
      <c r="N387" s="33"/>
      <c r="O387" s="33"/>
      <c r="P387" s="33"/>
      <c r="Q387" s="2"/>
      <c r="R387" s="2"/>
      <c r="S387" s="2"/>
      <c r="T387" s="2"/>
      <c r="U387" s="2"/>
      <c r="V387" s="18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2"/>
      <c r="AO387" s="2"/>
      <c r="AP387" s="2"/>
      <c r="AQ387" s="1"/>
      <c r="AR387" s="1"/>
      <c r="AS387" s="1"/>
      <c r="AT387" s="1"/>
      <c r="AU387" s="1"/>
      <c r="AV387" s="2"/>
      <c r="AW387" s="1"/>
      <c r="AX387" s="1"/>
      <c r="AY387" s="1"/>
      <c r="AZ387" s="1" t="s">
        <v>9</v>
      </c>
      <c r="BA387" s="1"/>
      <c r="BB387" s="1"/>
      <c r="BC387" s="1"/>
      <c r="BD387" s="1"/>
      <c r="BE387" s="1"/>
      <c r="BF387" s="1"/>
      <c r="BG387" s="2"/>
      <c r="BH387" s="2"/>
      <c r="BI387" s="1"/>
      <c r="BJ387" s="2"/>
      <c r="BK387" s="2"/>
      <c r="BL387" s="2"/>
      <c r="BM387" s="1" t="s">
        <v>1111</v>
      </c>
      <c r="BN387" s="129"/>
    </row>
    <row r="388" spans="1:66" ht="62.4">
      <c r="A388" s="2">
        <v>384</v>
      </c>
      <c r="B388" s="33" t="s">
        <v>5624</v>
      </c>
      <c r="C388" s="33" t="s">
        <v>2584</v>
      </c>
      <c r="D388" s="33" t="s">
        <v>216</v>
      </c>
      <c r="E388" s="33">
        <v>57</v>
      </c>
      <c r="F388" s="33" t="s">
        <v>5456</v>
      </c>
      <c r="G388" s="33" t="s">
        <v>5494</v>
      </c>
      <c r="H388" s="23" t="str">
        <f t="shared" si="15"/>
        <v>鄭＊玉</v>
      </c>
      <c r="I388" s="23" t="str">
        <f t="shared" si="16"/>
        <v>2＊675630</v>
      </c>
      <c r="J388" s="33" t="s">
        <v>5490</v>
      </c>
      <c r="K388" s="33" t="s">
        <v>1814</v>
      </c>
      <c r="L388" s="33">
        <v>1551</v>
      </c>
      <c r="M388" s="33"/>
      <c r="N388" s="33"/>
      <c r="O388" s="33"/>
      <c r="P388" s="33"/>
      <c r="Q388" s="2"/>
      <c r="R388" s="2"/>
      <c r="S388" s="2"/>
      <c r="T388" s="2"/>
      <c r="U388" s="2"/>
      <c r="V388" s="18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2"/>
      <c r="AO388" s="2"/>
      <c r="AP388" s="2"/>
      <c r="AQ388" s="1"/>
      <c r="AR388" s="1"/>
      <c r="AS388" s="1"/>
      <c r="AT388" s="1"/>
      <c r="AU388" s="1"/>
      <c r="AV388" s="2"/>
      <c r="AW388" s="1"/>
      <c r="AX388" s="1"/>
      <c r="AY388" s="1"/>
      <c r="AZ388" s="1" t="s">
        <v>9</v>
      </c>
      <c r="BA388" s="1"/>
      <c r="BB388" s="1"/>
      <c r="BC388" s="1"/>
      <c r="BD388" s="1"/>
      <c r="BE388" s="1"/>
      <c r="BF388" s="1"/>
      <c r="BG388" s="2" t="s">
        <v>9</v>
      </c>
      <c r="BH388" s="2"/>
      <c r="BI388" s="1"/>
      <c r="BJ388" s="2"/>
      <c r="BK388" s="2"/>
      <c r="BL388" s="2"/>
      <c r="BM388" s="1" t="s">
        <v>1111</v>
      </c>
      <c r="BN388" s="129"/>
    </row>
    <row r="389" spans="1:66" ht="31.2">
      <c r="A389" s="2">
        <v>385</v>
      </c>
      <c r="B389" s="33" t="s">
        <v>1589</v>
      </c>
      <c r="C389" s="33" t="s">
        <v>1506</v>
      </c>
      <c r="D389" s="33" t="s">
        <v>216</v>
      </c>
      <c r="E389" s="33">
        <v>62</v>
      </c>
      <c r="F389" s="33" t="s">
        <v>325</v>
      </c>
      <c r="G389" s="33" t="s">
        <v>325</v>
      </c>
      <c r="H389" s="23" t="str">
        <f t="shared" si="15"/>
        <v>吳＊月春</v>
      </c>
      <c r="I389" s="23" t="str">
        <f t="shared" si="16"/>
        <v>1＊246692</v>
      </c>
      <c r="J389" s="33" t="s">
        <v>5490</v>
      </c>
      <c r="K389" s="33" t="s">
        <v>1127</v>
      </c>
      <c r="L389" s="33">
        <v>1551</v>
      </c>
      <c r="M389" s="33"/>
      <c r="N389" s="33"/>
      <c r="O389" s="33"/>
      <c r="P389" s="33"/>
      <c r="Q389" s="2"/>
      <c r="R389" s="2"/>
      <c r="S389" s="2"/>
      <c r="T389" s="2"/>
      <c r="U389" s="2"/>
      <c r="V389" s="18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2"/>
      <c r="AO389" s="2"/>
      <c r="AP389" s="2"/>
      <c r="AQ389" s="1"/>
      <c r="AR389" s="1"/>
      <c r="AS389" s="1"/>
      <c r="AT389" s="1"/>
      <c r="AU389" s="1"/>
      <c r="AV389" s="2"/>
      <c r="AW389" s="1"/>
      <c r="AX389" s="1"/>
      <c r="AY389" s="1"/>
      <c r="AZ389" s="1"/>
      <c r="BA389" s="1"/>
      <c r="BB389" s="1"/>
      <c r="BC389" s="1"/>
      <c r="BD389" s="1"/>
      <c r="BE389" s="1" t="s">
        <v>9</v>
      </c>
      <c r="BF389" s="1"/>
      <c r="BG389" s="2"/>
      <c r="BH389" s="2"/>
      <c r="BI389" s="1"/>
      <c r="BJ389" s="2"/>
      <c r="BK389" s="2"/>
      <c r="BL389" s="2"/>
      <c r="BM389" s="1"/>
      <c r="BN389" s="129"/>
    </row>
    <row r="390" spans="1:66" ht="16.2">
      <c r="A390" s="2">
        <v>386</v>
      </c>
      <c r="B390" s="33" t="s">
        <v>5279</v>
      </c>
      <c r="C390" s="33" t="s">
        <v>3933</v>
      </c>
      <c r="D390" s="33" t="s">
        <v>218</v>
      </c>
      <c r="E390" s="33">
        <v>52</v>
      </c>
      <c r="F390" s="33" t="s">
        <v>325</v>
      </c>
      <c r="G390" s="33" t="s">
        <v>325</v>
      </c>
      <c r="H390" s="23" t="str">
        <f t="shared" si="15"/>
        <v>黃＊維</v>
      </c>
      <c r="I390" s="23" t="str">
        <f t="shared" si="16"/>
        <v>1＊941691</v>
      </c>
      <c r="J390" s="33" t="s">
        <v>5490</v>
      </c>
      <c r="K390" s="33">
        <v>5760350</v>
      </c>
      <c r="L390" s="33">
        <v>1551</v>
      </c>
      <c r="M390" s="33"/>
      <c r="N390" s="33"/>
      <c r="O390" s="33"/>
      <c r="P390" s="33"/>
      <c r="Q390" s="2"/>
      <c r="R390" s="2"/>
      <c r="S390" s="2"/>
      <c r="T390" s="2"/>
      <c r="U390" s="2"/>
      <c r="V390" s="18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2"/>
      <c r="AO390" s="2"/>
      <c r="AP390" s="2"/>
      <c r="AQ390" s="1"/>
      <c r="AR390" s="1"/>
      <c r="AS390" s="1"/>
      <c r="AT390" s="1"/>
      <c r="AU390" s="1"/>
      <c r="AV390" s="2"/>
      <c r="AW390" s="1"/>
      <c r="AX390" s="1"/>
      <c r="AY390" s="1" t="s">
        <v>9</v>
      </c>
      <c r="AZ390" s="1"/>
      <c r="BA390" s="1"/>
      <c r="BB390" s="1"/>
      <c r="BC390" s="1"/>
      <c r="BD390" s="1"/>
      <c r="BE390" s="1"/>
      <c r="BF390" s="1"/>
      <c r="BG390" s="2"/>
      <c r="BH390" s="2"/>
      <c r="BI390" s="1"/>
      <c r="BJ390" s="2"/>
      <c r="BK390" s="2"/>
      <c r="BL390" s="2"/>
      <c r="BM390" s="1"/>
      <c r="BN390" s="129"/>
    </row>
    <row r="391" spans="1:66" ht="31.2">
      <c r="A391" s="2">
        <v>387</v>
      </c>
      <c r="B391" s="33" t="s">
        <v>5807</v>
      </c>
      <c r="C391" s="33" t="s">
        <v>5550</v>
      </c>
      <c r="D391" s="33" t="s">
        <v>216</v>
      </c>
      <c r="E391" s="33">
        <v>64</v>
      </c>
      <c r="F391" s="33" t="s">
        <v>5473</v>
      </c>
      <c r="G391" s="33"/>
      <c r="H391" s="23" t="str">
        <f t="shared" si="15"/>
        <v>林＊霞</v>
      </c>
      <c r="I391" s="23" t="str">
        <f t="shared" si="16"/>
        <v>0＊938952</v>
      </c>
      <c r="J391" s="33" t="s">
        <v>5491</v>
      </c>
      <c r="K391" s="33" t="s">
        <v>1142</v>
      </c>
      <c r="L391" s="33">
        <v>1551</v>
      </c>
      <c r="M391" s="33"/>
      <c r="N391" s="33"/>
      <c r="O391" s="33"/>
      <c r="P391" s="33"/>
      <c r="Q391" s="2"/>
      <c r="R391" s="2"/>
      <c r="S391" s="2"/>
      <c r="T391" s="2"/>
      <c r="U391" s="2"/>
      <c r="V391" s="18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2"/>
      <c r="AO391" s="2"/>
      <c r="AP391" s="2"/>
      <c r="AQ391" s="1"/>
      <c r="AR391" s="1"/>
      <c r="AS391" s="1"/>
      <c r="AT391" s="1"/>
      <c r="AU391" s="1"/>
      <c r="AV391" s="2"/>
      <c r="AW391" s="1"/>
      <c r="AX391" s="1"/>
      <c r="AY391" s="1"/>
      <c r="AZ391" s="1" t="s">
        <v>9</v>
      </c>
      <c r="BA391" s="1"/>
      <c r="BB391" s="1"/>
      <c r="BC391" s="1"/>
      <c r="BD391" s="1"/>
      <c r="BE391" s="1"/>
      <c r="BF391" s="1"/>
      <c r="BG391" s="2"/>
      <c r="BH391" s="2"/>
      <c r="BI391" s="1"/>
      <c r="BJ391" s="2"/>
      <c r="BK391" s="2"/>
      <c r="BL391" s="2"/>
      <c r="BM391" s="1" t="s">
        <v>1111</v>
      </c>
      <c r="BN391" s="129"/>
    </row>
    <row r="392" spans="1:66" ht="16.2">
      <c r="A392" s="20"/>
      <c r="B392" s="69"/>
      <c r="C392" s="69"/>
      <c r="D392" s="69"/>
      <c r="E392" s="69"/>
      <c r="F392" s="69"/>
      <c r="G392" s="69"/>
      <c r="H392" s="69"/>
      <c r="I392" s="69"/>
      <c r="J392" s="69"/>
      <c r="K392" s="70"/>
      <c r="L392" s="71" t="s">
        <v>5285</v>
      </c>
      <c r="M392" s="70"/>
      <c r="N392" s="70"/>
      <c r="O392" s="70"/>
      <c r="P392" s="70"/>
      <c r="Q392" s="8">
        <f>COUNTIF(Q5:Q391,BN1)</f>
        <v>0</v>
      </c>
      <c r="R392" s="8">
        <f>COUNTIF(R5:R391,BN1)+2</f>
        <v>4</v>
      </c>
      <c r="S392" s="8">
        <f>COUNTIF(S5:S391,BN1)+12</f>
        <v>12</v>
      </c>
      <c r="T392" s="8">
        <f>COUNTIF(T5:T391,BN1)</f>
        <v>8</v>
      </c>
      <c r="U392" s="8">
        <f>COUNTIF(U5:U391,BN1)+4</f>
        <v>8</v>
      </c>
      <c r="V392" s="8">
        <f>COUNTIF(V5:V391,BN1)</f>
        <v>1</v>
      </c>
      <c r="W392" s="8">
        <f>COUNTIF(W5:W391,BN1)</f>
        <v>0</v>
      </c>
      <c r="X392" s="8">
        <f>COUNTIF(X5:X391,BN1)</f>
        <v>0</v>
      </c>
      <c r="Y392" s="8">
        <f>COUNTIF(Y5:Y391,BN1)</f>
        <v>0</v>
      </c>
      <c r="Z392" s="8">
        <f>COUNTIF(Z5:Z391,BN1)</f>
        <v>0</v>
      </c>
      <c r="AA392" s="8">
        <f>COUNTIF(AA5:AA391,BN1)</f>
        <v>8</v>
      </c>
      <c r="AB392" s="8">
        <f>COUNTIF(AB5:AB391,BN1)</f>
        <v>0</v>
      </c>
      <c r="AC392" s="8">
        <f>COUNTIF(AC5:AC391,BN1)</f>
        <v>0</v>
      </c>
      <c r="AD392" s="8">
        <f>COUNTIF(AD5:AD391,BN1)+1</f>
        <v>1</v>
      </c>
      <c r="AE392" s="8">
        <f>COUNTIF(AE5:AE391,BN1)</f>
        <v>0</v>
      </c>
      <c r="AF392" s="8">
        <f>COUNTIF(AF5:AF391,BN1)</f>
        <v>0</v>
      </c>
      <c r="AG392" s="8">
        <f>COUNTIF(AG5:AG391,BN1)</f>
        <v>0</v>
      </c>
      <c r="AH392" s="8">
        <f>COUNTIF(AH5:AH391,BN1)</f>
        <v>0</v>
      </c>
      <c r="AI392" s="8">
        <f>COUNTIF(AI5:AI391,BN1)</f>
        <v>0</v>
      </c>
      <c r="AJ392" s="8">
        <f>COUNTIF(AJ5:AJ391,BN1)</f>
        <v>0</v>
      </c>
      <c r="AK392" s="8">
        <f>COUNTIF(AK5:AK391,BN1)</f>
        <v>0</v>
      </c>
      <c r="AL392" s="8">
        <f>COUNTIF(AL5:AL391,BN1)</f>
        <v>0</v>
      </c>
      <c r="AM392" s="8">
        <f>COUNTIF(AM5:AM391,BN1)</f>
        <v>0</v>
      </c>
      <c r="AN392" s="8">
        <f>COUNTIF(AN5:AN391,BN1)</f>
        <v>0</v>
      </c>
      <c r="AO392" s="8">
        <f>COUNTIF(AO5:AO391,BN1)+1</f>
        <v>1</v>
      </c>
      <c r="AP392" s="8">
        <f>COUNTIF(AP5:AP391,BN1)</f>
        <v>0</v>
      </c>
      <c r="AQ392" s="8">
        <f>COUNTIF(AQ5:AQ391,BN1)</f>
        <v>0</v>
      </c>
      <c r="AR392" s="8">
        <f>COUNTIF(AR5:AR391,BN1)</f>
        <v>0</v>
      </c>
      <c r="AS392" s="8">
        <f>COUNTIF(AS5:AS391,BN1)</f>
        <v>0</v>
      </c>
      <c r="AT392" s="8">
        <f>COUNTIF(AT5:AT391,BN1)</f>
        <v>0</v>
      </c>
      <c r="AU392" s="8">
        <f>COUNTIF(AU5:AU391,BN1)</f>
        <v>0</v>
      </c>
      <c r="AV392" s="8">
        <f>COUNTIF(AV5:AV391,BN1)</f>
        <v>12</v>
      </c>
      <c r="AW392" s="8">
        <f>COUNTIF(AW5:AW391,BN1)</f>
        <v>7</v>
      </c>
      <c r="AX392" s="8">
        <f>COUNTIF(AX5:AX391,BN1)</f>
        <v>39</v>
      </c>
      <c r="AY392" s="8">
        <f>COUNTIF(AY5:AY391,BN1)</f>
        <v>21</v>
      </c>
      <c r="AZ392" s="8">
        <f>COUNTIF(AZ5:AZ391,BN1)</f>
        <v>46</v>
      </c>
      <c r="BA392" s="8">
        <f>COUNTIF(BA5:BA391,BN1)</f>
        <v>9</v>
      </c>
      <c r="BB392" s="8">
        <f>COUNTIF(BB5:BB391,BN1)</f>
        <v>39</v>
      </c>
      <c r="BC392" s="8">
        <f>COUNTIF(BC5:BC391,BN1)</f>
        <v>8</v>
      </c>
      <c r="BD392" s="8">
        <f>COUNTIF(BD5:BD391,BN1)</f>
        <v>19</v>
      </c>
      <c r="BE392" s="8">
        <f>COUNTIF(BE5:BE391,BN1)+7</f>
        <v>146</v>
      </c>
      <c r="BF392" s="8">
        <f>COUNTIF(BF5:BF391,BN1)+17</f>
        <v>28</v>
      </c>
      <c r="BG392" s="8">
        <f>COUNTIF(BG5:BG391,BN1)</f>
        <v>32</v>
      </c>
      <c r="BH392" s="8">
        <f>COUNTIF(BH5:BH391,BN1)</f>
        <v>0</v>
      </c>
      <c r="BI392" s="8">
        <f>COUNTIF(BI5:BI391,BN1)+15</f>
        <v>16</v>
      </c>
      <c r="BJ392" s="8">
        <f>COUNTIF(BJ5:BJ391,BN1)+6</f>
        <v>6</v>
      </c>
      <c r="BK392" s="8">
        <f>COUNTIF(BK5:BK391,BN1)</f>
        <v>4</v>
      </c>
      <c r="BL392" s="8">
        <f>COUNTIF(BL5:BL391,BN1)</f>
        <v>2</v>
      </c>
      <c r="BM392" s="8">
        <v>88</v>
      </c>
      <c r="BN392" s="129"/>
    </row>
    <row r="393" spans="1:66" ht="16.2">
      <c r="A393" s="129"/>
      <c r="B393" s="129"/>
      <c r="C393" s="10"/>
      <c r="D393" s="129"/>
      <c r="E393" s="129"/>
      <c r="F393" s="129"/>
      <c r="G393" s="129"/>
      <c r="H393" s="130"/>
      <c r="I393" s="10"/>
      <c r="J393" s="11"/>
      <c r="K393" s="12"/>
      <c r="L393" s="12"/>
      <c r="M393" s="12"/>
      <c r="N393" s="12"/>
      <c r="O393" s="12"/>
      <c r="P393" s="12"/>
      <c r="Q393" s="129" t="s">
        <v>1827</v>
      </c>
      <c r="R393" s="129"/>
      <c r="S393" s="129"/>
      <c r="T393" s="129"/>
      <c r="U393" s="129"/>
      <c r="V393" s="13"/>
      <c r="W393" s="129"/>
      <c r="X393" s="129"/>
      <c r="Y393" s="129"/>
      <c r="Z393" s="129"/>
      <c r="AA393" s="129"/>
      <c r="AB393" s="129"/>
      <c r="AC393" s="129"/>
      <c r="AD393" s="129"/>
      <c r="AE393" s="129"/>
      <c r="AF393" s="129"/>
      <c r="AG393" s="129"/>
      <c r="AH393" s="129"/>
      <c r="AI393" s="129"/>
      <c r="AJ393" s="129"/>
      <c r="AK393" s="129"/>
      <c r="AL393" s="129"/>
      <c r="AM393" s="129"/>
      <c r="AN393" s="129"/>
      <c r="AO393" s="129"/>
      <c r="AP393" s="129"/>
      <c r="AQ393" s="129"/>
      <c r="AR393" s="129"/>
      <c r="AS393" s="129"/>
      <c r="AT393" s="129"/>
      <c r="AU393" s="129"/>
      <c r="AV393" s="129"/>
      <c r="AW393" s="129"/>
      <c r="AX393" s="129"/>
      <c r="AY393" s="129"/>
      <c r="AZ393" s="129"/>
      <c r="BA393" s="129"/>
      <c r="BB393" s="129"/>
      <c r="BC393" s="129"/>
      <c r="BD393" s="129"/>
      <c r="BE393" s="129"/>
      <c r="BF393" s="129"/>
      <c r="BG393" s="129"/>
      <c r="BH393" s="129"/>
      <c r="BI393" s="129"/>
      <c r="BJ393" s="129"/>
      <c r="BK393" s="129"/>
      <c r="BL393" s="129"/>
      <c r="BM393" s="21"/>
      <c r="BN393" s="129"/>
    </row>
    <row r="394" spans="1:66">
      <c r="A394" s="129"/>
      <c r="B394" s="129"/>
      <c r="C394" s="12"/>
      <c r="D394" s="129"/>
      <c r="E394" s="129"/>
      <c r="F394" s="129"/>
      <c r="G394" s="129"/>
      <c r="H394" s="23" t="str">
        <f>REPLACE(B394,2,1,"＊")</f>
        <v>＊</v>
      </c>
      <c r="I394" s="23" t="str">
        <f>REPLACE(C394,2,1,"＊")</f>
        <v>＊</v>
      </c>
      <c r="J394" s="129"/>
      <c r="L394" s="12"/>
      <c r="S394" s="129"/>
      <c r="T394" s="129"/>
      <c r="U394" s="129"/>
      <c r="V394" s="14"/>
      <c r="W394" s="129"/>
      <c r="X394" s="129"/>
      <c r="Y394" s="129"/>
      <c r="Z394" s="129"/>
      <c r="AA394" s="129"/>
      <c r="AB394" s="129"/>
      <c r="AC394" s="129"/>
      <c r="AD394" s="129"/>
      <c r="AE394" s="129"/>
      <c r="AF394" s="129"/>
      <c r="AG394" s="129"/>
      <c r="AH394" s="129"/>
      <c r="AI394" s="129"/>
      <c r="AJ394" s="129"/>
      <c r="AK394" s="129"/>
      <c r="AL394" s="129"/>
      <c r="AM394" s="129"/>
      <c r="AN394" s="129"/>
      <c r="AO394" s="129"/>
      <c r="AP394" s="129"/>
      <c r="AQ394" s="129"/>
      <c r="AR394" s="129"/>
      <c r="AS394" s="129"/>
      <c r="AT394" s="129"/>
      <c r="AU394" s="129"/>
      <c r="AV394" s="129"/>
      <c r="AW394" s="129"/>
      <c r="AX394" s="129"/>
      <c r="AY394" s="129"/>
      <c r="AZ394" s="129"/>
      <c r="BA394" s="129"/>
      <c r="BB394" s="129"/>
      <c r="BC394" s="129"/>
      <c r="BD394" s="129"/>
      <c r="BE394" s="129"/>
      <c r="BF394" s="129"/>
      <c r="BG394" s="129"/>
      <c r="BH394" s="129"/>
      <c r="BI394" s="129"/>
      <c r="BJ394" s="129"/>
      <c r="BK394" s="129"/>
      <c r="BL394" s="129"/>
      <c r="BM394" s="21"/>
      <c r="BN394" s="129"/>
    </row>
    <row r="395" spans="1:66">
      <c r="A395" s="129"/>
      <c r="B395" s="129"/>
      <c r="C395" s="10"/>
      <c r="D395" s="129"/>
      <c r="E395" s="129"/>
      <c r="F395" s="129"/>
      <c r="G395" s="129"/>
      <c r="H395" s="129"/>
      <c r="I395" s="10"/>
      <c r="J395" s="11"/>
      <c r="L395" s="12"/>
      <c r="Q395" s="158" t="s">
        <v>5286</v>
      </c>
      <c r="R395" s="158"/>
      <c r="S395" s="129"/>
      <c r="T395" s="129"/>
      <c r="U395" s="129"/>
      <c r="V395" s="14"/>
      <c r="W395" s="129"/>
      <c r="X395" s="129"/>
      <c r="Y395" s="129"/>
      <c r="Z395" s="129"/>
      <c r="AA395" s="129"/>
      <c r="AB395" s="129"/>
      <c r="AC395" s="129"/>
      <c r="AD395" s="129"/>
      <c r="AE395" s="129"/>
      <c r="AF395" s="129"/>
      <c r="AG395" s="129"/>
      <c r="AH395" s="129"/>
      <c r="AI395" s="129"/>
      <c r="AJ395" s="129"/>
      <c r="AK395" s="129"/>
      <c r="AL395" s="129"/>
      <c r="AM395" s="129"/>
      <c r="AN395" s="129"/>
      <c r="AO395" s="129"/>
      <c r="AP395" s="129"/>
      <c r="AQ395" s="129"/>
      <c r="AR395" s="129"/>
      <c r="AS395" s="129"/>
      <c r="AT395" s="129"/>
      <c r="AU395" s="129"/>
      <c r="AV395" s="129"/>
      <c r="AW395" s="129"/>
      <c r="AX395" s="129"/>
      <c r="AY395" s="129"/>
      <c r="AZ395" s="129"/>
      <c r="BA395" s="129"/>
      <c r="BB395" s="129"/>
      <c r="BC395" s="129"/>
      <c r="BD395" s="129"/>
      <c r="BE395" s="129"/>
      <c r="BF395" s="129"/>
      <c r="BG395" s="129"/>
      <c r="BH395" s="129"/>
      <c r="BI395" s="129"/>
      <c r="BJ395" s="129"/>
      <c r="BK395" s="129"/>
      <c r="BL395" s="129"/>
      <c r="BM395" s="21"/>
      <c r="BN395" s="129"/>
    </row>
    <row r="396" spans="1:66">
      <c r="A396" s="129"/>
      <c r="B396" s="129"/>
      <c r="C396" s="129"/>
      <c r="D396" s="129"/>
      <c r="E396" s="129"/>
      <c r="F396" s="129"/>
      <c r="G396" s="129"/>
      <c r="I396" s="129"/>
      <c r="J396" s="129"/>
      <c r="L396" s="12"/>
      <c r="Q396" s="129"/>
      <c r="R396" s="129"/>
      <c r="S396" s="129"/>
      <c r="U396" s="129"/>
      <c r="V396" s="14"/>
      <c r="W396" s="129"/>
      <c r="X396" s="129"/>
      <c r="Y396" s="129"/>
      <c r="Z396" s="129"/>
      <c r="AA396" s="129"/>
      <c r="AB396" s="129"/>
      <c r="AC396" s="129"/>
      <c r="AD396" s="129"/>
      <c r="AE396" s="129"/>
      <c r="AF396" s="129"/>
      <c r="AG396" s="129"/>
      <c r="AH396" s="129"/>
      <c r="AI396" s="129"/>
      <c r="AJ396" s="129"/>
      <c r="AK396" s="129"/>
      <c r="AL396" s="129"/>
      <c r="AM396" s="129"/>
      <c r="AN396" s="129"/>
      <c r="AO396" s="129"/>
      <c r="AP396" s="129"/>
      <c r="AQ396" s="129"/>
      <c r="AR396" s="129"/>
      <c r="AS396" s="129"/>
      <c r="AT396" s="129"/>
      <c r="AU396" s="129"/>
      <c r="AV396" s="129"/>
      <c r="AW396" s="129"/>
      <c r="AX396" s="129"/>
      <c r="AY396" s="129"/>
      <c r="AZ396" s="129"/>
      <c r="BA396" s="129"/>
      <c r="BB396" s="129"/>
      <c r="BC396" s="129"/>
      <c r="BD396" s="129"/>
      <c r="BE396" s="129"/>
      <c r="BF396" s="129"/>
      <c r="BG396" s="129"/>
      <c r="BH396" s="129"/>
      <c r="BI396" s="129"/>
      <c r="BJ396" s="129"/>
      <c r="BK396" s="129"/>
      <c r="BL396" s="129"/>
      <c r="BM396" s="21"/>
      <c r="BN396" s="129"/>
    </row>
    <row r="397" spans="1:66">
      <c r="C397" s="129"/>
      <c r="H397" s="158" t="s">
        <v>52</v>
      </c>
      <c r="I397" s="158"/>
      <c r="J397" s="129"/>
      <c r="V397" s="14"/>
    </row>
    <row r="398" spans="1:66">
      <c r="C398" s="129"/>
      <c r="H398" s="158"/>
      <c r="I398" s="158"/>
      <c r="J398" s="129"/>
      <c r="V398" s="14"/>
    </row>
    <row r="399" spans="1:66">
      <c r="H399" s="158"/>
      <c r="I399" s="158"/>
      <c r="V399" s="14"/>
    </row>
    <row r="400" spans="1:66">
      <c r="H400" s="129"/>
      <c r="V400" s="14"/>
    </row>
    <row r="401" spans="8:22">
      <c r="H401" s="129"/>
      <c r="V401" s="16"/>
    </row>
    <row r="402" spans="8:22">
      <c r="V402" s="14"/>
    </row>
    <row r="403" spans="8:22">
      <c r="V403" s="14"/>
    </row>
    <row r="404" spans="8:22">
      <c r="V404" s="14"/>
    </row>
    <row r="405" spans="8:22">
      <c r="V405" s="14"/>
    </row>
    <row r="406" spans="8:22">
      <c r="V406" s="14"/>
    </row>
    <row r="407" spans="8:22">
      <c r="V407" s="14"/>
    </row>
    <row r="408" spans="8:22">
      <c r="V408" s="14"/>
    </row>
    <row r="409" spans="8:22">
      <c r="V409" s="14"/>
    </row>
    <row r="410" spans="8:22">
      <c r="V410" s="14"/>
    </row>
    <row r="411" spans="8:22">
      <c r="V411" s="14"/>
    </row>
    <row r="412" spans="8:22">
      <c r="V412" s="17"/>
    </row>
    <row r="413" spans="8:22">
      <c r="V413" s="129"/>
    </row>
    <row r="414" spans="8:22">
      <c r="V414" s="129"/>
    </row>
    <row r="415" spans="8:22">
      <c r="V415" s="129"/>
    </row>
    <row r="416" spans="8:22">
      <c r="V416" s="129"/>
    </row>
    <row r="417" spans="22:22">
      <c r="V417" s="15"/>
    </row>
    <row r="418" spans="22:22">
      <c r="V418" s="15"/>
    </row>
    <row r="419" spans="22:22">
      <c r="V419" s="15"/>
    </row>
  </sheetData>
  <autoFilter ref="BM1:BM419"/>
  <mergeCells count="61">
    <mergeCell ref="H397:I399"/>
    <mergeCell ref="BG3:BG4"/>
    <mergeCell ref="BH3:BH4"/>
    <mergeCell ref="BI3:BI4"/>
    <mergeCell ref="BJ3:BJ4"/>
    <mergeCell ref="AB3:AB4"/>
    <mergeCell ref="AC3:AC4"/>
    <mergeCell ref="AD3:AD4"/>
    <mergeCell ref="M1:M4"/>
    <mergeCell ref="N1:N4"/>
    <mergeCell ref="O1:O4"/>
    <mergeCell ref="P1:P4"/>
    <mergeCell ref="L1:L4"/>
    <mergeCell ref="Q395:R395"/>
    <mergeCell ref="AP3:AP4"/>
    <mergeCell ref="AQ3:AR3"/>
    <mergeCell ref="BA3:BB3"/>
    <mergeCell ref="AE3:AE4"/>
    <mergeCell ref="AF3:AF4"/>
    <mergeCell ref="AI3:AK3"/>
    <mergeCell ref="AL3:AM3"/>
    <mergeCell ref="AN3:AN4"/>
    <mergeCell ref="AO3:AO4"/>
    <mergeCell ref="AY2:AZ3"/>
    <mergeCell ref="BA2:BK2"/>
    <mergeCell ref="BK3:BK4"/>
    <mergeCell ref="BC3:BD3"/>
    <mergeCell ref="BE3:BF3"/>
    <mergeCell ref="Y3:Y4"/>
    <mergeCell ref="Z3:AA3"/>
    <mergeCell ref="AL2:AU2"/>
    <mergeCell ref="AV2:AV4"/>
    <mergeCell ref="AW2:AX3"/>
    <mergeCell ref="AS3:AU3"/>
    <mergeCell ref="AL1:AU1"/>
    <mergeCell ref="AV1:BK1"/>
    <mergeCell ref="BL1:BL4"/>
    <mergeCell ref="BM1:BM4"/>
    <mergeCell ref="Q2:Q4"/>
    <mergeCell ref="R2:R4"/>
    <mergeCell ref="S2:S4"/>
    <mergeCell ref="T2:T4"/>
    <mergeCell ref="U2:U4"/>
    <mergeCell ref="V2:V4"/>
    <mergeCell ref="Q1:V1"/>
    <mergeCell ref="W1:AK1"/>
    <mergeCell ref="W2:X3"/>
    <mergeCell ref="Y2:AF2"/>
    <mergeCell ref="AG2:AH3"/>
    <mergeCell ref="AI2:AK2"/>
    <mergeCell ref="G1:G4"/>
    <mergeCell ref="H1:H4"/>
    <mergeCell ref="I1:I4"/>
    <mergeCell ref="J1:J4"/>
    <mergeCell ref="K1:K4"/>
    <mergeCell ref="F1:F4"/>
    <mergeCell ref="A1:A4"/>
    <mergeCell ref="B1:B4"/>
    <mergeCell ref="C1:C4"/>
    <mergeCell ref="D1:D4"/>
    <mergeCell ref="E1:E4"/>
  </mergeCells>
  <phoneticPr fontId="9" type="noConversion"/>
  <pageMargins left="0.19685039370078741" right="0" top="0.43307086614173229" bottom="0.31496062992125984" header="0.23622047244094491" footer="0"/>
  <pageSetup paperSize="9" scale="37" fitToHeight="0" orientation="landscape" r:id="rId1"/>
  <headerFooter>
    <oddHeader xml:space="preserve">&amp;C&amp;"標楷體,粗體"&amp;24新光醫院 110 年 11 月份心臟血管外科年度手術人數申報表&amp;R   </oddHeader>
    <oddFooter>&amp;R&amp;P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N401"/>
  <sheetViews>
    <sheetView zoomScale="70" zoomScaleNormal="70" zoomScaleSheetLayoutView="70" workbookViewId="0">
      <pane xSplit="11" ySplit="4" topLeftCell="L365" activePane="bottomRight" state="frozen"/>
      <selection pane="topRight" activeCell="J1" sqref="J1"/>
      <selection pane="bottomLeft" activeCell="A5" sqref="A5"/>
      <selection pane="bottomRight" activeCell="B1" sqref="B1:G1048576"/>
    </sheetView>
  </sheetViews>
  <sheetFormatPr defaultColWidth="14.77734375" defaultRowHeight="15.6"/>
  <cols>
    <col min="1" max="1" width="5.6640625" style="15" customWidth="1"/>
    <col min="2" max="2" width="15" style="119" hidden="1" customWidth="1"/>
    <col min="3" max="3" width="11.88671875" style="15" hidden="1" customWidth="1"/>
    <col min="4" max="4" width="4.21875" style="15" hidden="1" customWidth="1"/>
    <col min="5" max="5" width="6.6640625" style="15" hidden="1" customWidth="1"/>
    <col min="6" max="7" width="12.21875" style="15" hidden="1" customWidth="1"/>
    <col min="8" max="8" width="15" style="119" customWidth="1"/>
    <col min="9" max="9" width="11.88671875" style="15" customWidth="1"/>
    <col min="10" max="10" width="12.21875" style="15" customWidth="1"/>
    <col min="11" max="11" width="10.44140625" style="119" customWidth="1"/>
    <col min="12" max="12" width="6.6640625" style="15" customWidth="1"/>
    <col min="13" max="13" width="9.77734375" style="119" hidden="1" customWidth="1"/>
    <col min="14" max="14" width="8.88671875" style="119" hidden="1" customWidth="1"/>
    <col min="15" max="15" width="8.6640625" style="119" hidden="1" customWidth="1"/>
    <col min="16" max="16" width="6.6640625" style="119" hidden="1" customWidth="1"/>
    <col min="17" max="17" width="9.6640625" style="4" bestFit="1" customWidth="1"/>
    <col min="18" max="18" width="6.44140625" style="4" bestFit="1" customWidth="1"/>
    <col min="19" max="19" width="4.33203125" style="4" bestFit="1" customWidth="1"/>
    <col min="20" max="20" width="5.88671875" style="4" bestFit="1" customWidth="1"/>
    <col min="21" max="21" width="5.44140625" style="4" bestFit="1" customWidth="1"/>
    <col min="22" max="22" width="9.5546875" style="4" bestFit="1" customWidth="1"/>
    <col min="23" max="23" width="5.77734375" style="4" bestFit="1" customWidth="1"/>
    <col min="24" max="24" width="4.44140625" style="4" bestFit="1" customWidth="1"/>
    <col min="25" max="25" width="5.77734375" style="4" bestFit="1" customWidth="1"/>
    <col min="26" max="26" width="3.33203125" style="4" bestFit="1" customWidth="1"/>
    <col min="27" max="27" width="4.109375" style="4" bestFit="1" customWidth="1"/>
    <col min="28" max="28" width="3.77734375" style="4" bestFit="1" customWidth="1"/>
    <col min="29" max="29" width="9.21875" style="4" customWidth="1"/>
    <col min="30" max="30" width="6.109375" style="4" bestFit="1" customWidth="1"/>
    <col min="31" max="31" width="7.77734375" style="4" bestFit="1" customWidth="1"/>
    <col min="32" max="32" width="8.88671875" style="4" customWidth="1"/>
    <col min="33" max="33" width="5.77734375" style="4" bestFit="1" customWidth="1"/>
    <col min="34" max="34" width="5.5546875" style="4" bestFit="1" customWidth="1"/>
    <col min="35" max="35" width="5.77734375" style="4" bestFit="1" customWidth="1"/>
    <col min="36" max="36" width="6.5546875" style="4" bestFit="1" customWidth="1"/>
    <col min="37" max="37" width="6" style="4" bestFit="1" customWidth="1"/>
    <col min="38" max="38" width="3.33203125" style="4" bestFit="1" customWidth="1"/>
    <col min="39" max="39" width="3.21875" style="4" bestFit="1" customWidth="1"/>
    <col min="40" max="40" width="3.77734375" style="4" bestFit="1" customWidth="1"/>
    <col min="41" max="41" width="4.6640625" style="4" bestFit="1" customWidth="1"/>
    <col min="42" max="42" width="5" style="4" bestFit="1" customWidth="1"/>
    <col min="43" max="43" width="3.33203125" style="4" bestFit="1" customWidth="1"/>
    <col min="44" max="44" width="3" style="4" bestFit="1" customWidth="1"/>
    <col min="45" max="45" width="5.77734375" style="4" bestFit="1" customWidth="1"/>
    <col min="46" max="46" width="6.5546875" style="4" bestFit="1" customWidth="1"/>
    <col min="47" max="47" width="6" style="4" bestFit="1" customWidth="1"/>
    <col min="48" max="48" width="6.6640625" style="4" bestFit="1" customWidth="1"/>
    <col min="49" max="49" width="3.33203125" style="4" bestFit="1" customWidth="1"/>
    <col min="50" max="52" width="4.109375" style="4" bestFit="1" customWidth="1"/>
    <col min="53" max="53" width="3.77734375" style="4" bestFit="1" customWidth="1"/>
    <col min="54" max="54" width="4.77734375" style="4" customWidth="1"/>
    <col min="55" max="55" width="5.77734375" style="4" bestFit="1" customWidth="1"/>
    <col min="56" max="56" width="5.109375" style="4" bestFit="1" customWidth="1"/>
    <col min="57" max="58" width="8.88671875" style="4" bestFit="1" customWidth="1"/>
    <col min="59" max="59" width="3.77734375" style="4" bestFit="1" customWidth="1"/>
    <col min="60" max="60" width="4.6640625" style="4" bestFit="1" customWidth="1"/>
    <col min="61" max="61" width="5" style="4" bestFit="1" customWidth="1"/>
    <col min="62" max="62" width="5.77734375" style="4" bestFit="1" customWidth="1"/>
    <col min="63" max="63" width="9.44140625" style="4" bestFit="1" customWidth="1"/>
    <col min="64" max="64" width="6" style="4" bestFit="1" customWidth="1"/>
    <col min="65" max="65" width="17.44140625" style="4" bestFit="1" customWidth="1"/>
    <col min="66" max="66" width="3.21875" style="4" bestFit="1" customWidth="1"/>
    <col min="67" max="16384" width="14.77734375" style="4"/>
  </cols>
  <sheetData>
    <row r="1" spans="1:66">
      <c r="A1" s="151" t="s">
        <v>0</v>
      </c>
      <c r="B1" s="151" t="s">
        <v>1</v>
      </c>
      <c r="C1" s="153" t="s">
        <v>5138</v>
      </c>
      <c r="D1" s="161" t="s">
        <v>2</v>
      </c>
      <c r="E1" s="161" t="s">
        <v>3</v>
      </c>
      <c r="F1" s="161" t="s">
        <v>5139</v>
      </c>
      <c r="G1" s="161" t="s">
        <v>1188</v>
      </c>
      <c r="H1" s="151" t="s">
        <v>1</v>
      </c>
      <c r="I1" s="153" t="s">
        <v>46</v>
      </c>
      <c r="J1" s="155" t="s">
        <v>5140</v>
      </c>
      <c r="K1" s="149" t="s">
        <v>2002</v>
      </c>
      <c r="L1" s="149" t="s">
        <v>51</v>
      </c>
      <c r="M1" s="159" t="s">
        <v>5141</v>
      </c>
      <c r="N1" s="159" t="s">
        <v>5142</v>
      </c>
      <c r="O1" s="159" t="s">
        <v>5143</v>
      </c>
      <c r="P1" s="159" t="s">
        <v>5144</v>
      </c>
      <c r="Q1" s="143" t="s">
        <v>4</v>
      </c>
      <c r="R1" s="144"/>
      <c r="S1" s="144"/>
      <c r="T1" s="144"/>
      <c r="U1" s="144"/>
      <c r="V1" s="145"/>
      <c r="W1" s="141" t="s">
        <v>5</v>
      </c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1"/>
      <c r="AM1" s="140"/>
      <c r="AN1" s="140"/>
      <c r="AO1" s="140"/>
      <c r="AP1" s="140"/>
      <c r="AQ1" s="140"/>
      <c r="AR1" s="140"/>
      <c r="AS1" s="140"/>
      <c r="AT1" s="140"/>
      <c r="AU1" s="140"/>
      <c r="AV1" s="141" t="s">
        <v>6</v>
      </c>
      <c r="AW1" s="140"/>
      <c r="AX1" s="140"/>
      <c r="AY1" s="140"/>
      <c r="AZ1" s="140"/>
      <c r="BA1" s="140"/>
      <c r="BB1" s="140"/>
      <c r="BC1" s="140"/>
      <c r="BD1" s="140"/>
      <c r="BE1" s="140"/>
      <c r="BF1" s="140"/>
      <c r="BG1" s="140"/>
      <c r="BH1" s="140"/>
      <c r="BI1" s="140"/>
      <c r="BJ1" s="140"/>
      <c r="BK1" s="140"/>
      <c r="BL1" s="141" t="s">
        <v>7</v>
      </c>
      <c r="BM1" s="141" t="s">
        <v>8</v>
      </c>
      <c r="BN1" s="119" t="s">
        <v>9</v>
      </c>
    </row>
    <row r="2" spans="1:66">
      <c r="A2" s="152"/>
      <c r="B2" s="164"/>
      <c r="C2" s="154"/>
      <c r="D2" s="162"/>
      <c r="E2" s="162"/>
      <c r="F2" s="162"/>
      <c r="G2" s="162"/>
      <c r="H2" s="164"/>
      <c r="I2" s="154"/>
      <c r="J2" s="152"/>
      <c r="K2" s="164"/>
      <c r="L2" s="152"/>
      <c r="M2" s="160"/>
      <c r="N2" s="160"/>
      <c r="O2" s="160"/>
      <c r="P2" s="160"/>
      <c r="Q2" s="139" t="s">
        <v>53</v>
      </c>
      <c r="R2" s="142" t="s">
        <v>10</v>
      </c>
      <c r="S2" s="139" t="s">
        <v>11</v>
      </c>
      <c r="T2" s="139" t="s">
        <v>12</v>
      </c>
      <c r="U2" s="139" t="s">
        <v>13</v>
      </c>
      <c r="V2" s="146" t="s">
        <v>50</v>
      </c>
      <c r="W2" s="139" t="s">
        <v>14</v>
      </c>
      <c r="X2" s="140"/>
      <c r="Y2" s="139" t="s">
        <v>15</v>
      </c>
      <c r="Z2" s="140"/>
      <c r="AA2" s="140"/>
      <c r="AB2" s="140"/>
      <c r="AC2" s="140"/>
      <c r="AD2" s="140"/>
      <c r="AE2" s="140"/>
      <c r="AF2" s="140"/>
      <c r="AG2" s="139" t="s">
        <v>16</v>
      </c>
      <c r="AH2" s="140"/>
      <c r="AI2" s="139" t="s">
        <v>17</v>
      </c>
      <c r="AJ2" s="140"/>
      <c r="AK2" s="140"/>
      <c r="AL2" s="139" t="s">
        <v>18</v>
      </c>
      <c r="AM2" s="140"/>
      <c r="AN2" s="140"/>
      <c r="AO2" s="140"/>
      <c r="AP2" s="140"/>
      <c r="AQ2" s="140"/>
      <c r="AR2" s="140"/>
      <c r="AS2" s="140"/>
      <c r="AT2" s="140"/>
      <c r="AU2" s="140"/>
      <c r="AV2" s="139" t="s">
        <v>19</v>
      </c>
      <c r="AW2" s="139" t="s">
        <v>20</v>
      </c>
      <c r="AX2" s="140"/>
      <c r="AY2" s="139" t="s">
        <v>49</v>
      </c>
      <c r="AZ2" s="140"/>
      <c r="BA2" s="139" t="s">
        <v>21</v>
      </c>
      <c r="BB2" s="140"/>
      <c r="BC2" s="140"/>
      <c r="BD2" s="140"/>
      <c r="BE2" s="140"/>
      <c r="BF2" s="140"/>
      <c r="BG2" s="140"/>
      <c r="BH2" s="140"/>
      <c r="BI2" s="140"/>
      <c r="BJ2" s="140"/>
      <c r="BK2" s="140"/>
      <c r="BL2" s="140"/>
      <c r="BM2" s="140"/>
      <c r="BN2" s="119"/>
    </row>
    <row r="3" spans="1:66">
      <c r="A3" s="152"/>
      <c r="B3" s="164"/>
      <c r="C3" s="154"/>
      <c r="D3" s="162"/>
      <c r="E3" s="162"/>
      <c r="F3" s="162"/>
      <c r="G3" s="162"/>
      <c r="H3" s="164"/>
      <c r="I3" s="154"/>
      <c r="J3" s="152"/>
      <c r="K3" s="164"/>
      <c r="L3" s="152"/>
      <c r="M3" s="160"/>
      <c r="N3" s="160"/>
      <c r="O3" s="160"/>
      <c r="P3" s="160"/>
      <c r="Q3" s="140"/>
      <c r="R3" s="140"/>
      <c r="S3" s="140"/>
      <c r="T3" s="140"/>
      <c r="U3" s="140"/>
      <c r="V3" s="147"/>
      <c r="W3" s="140"/>
      <c r="X3" s="140"/>
      <c r="Y3" s="139" t="s">
        <v>22</v>
      </c>
      <c r="Z3" s="139" t="s">
        <v>23</v>
      </c>
      <c r="AA3" s="140"/>
      <c r="AB3" s="139" t="s">
        <v>24</v>
      </c>
      <c r="AC3" s="139" t="s">
        <v>25</v>
      </c>
      <c r="AD3" s="139" t="s">
        <v>26</v>
      </c>
      <c r="AE3" s="139" t="s">
        <v>27</v>
      </c>
      <c r="AF3" s="139" t="s">
        <v>28</v>
      </c>
      <c r="AG3" s="140"/>
      <c r="AH3" s="140"/>
      <c r="AI3" s="139" t="s">
        <v>29</v>
      </c>
      <c r="AJ3" s="140"/>
      <c r="AK3" s="140"/>
      <c r="AL3" s="139" t="s">
        <v>23</v>
      </c>
      <c r="AM3" s="140"/>
      <c r="AN3" s="139" t="s">
        <v>24</v>
      </c>
      <c r="AO3" s="139" t="s">
        <v>25</v>
      </c>
      <c r="AP3" s="139" t="s">
        <v>28</v>
      </c>
      <c r="AQ3" s="139" t="s">
        <v>30</v>
      </c>
      <c r="AR3" s="140"/>
      <c r="AS3" s="139" t="s">
        <v>29</v>
      </c>
      <c r="AT3" s="140"/>
      <c r="AU3" s="140"/>
      <c r="AV3" s="140"/>
      <c r="AW3" s="140"/>
      <c r="AX3" s="140"/>
      <c r="AY3" s="140"/>
      <c r="AZ3" s="140"/>
      <c r="BA3" s="139" t="s">
        <v>31</v>
      </c>
      <c r="BB3" s="140"/>
      <c r="BC3" s="139" t="s">
        <v>29</v>
      </c>
      <c r="BD3" s="140"/>
      <c r="BE3" s="139" t="s">
        <v>23</v>
      </c>
      <c r="BF3" s="140"/>
      <c r="BG3" s="139" t="s">
        <v>24</v>
      </c>
      <c r="BH3" s="139" t="s">
        <v>25</v>
      </c>
      <c r="BI3" s="139" t="s">
        <v>28</v>
      </c>
      <c r="BJ3" s="139" t="s">
        <v>32</v>
      </c>
      <c r="BK3" s="139" t="s">
        <v>33</v>
      </c>
      <c r="BL3" s="140"/>
      <c r="BM3" s="140"/>
      <c r="BN3" s="119"/>
    </row>
    <row r="4" spans="1:66">
      <c r="A4" s="152"/>
      <c r="B4" s="165"/>
      <c r="C4" s="166"/>
      <c r="D4" s="163"/>
      <c r="E4" s="163"/>
      <c r="F4" s="163"/>
      <c r="G4" s="163"/>
      <c r="H4" s="164"/>
      <c r="I4" s="154"/>
      <c r="J4" s="152"/>
      <c r="K4" s="164"/>
      <c r="L4" s="152"/>
      <c r="M4" s="160"/>
      <c r="N4" s="160"/>
      <c r="O4" s="160"/>
      <c r="P4" s="160"/>
      <c r="Q4" s="140"/>
      <c r="R4" s="140"/>
      <c r="S4" s="140"/>
      <c r="T4" s="140"/>
      <c r="U4" s="140"/>
      <c r="V4" s="148"/>
      <c r="W4" s="118" t="s">
        <v>22</v>
      </c>
      <c r="X4" s="118" t="s">
        <v>34</v>
      </c>
      <c r="Y4" s="140"/>
      <c r="Z4" s="118" t="s">
        <v>35</v>
      </c>
      <c r="AA4" s="118" t="s">
        <v>36</v>
      </c>
      <c r="AB4" s="140"/>
      <c r="AC4" s="140"/>
      <c r="AD4" s="140"/>
      <c r="AE4" s="140"/>
      <c r="AF4" s="140"/>
      <c r="AG4" s="118" t="s">
        <v>22</v>
      </c>
      <c r="AH4" s="118" t="s">
        <v>37</v>
      </c>
      <c r="AI4" s="118" t="s">
        <v>22</v>
      </c>
      <c r="AJ4" s="118" t="s">
        <v>38</v>
      </c>
      <c r="AK4" s="118" t="s">
        <v>39</v>
      </c>
      <c r="AL4" s="118" t="s">
        <v>35</v>
      </c>
      <c r="AM4" s="118" t="s">
        <v>36</v>
      </c>
      <c r="AN4" s="140"/>
      <c r="AO4" s="140"/>
      <c r="AP4" s="140"/>
      <c r="AQ4" s="118" t="s">
        <v>40</v>
      </c>
      <c r="AR4" s="118" t="s">
        <v>41</v>
      </c>
      <c r="AS4" s="118" t="s">
        <v>22</v>
      </c>
      <c r="AT4" s="118" t="s">
        <v>38</v>
      </c>
      <c r="AU4" s="118" t="s">
        <v>39</v>
      </c>
      <c r="AV4" s="140"/>
      <c r="AW4" s="118" t="s">
        <v>40</v>
      </c>
      <c r="AX4" s="118" t="s">
        <v>41</v>
      </c>
      <c r="AY4" s="118" t="s">
        <v>40</v>
      </c>
      <c r="AZ4" s="118" t="s">
        <v>41</v>
      </c>
      <c r="BA4" s="118" t="s">
        <v>42</v>
      </c>
      <c r="BB4" s="118" t="s">
        <v>43</v>
      </c>
      <c r="BC4" s="118" t="s">
        <v>22</v>
      </c>
      <c r="BD4" s="118" t="s">
        <v>44</v>
      </c>
      <c r="BE4" s="118" t="s">
        <v>35</v>
      </c>
      <c r="BF4" s="118" t="s">
        <v>36</v>
      </c>
      <c r="BG4" s="140"/>
      <c r="BH4" s="140"/>
      <c r="BI4" s="140"/>
      <c r="BJ4" s="140"/>
      <c r="BK4" s="140"/>
      <c r="BL4" s="140"/>
      <c r="BM4" s="140"/>
      <c r="BN4" s="119"/>
    </row>
    <row r="5" spans="1:66" ht="31.2">
      <c r="A5" s="23">
        <v>1</v>
      </c>
      <c r="B5" s="33" t="s">
        <v>4804</v>
      </c>
      <c r="C5" s="33" t="s">
        <v>4805</v>
      </c>
      <c r="D5" s="33" t="s">
        <v>218</v>
      </c>
      <c r="E5" s="33">
        <v>53</v>
      </c>
      <c r="F5" s="33"/>
      <c r="G5" s="33"/>
      <c r="H5" s="121" t="str">
        <f t="shared" ref="H5:H68" si="0">REPLACE(B5,2,1,"＊")</f>
        <v>粟＊源</v>
      </c>
      <c r="I5" s="23" t="str">
        <f t="shared" ref="I5:I68" si="1">REPLACE(C5,2,1,"＊")</f>
        <v>1＊951559</v>
      </c>
      <c r="J5" s="33" t="s">
        <v>4806</v>
      </c>
      <c r="K5" s="33" t="s">
        <v>83</v>
      </c>
      <c r="L5" s="36" t="s">
        <v>334</v>
      </c>
      <c r="M5" s="33" t="s">
        <v>83</v>
      </c>
      <c r="N5" s="33"/>
      <c r="O5" s="33"/>
      <c r="P5" s="33"/>
      <c r="Q5" s="2"/>
      <c r="R5" s="2"/>
      <c r="S5" s="2"/>
      <c r="T5" s="2"/>
      <c r="U5" s="2"/>
      <c r="V5" s="2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3"/>
      <c r="AO5" s="2"/>
      <c r="AP5" s="3"/>
      <c r="AQ5" s="1"/>
      <c r="AR5" s="1"/>
      <c r="AS5" s="1"/>
      <c r="AT5" s="1"/>
      <c r="AU5" s="1"/>
      <c r="AV5" s="2"/>
      <c r="AW5" s="1"/>
      <c r="AX5" s="1"/>
      <c r="AY5" s="1"/>
      <c r="AZ5" s="1"/>
      <c r="BA5" s="1"/>
      <c r="BB5" s="1"/>
      <c r="BC5" s="1"/>
      <c r="BD5" s="1"/>
      <c r="BE5" s="1"/>
      <c r="BF5" s="1"/>
      <c r="BG5" s="2"/>
      <c r="BH5" s="3"/>
      <c r="BI5" s="2"/>
      <c r="BJ5" s="2"/>
      <c r="BK5" s="2"/>
      <c r="BL5" s="2"/>
      <c r="BM5" s="32" t="s">
        <v>1098</v>
      </c>
      <c r="BN5" s="119"/>
    </row>
    <row r="6" spans="1:66" ht="16.2">
      <c r="A6" s="23">
        <v>2</v>
      </c>
      <c r="B6" s="33" t="s">
        <v>662</v>
      </c>
      <c r="C6" s="33" t="s">
        <v>663</v>
      </c>
      <c r="D6" s="33" t="s">
        <v>216</v>
      </c>
      <c r="E6" s="33">
        <v>64</v>
      </c>
      <c r="F6" s="33"/>
      <c r="G6" s="33"/>
      <c r="H6" s="121" t="str">
        <f t="shared" si="0"/>
        <v>林＊秀</v>
      </c>
      <c r="I6" s="23" t="str">
        <f t="shared" si="1"/>
        <v>2＊120988</v>
      </c>
      <c r="J6" s="33" t="s">
        <v>4806</v>
      </c>
      <c r="K6" s="33" t="s">
        <v>118</v>
      </c>
      <c r="L6" s="36" t="s">
        <v>334</v>
      </c>
      <c r="M6" s="33" t="s">
        <v>118</v>
      </c>
      <c r="N6" s="33"/>
      <c r="O6" s="33"/>
      <c r="P6" s="33"/>
      <c r="Q6" s="2"/>
      <c r="R6" s="2"/>
      <c r="S6" s="2"/>
      <c r="T6" s="2"/>
      <c r="U6" s="2"/>
      <c r="V6" s="2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3"/>
      <c r="AO6" s="2"/>
      <c r="AP6" s="3"/>
      <c r="AQ6" s="1"/>
      <c r="AR6" s="1"/>
      <c r="AS6" s="1"/>
      <c r="AT6" s="1"/>
      <c r="AU6" s="1"/>
      <c r="AV6" s="2"/>
      <c r="AW6" s="1"/>
      <c r="AX6" s="1"/>
      <c r="AY6" s="1"/>
      <c r="AZ6" s="1"/>
      <c r="BA6" s="1" t="s">
        <v>9</v>
      </c>
      <c r="BB6" s="1"/>
      <c r="BC6" s="1"/>
      <c r="BD6" s="1"/>
      <c r="BE6" s="1"/>
      <c r="BF6" s="1"/>
      <c r="BG6" s="2"/>
      <c r="BH6" s="3"/>
      <c r="BI6" s="2"/>
      <c r="BJ6" s="2"/>
      <c r="BK6" s="2"/>
      <c r="BL6" s="2"/>
      <c r="BM6" s="1"/>
      <c r="BN6" s="119"/>
    </row>
    <row r="7" spans="1:66" ht="16.2">
      <c r="A7" s="23">
        <v>3</v>
      </c>
      <c r="B7" s="33" t="s">
        <v>4807</v>
      </c>
      <c r="C7" s="33" t="s">
        <v>4808</v>
      </c>
      <c r="D7" s="33" t="s">
        <v>216</v>
      </c>
      <c r="E7" s="33">
        <v>77</v>
      </c>
      <c r="F7" s="33"/>
      <c r="G7" s="33"/>
      <c r="H7" s="121" t="str">
        <f t="shared" si="0"/>
        <v>王＊松妹</v>
      </c>
      <c r="I7" s="23" t="str">
        <f t="shared" si="1"/>
        <v>0＊705584</v>
      </c>
      <c r="J7" s="33" t="s">
        <v>4806</v>
      </c>
      <c r="K7" s="33" t="s">
        <v>67</v>
      </c>
      <c r="L7" s="36" t="s">
        <v>334</v>
      </c>
      <c r="M7" s="33" t="s">
        <v>67</v>
      </c>
      <c r="N7" s="33"/>
      <c r="O7" s="33"/>
      <c r="P7" s="33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 t="s">
        <v>9</v>
      </c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19"/>
    </row>
    <row r="8" spans="1:66" ht="16.2">
      <c r="A8" s="23">
        <v>4</v>
      </c>
      <c r="B8" s="33" t="s">
        <v>4809</v>
      </c>
      <c r="C8" s="33" t="s">
        <v>3506</v>
      </c>
      <c r="D8" s="33" t="s">
        <v>218</v>
      </c>
      <c r="E8" s="33">
        <v>52</v>
      </c>
      <c r="F8" s="33"/>
      <c r="G8" s="33"/>
      <c r="H8" s="121" t="str">
        <f t="shared" si="0"/>
        <v>魏＊賢</v>
      </c>
      <c r="I8" s="23" t="str">
        <f t="shared" si="1"/>
        <v>0＊428721</v>
      </c>
      <c r="J8" s="33" t="s">
        <v>4806</v>
      </c>
      <c r="K8" s="33" t="s">
        <v>67</v>
      </c>
      <c r="L8" s="36" t="s">
        <v>334</v>
      </c>
      <c r="M8" s="33" t="s">
        <v>67</v>
      </c>
      <c r="N8" s="33"/>
      <c r="O8" s="33"/>
      <c r="P8" s="33"/>
      <c r="Q8" s="2"/>
      <c r="R8" s="2"/>
      <c r="S8" s="2"/>
      <c r="T8" s="2"/>
      <c r="U8" s="2"/>
      <c r="V8" s="2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3"/>
      <c r="AO8" s="2"/>
      <c r="AP8" s="3"/>
      <c r="AQ8" s="1"/>
      <c r="AR8" s="1"/>
      <c r="AS8" s="1"/>
      <c r="AT8" s="1"/>
      <c r="AU8" s="1"/>
      <c r="AV8" s="2"/>
      <c r="AW8" s="1"/>
      <c r="AX8" s="1"/>
      <c r="AY8" s="1"/>
      <c r="AZ8" s="1"/>
      <c r="BA8" s="1"/>
      <c r="BB8" s="1" t="s">
        <v>9</v>
      </c>
      <c r="BC8" s="1"/>
      <c r="BD8" s="1"/>
      <c r="BE8" s="1"/>
      <c r="BF8" s="1"/>
      <c r="BG8" s="2"/>
      <c r="BH8" s="3"/>
      <c r="BI8" s="2"/>
      <c r="BJ8" s="2"/>
      <c r="BK8" s="2"/>
      <c r="BL8" s="2"/>
      <c r="BM8" s="1"/>
      <c r="BN8" s="119"/>
    </row>
    <row r="9" spans="1:66" ht="16.2">
      <c r="A9" s="23">
        <v>5</v>
      </c>
      <c r="B9" s="33" t="s">
        <v>4810</v>
      </c>
      <c r="C9" s="33" t="s">
        <v>4811</v>
      </c>
      <c r="D9" s="33" t="s">
        <v>218</v>
      </c>
      <c r="E9" s="33">
        <v>72</v>
      </c>
      <c r="F9" s="33" t="s">
        <v>4812</v>
      </c>
      <c r="G9" s="33" t="s">
        <v>4813</v>
      </c>
      <c r="H9" s="121" t="str">
        <f t="shared" si="0"/>
        <v>張＊旺</v>
      </c>
      <c r="I9" s="23" t="str">
        <f t="shared" si="1"/>
        <v>1＊857620</v>
      </c>
      <c r="J9" s="33" t="s">
        <v>4806</v>
      </c>
      <c r="K9" s="33" t="s">
        <v>2478</v>
      </c>
      <c r="L9" s="36" t="s">
        <v>334</v>
      </c>
      <c r="M9" s="33" t="s">
        <v>2478</v>
      </c>
      <c r="N9" s="33"/>
      <c r="O9" s="33"/>
      <c r="P9" s="33"/>
      <c r="Q9" s="2"/>
      <c r="R9" s="2"/>
      <c r="S9" s="2"/>
      <c r="T9" s="2"/>
      <c r="U9" s="2"/>
      <c r="V9" s="2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3"/>
      <c r="AO9" s="2"/>
      <c r="AP9" s="3"/>
      <c r="AQ9" s="1"/>
      <c r="AR9" s="1"/>
      <c r="AS9" s="1"/>
      <c r="AT9" s="1"/>
      <c r="AU9" s="1"/>
      <c r="AV9" s="2"/>
      <c r="AW9" s="1"/>
      <c r="AX9" s="1" t="s">
        <v>9</v>
      </c>
      <c r="AY9" s="1"/>
      <c r="AZ9" s="1"/>
      <c r="BA9" s="1"/>
      <c r="BB9" s="1"/>
      <c r="BC9" s="1"/>
      <c r="BD9" s="1"/>
      <c r="BE9" s="1"/>
      <c r="BF9" s="1"/>
      <c r="BG9" s="2"/>
      <c r="BH9" s="3"/>
      <c r="BI9" s="2"/>
      <c r="BJ9" s="2"/>
      <c r="BK9" s="2"/>
      <c r="BL9" s="2"/>
      <c r="BM9" s="1"/>
      <c r="BN9" s="119"/>
    </row>
    <row r="10" spans="1:66" ht="16.2">
      <c r="A10" s="23">
        <v>6</v>
      </c>
      <c r="B10" s="33" t="s">
        <v>4814</v>
      </c>
      <c r="C10" s="33" t="s">
        <v>4815</v>
      </c>
      <c r="D10" s="33" t="s">
        <v>218</v>
      </c>
      <c r="E10" s="33">
        <v>55</v>
      </c>
      <c r="F10" s="33"/>
      <c r="G10" s="33"/>
      <c r="H10" s="121" t="str">
        <f t="shared" si="0"/>
        <v>蕭＊森</v>
      </c>
      <c r="I10" s="23" t="str">
        <f t="shared" si="1"/>
        <v>1＊202128</v>
      </c>
      <c r="J10" s="33" t="s">
        <v>4816</v>
      </c>
      <c r="K10" s="33" t="s">
        <v>67</v>
      </c>
      <c r="L10" s="36" t="s">
        <v>334</v>
      </c>
      <c r="M10" s="33" t="s">
        <v>67</v>
      </c>
      <c r="N10" s="33"/>
      <c r="O10" s="33"/>
      <c r="P10" s="33"/>
      <c r="Q10" s="2"/>
      <c r="R10" s="2"/>
      <c r="S10" s="2"/>
      <c r="T10" s="2"/>
      <c r="U10" s="2"/>
      <c r="V10" s="2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3"/>
      <c r="AO10" s="2"/>
      <c r="AP10" s="3"/>
      <c r="AQ10" s="1"/>
      <c r="AR10" s="1"/>
      <c r="AS10" s="1"/>
      <c r="AT10" s="1"/>
      <c r="AU10" s="1"/>
      <c r="AV10" s="2"/>
      <c r="AW10" s="1"/>
      <c r="AX10" s="1"/>
      <c r="AY10" s="1"/>
      <c r="AZ10" s="1"/>
      <c r="BA10" s="1"/>
      <c r="BB10" s="1" t="s">
        <v>9</v>
      </c>
      <c r="BC10" s="1"/>
      <c r="BD10" s="1"/>
      <c r="BE10" s="1"/>
      <c r="BF10" s="1"/>
      <c r="BG10" s="2"/>
      <c r="BH10" s="3"/>
      <c r="BI10" s="2"/>
      <c r="BJ10" s="2"/>
      <c r="BK10" s="2"/>
      <c r="BL10" s="2"/>
      <c r="BM10" s="1"/>
      <c r="BN10" s="119"/>
    </row>
    <row r="11" spans="1:66" ht="16.2">
      <c r="A11" s="23">
        <v>7</v>
      </c>
      <c r="B11" s="33" t="s">
        <v>4701</v>
      </c>
      <c r="C11" s="33" t="s">
        <v>4119</v>
      </c>
      <c r="D11" s="33" t="s">
        <v>216</v>
      </c>
      <c r="E11" s="33">
        <v>60</v>
      </c>
      <c r="F11" s="33"/>
      <c r="G11" s="33"/>
      <c r="H11" s="121" t="str">
        <f t="shared" si="0"/>
        <v>張＊君</v>
      </c>
      <c r="I11" s="23" t="str">
        <f t="shared" si="1"/>
        <v>2＊623738</v>
      </c>
      <c r="J11" s="33" t="s">
        <v>4816</v>
      </c>
      <c r="K11" s="33" t="s">
        <v>67</v>
      </c>
      <c r="L11" s="36" t="s">
        <v>334</v>
      </c>
      <c r="M11" s="33" t="s">
        <v>67</v>
      </c>
      <c r="N11" s="33"/>
      <c r="O11" s="33"/>
      <c r="P11" s="33"/>
      <c r="Q11" s="2"/>
      <c r="R11" s="2"/>
      <c r="S11" s="2"/>
      <c r="T11" s="2"/>
      <c r="U11" s="2"/>
      <c r="V11" s="2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3"/>
      <c r="AO11" s="2"/>
      <c r="AP11" s="3"/>
      <c r="AQ11" s="1"/>
      <c r="AR11" s="1"/>
      <c r="AS11" s="1"/>
      <c r="AT11" s="1"/>
      <c r="AU11" s="1"/>
      <c r="AV11" s="2"/>
      <c r="AW11" s="1"/>
      <c r="AX11" s="1"/>
      <c r="AY11" s="1"/>
      <c r="AZ11" s="1"/>
      <c r="BA11" s="1"/>
      <c r="BB11" s="1" t="s">
        <v>9</v>
      </c>
      <c r="BC11" s="1"/>
      <c r="BD11" s="1"/>
      <c r="BE11" s="1"/>
      <c r="BF11" s="1"/>
      <c r="BG11" s="2"/>
      <c r="BH11" s="3"/>
      <c r="BI11" s="2"/>
      <c r="BJ11" s="2"/>
      <c r="BK11" s="2"/>
      <c r="BL11" s="2"/>
      <c r="BM11" s="1"/>
      <c r="BN11" s="119"/>
    </row>
    <row r="12" spans="1:66" ht="16.2">
      <c r="A12" s="23">
        <v>8</v>
      </c>
      <c r="B12" s="33" t="s">
        <v>4817</v>
      </c>
      <c r="C12" s="33" t="s">
        <v>4818</v>
      </c>
      <c r="D12" s="33" t="s">
        <v>218</v>
      </c>
      <c r="E12" s="33">
        <v>75</v>
      </c>
      <c r="F12" s="33"/>
      <c r="G12" s="33"/>
      <c r="H12" s="121" t="str">
        <f t="shared" si="0"/>
        <v>徐＊木</v>
      </c>
      <c r="I12" s="23" t="str">
        <f t="shared" si="1"/>
        <v>2＊238739</v>
      </c>
      <c r="J12" s="33" t="s">
        <v>4819</v>
      </c>
      <c r="K12" s="33" t="s">
        <v>67</v>
      </c>
      <c r="L12" s="36" t="s">
        <v>334</v>
      </c>
      <c r="M12" s="33" t="s">
        <v>67</v>
      </c>
      <c r="N12" s="33"/>
      <c r="O12" s="33"/>
      <c r="P12" s="33"/>
      <c r="Q12" s="2"/>
      <c r="R12" s="2"/>
      <c r="S12" s="2"/>
      <c r="T12" s="2"/>
      <c r="U12" s="2"/>
      <c r="V12" s="2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3"/>
      <c r="AO12" s="2"/>
      <c r="AP12" s="3"/>
      <c r="AQ12" s="1"/>
      <c r="AR12" s="1"/>
      <c r="AS12" s="1"/>
      <c r="AT12" s="1"/>
      <c r="AU12" s="1"/>
      <c r="AV12" s="2"/>
      <c r="AW12" s="1"/>
      <c r="AX12" s="1"/>
      <c r="AY12" s="1"/>
      <c r="AZ12" s="1"/>
      <c r="BA12" s="1"/>
      <c r="BB12" s="1" t="s">
        <v>9</v>
      </c>
      <c r="BC12" s="1"/>
      <c r="BD12" s="1"/>
      <c r="BE12" s="1"/>
      <c r="BF12" s="1"/>
      <c r="BG12" s="2"/>
      <c r="BH12" s="3"/>
      <c r="BI12" s="2"/>
      <c r="BJ12" s="2"/>
      <c r="BK12" s="2"/>
      <c r="BL12" s="2"/>
      <c r="BM12" s="1"/>
      <c r="BN12" s="119"/>
    </row>
    <row r="13" spans="1:66" ht="16.2">
      <c r="A13" s="23">
        <v>9</v>
      </c>
      <c r="B13" s="33" t="s">
        <v>4820</v>
      </c>
      <c r="C13" s="33" t="s">
        <v>4821</v>
      </c>
      <c r="D13" s="33" t="s">
        <v>218</v>
      </c>
      <c r="E13" s="33">
        <v>48</v>
      </c>
      <c r="F13" s="33"/>
      <c r="G13" s="33"/>
      <c r="H13" s="121" t="str">
        <f t="shared" si="0"/>
        <v>陳＊頡</v>
      </c>
      <c r="I13" s="23" t="str">
        <f t="shared" si="1"/>
        <v>0＊433607</v>
      </c>
      <c r="J13" s="33" t="s">
        <v>4819</v>
      </c>
      <c r="K13" s="33" t="s">
        <v>118</v>
      </c>
      <c r="L13" s="36" t="s">
        <v>334</v>
      </c>
      <c r="M13" s="33" t="s">
        <v>118</v>
      </c>
      <c r="N13" s="33"/>
      <c r="O13" s="33"/>
      <c r="P13" s="33"/>
      <c r="Q13" s="2"/>
      <c r="R13" s="2"/>
      <c r="S13" s="2"/>
      <c r="T13" s="2"/>
      <c r="U13" s="2"/>
      <c r="V13" s="2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3"/>
      <c r="AO13" s="2"/>
      <c r="AP13" s="3"/>
      <c r="AQ13" s="1"/>
      <c r="AR13" s="1"/>
      <c r="AS13" s="1"/>
      <c r="AT13" s="1"/>
      <c r="AU13" s="1"/>
      <c r="AV13" s="2"/>
      <c r="AW13" s="1"/>
      <c r="AX13" s="1"/>
      <c r="AY13" s="1"/>
      <c r="AZ13" s="1"/>
      <c r="BA13" s="1" t="s">
        <v>9</v>
      </c>
      <c r="BB13" s="1"/>
      <c r="BC13" s="1"/>
      <c r="BD13" s="1"/>
      <c r="BE13" s="1"/>
      <c r="BF13" s="1"/>
      <c r="BG13" s="2"/>
      <c r="BH13" s="3"/>
      <c r="BI13" s="2"/>
      <c r="BJ13" s="2"/>
      <c r="BK13" s="2"/>
      <c r="BL13" s="2"/>
      <c r="BM13" s="1"/>
      <c r="BN13" s="119"/>
    </row>
    <row r="14" spans="1:66" ht="16.2">
      <c r="A14" s="23">
        <v>10</v>
      </c>
      <c r="B14" s="33" t="s">
        <v>4822</v>
      </c>
      <c r="C14" s="33" t="s">
        <v>4823</v>
      </c>
      <c r="D14" s="33" t="s">
        <v>216</v>
      </c>
      <c r="E14" s="33">
        <v>61</v>
      </c>
      <c r="F14" s="33" t="s">
        <v>3791</v>
      </c>
      <c r="G14" s="33"/>
      <c r="H14" s="121" t="str">
        <f t="shared" si="0"/>
        <v>康＊麗卿</v>
      </c>
      <c r="I14" s="23" t="str">
        <f t="shared" si="1"/>
        <v>2＊129177</v>
      </c>
      <c r="J14" s="33" t="s">
        <v>4819</v>
      </c>
      <c r="K14" s="33" t="s">
        <v>135</v>
      </c>
      <c r="L14" s="36" t="s">
        <v>334</v>
      </c>
      <c r="M14" s="33" t="s">
        <v>135</v>
      </c>
      <c r="N14" s="33"/>
      <c r="O14" s="33"/>
      <c r="P14" s="33"/>
      <c r="Q14" s="2"/>
      <c r="R14" s="2"/>
      <c r="S14" s="2"/>
      <c r="T14" s="2"/>
      <c r="U14" s="2"/>
      <c r="V14" s="2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3"/>
      <c r="AO14" s="2"/>
      <c r="AP14" s="3"/>
      <c r="AQ14" s="1"/>
      <c r="AR14" s="1"/>
      <c r="AS14" s="1"/>
      <c r="AT14" s="1"/>
      <c r="AU14" s="1"/>
      <c r="AV14" s="2"/>
      <c r="AW14" s="1"/>
      <c r="AX14" s="1"/>
      <c r="AY14" s="1"/>
      <c r="AZ14" s="1" t="s">
        <v>9</v>
      </c>
      <c r="BA14" s="1"/>
      <c r="BB14" s="1"/>
      <c r="BC14" s="1"/>
      <c r="BD14" s="1"/>
      <c r="BE14" s="1"/>
      <c r="BF14" s="1"/>
      <c r="BG14" s="2"/>
      <c r="BH14" s="3"/>
      <c r="BI14" s="2"/>
      <c r="BJ14" s="2"/>
      <c r="BK14" s="2"/>
      <c r="BL14" s="2"/>
      <c r="BM14" s="1"/>
      <c r="BN14" s="119"/>
    </row>
    <row r="15" spans="1:66" ht="16.2">
      <c r="A15" s="23">
        <v>11</v>
      </c>
      <c r="B15" s="33" t="s">
        <v>4824</v>
      </c>
      <c r="C15" s="33" t="s">
        <v>2183</v>
      </c>
      <c r="D15" s="33" t="s">
        <v>218</v>
      </c>
      <c r="E15" s="33">
        <v>63</v>
      </c>
      <c r="F15" s="33"/>
      <c r="G15" s="33"/>
      <c r="H15" s="121" t="str">
        <f t="shared" si="0"/>
        <v>黃＊忠</v>
      </c>
      <c r="I15" s="23" t="str">
        <f t="shared" si="1"/>
        <v>1＊037624</v>
      </c>
      <c r="J15" s="33" t="s">
        <v>4825</v>
      </c>
      <c r="K15" s="33" t="s">
        <v>118</v>
      </c>
      <c r="L15" s="36" t="s">
        <v>334</v>
      </c>
      <c r="M15" s="33" t="s">
        <v>118</v>
      </c>
      <c r="N15" s="33"/>
      <c r="O15" s="33"/>
      <c r="P15" s="33"/>
      <c r="Q15" s="2"/>
      <c r="R15" s="2"/>
      <c r="S15" s="2"/>
      <c r="T15" s="2"/>
      <c r="U15" s="2"/>
      <c r="V15" s="2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3"/>
      <c r="AO15" s="2"/>
      <c r="AP15" s="3"/>
      <c r="AQ15" s="1"/>
      <c r="AR15" s="1"/>
      <c r="AS15" s="1"/>
      <c r="AT15" s="1"/>
      <c r="AU15" s="1"/>
      <c r="AV15" s="2"/>
      <c r="AW15" s="1"/>
      <c r="AX15" s="1"/>
      <c r="AY15" s="1"/>
      <c r="AZ15" s="1"/>
      <c r="BA15" s="1" t="s">
        <v>9</v>
      </c>
      <c r="BB15" s="1"/>
      <c r="BC15" s="1"/>
      <c r="BD15" s="1"/>
      <c r="BE15" s="1"/>
      <c r="BF15" s="1"/>
      <c r="BG15" s="2"/>
      <c r="BH15" s="3"/>
      <c r="BI15" s="2"/>
      <c r="BJ15" s="2"/>
      <c r="BK15" s="2"/>
      <c r="BL15" s="2"/>
      <c r="BM15" s="1"/>
      <c r="BN15" s="119"/>
    </row>
    <row r="16" spans="1:66" ht="31.2">
      <c r="A16" s="23">
        <v>12</v>
      </c>
      <c r="B16" s="33" t="s">
        <v>4822</v>
      </c>
      <c r="C16" s="33" t="s">
        <v>4823</v>
      </c>
      <c r="D16" s="33" t="s">
        <v>216</v>
      </c>
      <c r="E16" s="33">
        <v>61</v>
      </c>
      <c r="F16" s="33" t="s">
        <v>3791</v>
      </c>
      <c r="G16" s="33"/>
      <c r="H16" s="121" t="str">
        <f t="shared" si="0"/>
        <v>康＊麗卿</v>
      </c>
      <c r="I16" s="23" t="str">
        <f t="shared" si="1"/>
        <v>2＊129177</v>
      </c>
      <c r="J16" s="33" t="s">
        <v>4826</v>
      </c>
      <c r="K16" s="33" t="s">
        <v>4310</v>
      </c>
      <c r="L16" s="36" t="s">
        <v>334</v>
      </c>
      <c r="M16" s="33" t="s">
        <v>135</v>
      </c>
      <c r="N16" s="33" t="s">
        <v>705</v>
      </c>
      <c r="O16" s="33"/>
      <c r="P16" s="33"/>
      <c r="Q16" s="2"/>
      <c r="R16" s="2"/>
      <c r="S16" s="2"/>
      <c r="T16" s="2"/>
      <c r="U16" s="2"/>
      <c r="V16" s="2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3"/>
      <c r="AO16" s="2"/>
      <c r="AP16" s="3"/>
      <c r="AQ16" s="1"/>
      <c r="AR16" s="1"/>
      <c r="AS16" s="1"/>
      <c r="AT16" s="1"/>
      <c r="AU16" s="1"/>
      <c r="AV16" s="2" t="s">
        <v>9</v>
      </c>
      <c r="AW16" s="1"/>
      <c r="AX16" s="1"/>
      <c r="AY16" s="1"/>
      <c r="AZ16" s="1" t="s">
        <v>9</v>
      </c>
      <c r="BA16" s="1"/>
      <c r="BB16" s="1"/>
      <c r="BC16" s="1"/>
      <c r="BD16" s="1"/>
      <c r="BE16" s="1"/>
      <c r="BF16" s="1"/>
      <c r="BG16" s="2"/>
      <c r="BH16" s="3"/>
      <c r="BI16" s="2"/>
      <c r="BJ16" s="2"/>
      <c r="BK16" s="2"/>
      <c r="BL16" s="2"/>
      <c r="BM16" s="1"/>
      <c r="BN16" s="119"/>
    </row>
    <row r="17" spans="1:66" ht="31.2">
      <c r="A17" s="23">
        <v>13</v>
      </c>
      <c r="B17" s="33" t="s">
        <v>1003</v>
      </c>
      <c r="C17" s="33" t="s">
        <v>841</v>
      </c>
      <c r="D17" s="33" t="s">
        <v>218</v>
      </c>
      <c r="E17" s="33">
        <v>55</v>
      </c>
      <c r="F17" s="33"/>
      <c r="G17" s="33"/>
      <c r="H17" s="121" t="str">
        <f t="shared" si="0"/>
        <v>陳＊方</v>
      </c>
      <c r="I17" s="23" t="str">
        <f t="shared" si="1"/>
        <v>2＊108654</v>
      </c>
      <c r="J17" s="33" t="s">
        <v>4826</v>
      </c>
      <c r="K17" s="33" t="s">
        <v>5288</v>
      </c>
      <c r="L17" s="36" t="s">
        <v>334</v>
      </c>
      <c r="M17" s="33" t="s">
        <v>118</v>
      </c>
      <c r="N17" s="33" t="s">
        <v>115</v>
      </c>
      <c r="O17" s="33"/>
      <c r="P17" s="33"/>
      <c r="Q17" s="2"/>
      <c r="R17" s="2"/>
      <c r="S17" s="2"/>
      <c r="T17" s="2"/>
      <c r="U17" s="2"/>
      <c r="V17" s="2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3"/>
      <c r="AO17" s="2"/>
      <c r="AP17" s="3"/>
      <c r="AQ17" s="1"/>
      <c r="AR17" s="1"/>
      <c r="AS17" s="1"/>
      <c r="AT17" s="1"/>
      <c r="AU17" s="1"/>
      <c r="AV17" s="2"/>
      <c r="AW17" s="1"/>
      <c r="AX17" s="1"/>
      <c r="AY17" s="1"/>
      <c r="AZ17" s="1"/>
      <c r="BA17" s="1" t="s">
        <v>9</v>
      </c>
      <c r="BB17" s="1"/>
      <c r="BC17" s="1"/>
      <c r="BD17" s="1"/>
      <c r="BE17" s="1" t="s">
        <v>9</v>
      </c>
      <c r="BF17" s="1"/>
      <c r="BG17" s="2"/>
      <c r="BH17" s="3"/>
      <c r="BI17" s="2"/>
      <c r="BJ17" s="2"/>
      <c r="BK17" s="2"/>
      <c r="BL17" s="2"/>
      <c r="BM17" s="1"/>
      <c r="BN17" s="119"/>
    </row>
    <row r="18" spans="1:66" ht="16.2">
      <c r="A18" s="23">
        <v>14</v>
      </c>
      <c r="B18" s="33" t="s">
        <v>4829</v>
      </c>
      <c r="C18" s="33" t="s">
        <v>4830</v>
      </c>
      <c r="D18" s="33" t="s">
        <v>218</v>
      </c>
      <c r="E18" s="33">
        <v>73</v>
      </c>
      <c r="F18" s="33"/>
      <c r="G18" s="33"/>
      <c r="H18" s="121" t="str">
        <f t="shared" si="0"/>
        <v>羅＊火</v>
      </c>
      <c r="I18" s="23" t="str">
        <f t="shared" si="1"/>
        <v>2＊260569</v>
      </c>
      <c r="J18" s="33" t="s">
        <v>4828</v>
      </c>
      <c r="K18" s="33" t="s">
        <v>67</v>
      </c>
      <c r="L18" s="36" t="s">
        <v>334</v>
      </c>
      <c r="M18" s="33" t="s">
        <v>67</v>
      </c>
      <c r="N18" s="33"/>
      <c r="O18" s="33"/>
      <c r="P18" s="33"/>
      <c r="Q18" s="2"/>
      <c r="R18" s="2"/>
      <c r="S18" s="2"/>
      <c r="T18" s="2"/>
      <c r="U18" s="2"/>
      <c r="V18" s="2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3"/>
      <c r="AO18" s="2"/>
      <c r="AP18" s="3"/>
      <c r="AQ18" s="1"/>
      <c r="AR18" s="1"/>
      <c r="AS18" s="1"/>
      <c r="AT18" s="1"/>
      <c r="AU18" s="1"/>
      <c r="AV18" s="2"/>
      <c r="AW18" s="1"/>
      <c r="AX18" s="1"/>
      <c r="AY18" s="1"/>
      <c r="AZ18" s="1"/>
      <c r="BA18" s="1"/>
      <c r="BB18" s="1" t="s">
        <v>9</v>
      </c>
      <c r="BC18" s="1"/>
      <c r="BD18" s="1"/>
      <c r="BE18" s="1"/>
      <c r="BF18" s="1"/>
      <c r="BG18" s="2"/>
      <c r="BH18" s="3"/>
      <c r="BI18" s="2"/>
      <c r="BJ18" s="2"/>
      <c r="BK18" s="2"/>
      <c r="BL18" s="2"/>
      <c r="BM18" s="1"/>
      <c r="BN18" s="119"/>
    </row>
    <row r="19" spans="1:66" ht="16.2">
      <c r="A19" s="23">
        <v>15</v>
      </c>
      <c r="B19" s="33" t="s">
        <v>4831</v>
      </c>
      <c r="C19" s="33" t="s">
        <v>4832</v>
      </c>
      <c r="D19" s="33" t="s">
        <v>216</v>
      </c>
      <c r="E19" s="33">
        <v>72</v>
      </c>
      <c r="F19" s="33"/>
      <c r="G19" s="33"/>
      <c r="H19" s="121" t="str">
        <f t="shared" si="0"/>
        <v>徐＊阿春</v>
      </c>
      <c r="I19" s="23" t="str">
        <f t="shared" si="1"/>
        <v>2＊267358</v>
      </c>
      <c r="J19" s="33" t="s">
        <v>4833</v>
      </c>
      <c r="K19" s="33" t="s">
        <v>67</v>
      </c>
      <c r="L19" s="36" t="s">
        <v>334</v>
      </c>
      <c r="M19" s="33" t="s">
        <v>67</v>
      </c>
      <c r="N19" s="33"/>
      <c r="O19" s="33"/>
      <c r="P19" s="33"/>
      <c r="Q19" s="2"/>
      <c r="R19" s="2"/>
      <c r="S19" s="2"/>
      <c r="T19" s="2"/>
      <c r="U19" s="2"/>
      <c r="V19" s="2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3"/>
      <c r="AO19" s="2"/>
      <c r="AP19" s="3"/>
      <c r="AQ19" s="1"/>
      <c r="AR19" s="1"/>
      <c r="AS19" s="1"/>
      <c r="AT19" s="1"/>
      <c r="AU19" s="1"/>
      <c r="AV19" s="2"/>
      <c r="AW19" s="1"/>
      <c r="AX19" s="1"/>
      <c r="AY19" s="1"/>
      <c r="AZ19" s="1"/>
      <c r="BA19" s="1"/>
      <c r="BB19" s="1" t="s">
        <v>9</v>
      </c>
      <c r="BC19" s="1"/>
      <c r="BD19" s="1"/>
      <c r="BE19" s="1"/>
      <c r="BF19" s="1"/>
      <c r="BG19" s="2"/>
      <c r="BH19" s="3"/>
      <c r="BI19" s="2"/>
      <c r="BJ19" s="2"/>
      <c r="BK19" s="2"/>
      <c r="BL19" s="2"/>
      <c r="BM19" s="1"/>
      <c r="BN19" s="119"/>
    </row>
    <row r="20" spans="1:66" ht="16.2">
      <c r="A20" s="23">
        <v>16</v>
      </c>
      <c r="B20" s="33" t="s">
        <v>4834</v>
      </c>
      <c r="C20" s="33" t="s">
        <v>4835</v>
      </c>
      <c r="D20" s="33" t="s">
        <v>216</v>
      </c>
      <c r="E20" s="33">
        <v>79</v>
      </c>
      <c r="F20" s="33" t="s">
        <v>4836</v>
      </c>
      <c r="G20" s="33" t="s">
        <v>4837</v>
      </c>
      <c r="H20" s="121" t="str">
        <f t="shared" si="0"/>
        <v>詹＊玉琴</v>
      </c>
      <c r="I20" s="23" t="str">
        <f t="shared" si="1"/>
        <v>0＊717514</v>
      </c>
      <c r="J20" s="33" t="s">
        <v>4833</v>
      </c>
      <c r="K20" s="33" t="s">
        <v>118</v>
      </c>
      <c r="L20" s="36" t="s">
        <v>334</v>
      </c>
      <c r="M20" s="33" t="s">
        <v>118</v>
      </c>
      <c r="N20" s="33"/>
      <c r="O20" s="33"/>
      <c r="P20" s="33"/>
      <c r="Q20" s="2"/>
      <c r="R20" s="2"/>
      <c r="S20" s="2"/>
      <c r="T20" s="2"/>
      <c r="U20" s="2"/>
      <c r="V20" s="2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3"/>
      <c r="AO20" s="2"/>
      <c r="AP20" s="3"/>
      <c r="AQ20" s="1"/>
      <c r="AR20" s="1"/>
      <c r="AS20" s="1"/>
      <c r="AT20" s="1"/>
      <c r="AU20" s="1"/>
      <c r="AV20" s="2"/>
      <c r="AW20" s="1"/>
      <c r="AX20" s="1"/>
      <c r="AY20" s="1"/>
      <c r="AZ20" s="1"/>
      <c r="BA20" s="1" t="s">
        <v>9</v>
      </c>
      <c r="BB20" s="1"/>
      <c r="BC20" s="1"/>
      <c r="BD20" s="1"/>
      <c r="BE20" s="1"/>
      <c r="BF20" s="1"/>
      <c r="BG20" s="2"/>
      <c r="BH20" s="3"/>
      <c r="BI20" s="2"/>
      <c r="BJ20" s="2"/>
      <c r="BK20" s="2"/>
      <c r="BL20" s="2"/>
      <c r="BM20" s="1"/>
      <c r="BN20" s="119"/>
    </row>
    <row r="21" spans="1:66" ht="16.2">
      <c r="A21" s="23">
        <v>17</v>
      </c>
      <c r="B21" s="33" t="s">
        <v>4838</v>
      </c>
      <c r="C21" s="33" t="s">
        <v>4839</v>
      </c>
      <c r="D21" s="33" t="s">
        <v>218</v>
      </c>
      <c r="E21" s="33">
        <v>69</v>
      </c>
      <c r="F21" s="33"/>
      <c r="G21" s="33"/>
      <c r="H21" s="121" t="str">
        <f t="shared" si="0"/>
        <v>陳＊通</v>
      </c>
      <c r="I21" s="23" t="str">
        <f t="shared" si="1"/>
        <v>2＊252083</v>
      </c>
      <c r="J21" s="33" t="s">
        <v>4833</v>
      </c>
      <c r="K21" s="33" t="s">
        <v>67</v>
      </c>
      <c r="L21" s="36" t="s">
        <v>334</v>
      </c>
      <c r="M21" s="33" t="s">
        <v>67</v>
      </c>
      <c r="N21" s="33"/>
      <c r="O21" s="33"/>
      <c r="P21" s="33"/>
      <c r="Q21" s="2"/>
      <c r="R21" s="2"/>
      <c r="S21" s="2"/>
      <c r="T21" s="2"/>
      <c r="U21" s="2"/>
      <c r="V21" s="2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3"/>
      <c r="AO21" s="2"/>
      <c r="AP21" s="3"/>
      <c r="AQ21" s="1"/>
      <c r="AR21" s="1"/>
      <c r="AS21" s="1"/>
      <c r="AT21" s="1"/>
      <c r="AU21" s="1"/>
      <c r="AV21" s="2"/>
      <c r="AW21" s="1"/>
      <c r="AX21" s="1"/>
      <c r="AY21" s="1"/>
      <c r="AZ21" s="1"/>
      <c r="BA21" s="1"/>
      <c r="BB21" s="1" t="s">
        <v>9</v>
      </c>
      <c r="BC21" s="1"/>
      <c r="BD21" s="1"/>
      <c r="BE21" s="1"/>
      <c r="BF21" s="1"/>
      <c r="BG21" s="2"/>
      <c r="BH21" s="3"/>
      <c r="BI21" s="2"/>
      <c r="BJ21" s="2"/>
      <c r="BK21" s="2"/>
      <c r="BL21" s="2"/>
      <c r="BM21" s="1"/>
      <c r="BN21" s="119"/>
    </row>
    <row r="22" spans="1:66" ht="16.2">
      <c r="A22" s="23">
        <v>18</v>
      </c>
      <c r="B22" s="33" t="s">
        <v>1982</v>
      </c>
      <c r="C22" s="33" t="s">
        <v>1768</v>
      </c>
      <c r="D22" s="33" t="s">
        <v>216</v>
      </c>
      <c r="E22" s="33">
        <v>78</v>
      </c>
      <c r="F22" s="33"/>
      <c r="G22" s="33"/>
      <c r="H22" s="121" t="str">
        <f t="shared" si="0"/>
        <v>崔＊梅妹</v>
      </c>
      <c r="I22" s="23" t="str">
        <f t="shared" si="1"/>
        <v>0＊009590</v>
      </c>
      <c r="J22" s="33" t="s">
        <v>4833</v>
      </c>
      <c r="K22" s="33" t="s">
        <v>118</v>
      </c>
      <c r="L22" s="36" t="s">
        <v>334</v>
      </c>
      <c r="M22" s="33" t="s">
        <v>118</v>
      </c>
      <c r="N22" s="33"/>
      <c r="O22" s="33"/>
      <c r="P22" s="33"/>
      <c r="Q22" s="2"/>
      <c r="R22" s="2"/>
      <c r="S22" s="2"/>
      <c r="T22" s="2"/>
      <c r="U22" s="2"/>
      <c r="V22" s="2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3"/>
      <c r="AO22" s="2"/>
      <c r="AP22" s="3"/>
      <c r="AQ22" s="1"/>
      <c r="AR22" s="1"/>
      <c r="AS22" s="1"/>
      <c r="AT22" s="1"/>
      <c r="AU22" s="1"/>
      <c r="AV22" s="2"/>
      <c r="AW22" s="1"/>
      <c r="AX22" s="1"/>
      <c r="AY22" s="1"/>
      <c r="AZ22" s="1"/>
      <c r="BA22" s="1" t="s">
        <v>9</v>
      </c>
      <c r="BB22" s="1"/>
      <c r="BC22" s="1"/>
      <c r="BD22" s="1"/>
      <c r="BE22" s="1"/>
      <c r="BF22" s="1"/>
      <c r="BG22" s="2"/>
      <c r="BH22" s="3"/>
      <c r="BI22" s="2"/>
      <c r="BJ22" s="2"/>
      <c r="BK22" s="2"/>
      <c r="BL22" s="2"/>
      <c r="BM22" s="1"/>
      <c r="BN22" s="119"/>
    </row>
    <row r="23" spans="1:66" ht="16.2">
      <c r="A23" s="23">
        <v>19</v>
      </c>
      <c r="B23" s="33" t="s">
        <v>4840</v>
      </c>
      <c r="C23" s="33" t="s">
        <v>4841</v>
      </c>
      <c r="D23" s="33" t="s">
        <v>218</v>
      </c>
      <c r="E23" s="33">
        <v>73</v>
      </c>
      <c r="F23" s="33"/>
      <c r="G23" s="33"/>
      <c r="H23" s="121" t="str">
        <f t="shared" si="0"/>
        <v>陳＊陸</v>
      </c>
      <c r="I23" s="23" t="str">
        <f t="shared" si="1"/>
        <v>0＊623293</v>
      </c>
      <c r="J23" s="33" t="s">
        <v>4842</v>
      </c>
      <c r="K23" s="33" t="s">
        <v>58</v>
      </c>
      <c r="L23" s="33">
        <v>1058</v>
      </c>
      <c r="M23" s="33" t="s">
        <v>58</v>
      </c>
      <c r="N23" s="33"/>
      <c r="O23" s="33"/>
      <c r="P23" s="33"/>
      <c r="Q23" s="2"/>
      <c r="R23" s="2"/>
      <c r="S23" s="2"/>
      <c r="T23" s="2"/>
      <c r="U23" s="2"/>
      <c r="V23" s="2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3"/>
      <c r="AO23" s="2"/>
      <c r="AP23" s="3"/>
      <c r="AQ23" s="1"/>
      <c r="AR23" s="1"/>
      <c r="AS23" s="1"/>
      <c r="AT23" s="1"/>
      <c r="AU23" s="1"/>
      <c r="AV23" s="2"/>
      <c r="AW23" s="1"/>
      <c r="AX23" s="1" t="s">
        <v>9</v>
      </c>
      <c r="AY23" s="1"/>
      <c r="AZ23" s="1"/>
      <c r="BA23" s="1"/>
      <c r="BB23" s="1"/>
      <c r="BC23" s="1"/>
      <c r="BD23" s="1"/>
      <c r="BE23" s="1"/>
      <c r="BF23" s="1"/>
      <c r="BG23" s="2"/>
      <c r="BH23" s="3"/>
      <c r="BI23" s="2"/>
      <c r="BJ23" s="2"/>
      <c r="BK23" s="2"/>
      <c r="BL23" s="2"/>
      <c r="BM23" s="1"/>
      <c r="BN23" s="119"/>
    </row>
    <row r="24" spans="1:66" ht="46.8">
      <c r="A24" s="23">
        <v>20</v>
      </c>
      <c r="B24" s="33" t="s">
        <v>4843</v>
      </c>
      <c r="C24" s="33" t="s">
        <v>4844</v>
      </c>
      <c r="D24" s="33" t="s">
        <v>218</v>
      </c>
      <c r="E24" s="33">
        <v>41</v>
      </c>
      <c r="F24" s="33" t="s">
        <v>4819</v>
      </c>
      <c r="G24" s="33" t="s">
        <v>4825</v>
      </c>
      <c r="H24" s="121" t="str">
        <f t="shared" si="0"/>
        <v>吳＊諭</v>
      </c>
      <c r="I24" s="23" t="str">
        <f t="shared" si="1"/>
        <v>1＊481867</v>
      </c>
      <c r="J24" s="33" t="s">
        <v>4842</v>
      </c>
      <c r="K24" s="33" t="s">
        <v>5289</v>
      </c>
      <c r="L24" s="33">
        <v>1058</v>
      </c>
      <c r="M24" s="33" t="s">
        <v>61</v>
      </c>
      <c r="N24" s="33" t="s">
        <v>139</v>
      </c>
      <c r="O24" s="33" t="s">
        <v>3345</v>
      </c>
      <c r="P24" s="33"/>
      <c r="Q24" s="2"/>
      <c r="R24" s="2"/>
      <c r="S24" s="2" t="s">
        <v>1100</v>
      </c>
      <c r="T24" s="2" t="s">
        <v>9</v>
      </c>
      <c r="U24" s="2" t="s">
        <v>9</v>
      </c>
      <c r="V24" s="2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3"/>
      <c r="AO24" s="2"/>
      <c r="AP24" s="3"/>
      <c r="AQ24" s="1"/>
      <c r="AR24" s="1"/>
      <c r="AS24" s="1"/>
      <c r="AT24" s="1"/>
      <c r="AU24" s="1"/>
      <c r="AV24" s="2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2"/>
      <c r="BH24" s="3"/>
      <c r="BI24" s="2"/>
      <c r="BJ24" s="2"/>
      <c r="BK24" s="2"/>
      <c r="BL24" s="2"/>
      <c r="BM24" s="1" t="s">
        <v>1111</v>
      </c>
      <c r="BN24" s="119"/>
    </row>
    <row r="25" spans="1:66" ht="16.2">
      <c r="A25" s="23">
        <v>21</v>
      </c>
      <c r="B25" s="33" t="s">
        <v>262</v>
      </c>
      <c r="C25" s="33" t="s">
        <v>68</v>
      </c>
      <c r="D25" s="33" t="s">
        <v>216</v>
      </c>
      <c r="E25" s="33">
        <v>57</v>
      </c>
      <c r="F25" s="33"/>
      <c r="G25" s="33"/>
      <c r="H25" s="121" t="str">
        <f t="shared" si="0"/>
        <v>莫＊青</v>
      </c>
      <c r="I25" s="23" t="str">
        <f t="shared" si="1"/>
        <v>2＊712936</v>
      </c>
      <c r="J25" s="33" t="s">
        <v>4845</v>
      </c>
      <c r="K25" s="33" t="s">
        <v>58</v>
      </c>
      <c r="L25" s="33">
        <v>1058</v>
      </c>
      <c r="M25" s="33" t="s">
        <v>58</v>
      </c>
      <c r="N25" s="33"/>
      <c r="O25" s="33"/>
      <c r="P25" s="33"/>
      <c r="Q25" s="2"/>
      <c r="R25" s="2"/>
      <c r="S25" s="2"/>
      <c r="T25" s="2"/>
      <c r="U25" s="2"/>
      <c r="V25" s="2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3"/>
      <c r="AO25" s="2"/>
      <c r="AP25" s="3"/>
      <c r="AQ25" s="1"/>
      <c r="AR25" s="1"/>
      <c r="AS25" s="1"/>
      <c r="AT25" s="1"/>
      <c r="AU25" s="1"/>
      <c r="AV25" s="2"/>
      <c r="AW25" s="1" t="s">
        <v>9</v>
      </c>
      <c r="AX25" s="1"/>
      <c r="AY25" s="1"/>
      <c r="AZ25" s="1"/>
      <c r="BA25" s="1"/>
      <c r="BB25" s="1"/>
      <c r="BC25" s="1"/>
      <c r="BD25" s="1"/>
      <c r="BE25" s="1"/>
      <c r="BF25" s="1"/>
      <c r="BG25" s="2"/>
      <c r="BH25" s="3"/>
      <c r="BI25" s="2"/>
      <c r="BJ25" s="2"/>
      <c r="BK25" s="2"/>
      <c r="BL25" s="2"/>
      <c r="BM25" s="1"/>
      <c r="BN25" s="119"/>
    </row>
    <row r="26" spans="1:66" ht="31.2">
      <c r="A26" s="23">
        <v>22</v>
      </c>
      <c r="B26" s="33" t="s">
        <v>4847</v>
      </c>
      <c r="C26" s="33" t="s">
        <v>4848</v>
      </c>
      <c r="D26" s="33" t="s">
        <v>218</v>
      </c>
      <c r="E26" s="33">
        <v>65</v>
      </c>
      <c r="F26" s="33"/>
      <c r="G26" s="33"/>
      <c r="H26" s="121" t="str">
        <f t="shared" si="0"/>
        <v>丁＊</v>
      </c>
      <c r="I26" s="23" t="str">
        <f t="shared" si="1"/>
        <v>0＊828242</v>
      </c>
      <c r="J26" s="33" t="s">
        <v>4837</v>
      </c>
      <c r="K26" s="33" t="s">
        <v>1110</v>
      </c>
      <c r="L26" s="33">
        <v>1058</v>
      </c>
      <c r="M26" s="33" t="s">
        <v>61</v>
      </c>
      <c r="N26" s="33" t="s">
        <v>3345</v>
      </c>
      <c r="O26" s="33"/>
      <c r="P26" s="33"/>
      <c r="Q26" s="2"/>
      <c r="R26" s="2"/>
      <c r="S26" s="2" t="s">
        <v>1100</v>
      </c>
      <c r="T26" s="2" t="s">
        <v>9</v>
      </c>
      <c r="U26" s="2" t="s">
        <v>9</v>
      </c>
      <c r="V26" s="2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3"/>
      <c r="AO26" s="2"/>
      <c r="AP26" s="3"/>
      <c r="AQ26" s="1"/>
      <c r="AR26" s="1"/>
      <c r="AS26" s="1"/>
      <c r="AT26" s="1"/>
      <c r="AU26" s="1"/>
      <c r="AV26" s="2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2"/>
      <c r="BH26" s="3"/>
      <c r="BI26" s="2"/>
      <c r="BJ26" s="2"/>
      <c r="BK26" s="2"/>
      <c r="BL26" s="2"/>
      <c r="BM26" s="1" t="s">
        <v>1111</v>
      </c>
      <c r="BN26" s="119"/>
    </row>
    <row r="27" spans="1:66" ht="16.2">
      <c r="A27" s="23">
        <v>23</v>
      </c>
      <c r="B27" s="33" t="s">
        <v>927</v>
      </c>
      <c r="C27" s="33" t="s">
        <v>761</v>
      </c>
      <c r="D27" s="33" t="s">
        <v>216</v>
      </c>
      <c r="E27" s="33">
        <v>61</v>
      </c>
      <c r="F27" s="33"/>
      <c r="G27" s="33"/>
      <c r="H27" s="121" t="str">
        <f t="shared" si="0"/>
        <v>廖＊</v>
      </c>
      <c r="I27" s="23" t="str">
        <f t="shared" si="1"/>
        <v>1＊367635</v>
      </c>
      <c r="J27" s="33" t="s">
        <v>4837</v>
      </c>
      <c r="K27" s="33" t="s">
        <v>118</v>
      </c>
      <c r="L27" s="33">
        <v>1058</v>
      </c>
      <c r="M27" s="33" t="s">
        <v>118</v>
      </c>
      <c r="N27" s="33"/>
      <c r="O27" s="33"/>
      <c r="P27" s="33"/>
      <c r="Q27" s="2"/>
      <c r="R27" s="2"/>
      <c r="S27" s="2"/>
      <c r="T27" s="2"/>
      <c r="U27" s="2"/>
      <c r="V27" s="2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3"/>
      <c r="AO27" s="2"/>
      <c r="AP27" s="3"/>
      <c r="AQ27" s="1"/>
      <c r="AR27" s="1"/>
      <c r="AS27" s="1"/>
      <c r="AT27" s="1"/>
      <c r="AU27" s="1"/>
      <c r="AV27" s="2"/>
      <c r="AW27" s="1"/>
      <c r="AX27" s="1"/>
      <c r="AY27" s="1"/>
      <c r="AZ27" s="1"/>
      <c r="BA27" s="1" t="s">
        <v>9</v>
      </c>
      <c r="BB27" s="1"/>
      <c r="BC27" s="1"/>
      <c r="BD27" s="1"/>
      <c r="BE27" s="1"/>
      <c r="BF27" s="1"/>
      <c r="BG27" s="2"/>
      <c r="BH27" s="3"/>
      <c r="BI27" s="2"/>
      <c r="BJ27" s="2"/>
      <c r="BK27" s="2"/>
      <c r="BL27" s="2"/>
      <c r="BM27" s="1"/>
      <c r="BN27" s="119"/>
    </row>
    <row r="28" spans="1:66" ht="16.2">
      <c r="A28" s="23">
        <v>24</v>
      </c>
      <c r="B28" s="33" t="s">
        <v>4849</v>
      </c>
      <c r="C28" s="33" t="s">
        <v>4850</v>
      </c>
      <c r="D28" s="33" t="s">
        <v>218</v>
      </c>
      <c r="E28" s="33">
        <v>75</v>
      </c>
      <c r="F28" s="33"/>
      <c r="G28" s="33"/>
      <c r="H28" s="121" t="str">
        <f t="shared" si="0"/>
        <v>吳＊中</v>
      </c>
      <c r="I28" s="23" t="str">
        <f t="shared" si="1"/>
        <v>0＊330383</v>
      </c>
      <c r="J28" s="33" t="s">
        <v>4837</v>
      </c>
      <c r="K28" s="33" t="s">
        <v>58</v>
      </c>
      <c r="L28" s="33">
        <v>1058</v>
      </c>
      <c r="M28" s="33" t="s">
        <v>58</v>
      </c>
      <c r="N28" s="33"/>
      <c r="O28" s="33"/>
      <c r="P28" s="33"/>
      <c r="Q28" s="2"/>
      <c r="R28" s="2"/>
      <c r="S28" s="2"/>
      <c r="T28" s="2"/>
      <c r="U28" s="2"/>
      <c r="V28" s="2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3"/>
      <c r="AO28" s="2"/>
      <c r="AP28" s="3"/>
      <c r="AQ28" s="1"/>
      <c r="AR28" s="1"/>
      <c r="AS28" s="1"/>
      <c r="AT28" s="1"/>
      <c r="AU28" s="1"/>
      <c r="AV28" s="2"/>
      <c r="AW28" s="1"/>
      <c r="AX28" s="1" t="s">
        <v>9</v>
      </c>
      <c r="AY28" s="1"/>
      <c r="AZ28" s="1"/>
      <c r="BA28" s="1"/>
      <c r="BB28" s="1"/>
      <c r="BC28" s="1"/>
      <c r="BD28" s="1"/>
      <c r="BE28" s="1"/>
      <c r="BF28" s="1"/>
      <c r="BG28" s="2"/>
      <c r="BH28" s="3"/>
      <c r="BI28" s="2"/>
      <c r="BJ28" s="2"/>
      <c r="BK28" s="2"/>
      <c r="BL28" s="2"/>
      <c r="BM28" s="1"/>
      <c r="BN28" s="119"/>
    </row>
    <row r="29" spans="1:66" ht="16.2">
      <c r="A29" s="23">
        <v>25</v>
      </c>
      <c r="B29" s="33" t="s">
        <v>4858</v>
      </c>
      <c r="C29" s="33" t="s">
        <v>4859</v>
      </c>
      <c r="D29" s="33" t="s">
        <v>218</v>
      </c>
      <c r="E29" s="33">
        <v>45</v>
      </c>
      <c r="F29" s="33"/>
      <c r="G29" s="33"/>
      <c r="H29" s="121" t="str">
        <f t="shared" si="0"/>
        <v>王＊霖</v>
      </c>
      <c r="I29" s="23" t="str">
        <f t="shared" si="1"/>
        <v>2＊234012</v>
      </c>
      <c r="J29" s="33" t="s">
        <v>4833</v>
      </c>
      <c r="K29" s="33" t="s">
        <v>195</v>
      </c>
      <c r="L29" s="33">
        <v>1102</v>
      </c>
      <c r="M29" s="33" t="s">
        <v>195</v>
      </c>
      <c r="N29" s="33"/>
      <c r="O29" s="33"/>
      <c r="P29" s="33"/>
      <c r="Q29" s="2"/>
      <c r="R29" s="2" t="s">
        <v>9</v>
      </c>
      <c r="S29" s="2"/>
      <c r="T29" s="2" t="s">
        <v>9</v>
      </c>
      <c r="U29" s="2"/>
      <c r="V29" s="2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3"/>
      <c r="AO29" s="2"/>
      <c r="AP29" s="3"/>
      <c r="AQ29" s="1"/>
      <c r="AR29" s="1"/>
      <c r="AS29" s="1"/>
      <c r="AT29" s="1"/>
      <c r="AU29" s="1"/>
      <c r="AV29" s="2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2"/>
      <c r="BH29" s="3"/>
      <c r="BI29" s="2"/>
      <c r="BJ29" s="2"/>
      <c r="BK29" s="2"/>
      <c r="BL29" s="2"/>
      <c r="BM29" s="1"/>
      <c r="BN29" s="119"/>
    </row>
    <row r="30" spans="1:66" ht="16.2">
      <c r="A30" s="23">
        <v>26</v>
      </c>
      <c r="B30" s="33" t="s">
        <v>4860</v>
      </c>
      <c r="C30" s="33" t="s">
        <v>4861</v>
      </c>
      <c r="D30" s="33" t="s">
        <v>216</v>
      </c>
      <c r="E30" s="33">
        <v>28</v>
      </c>
      <c r="F30" s="33" t="s">
        <v>4391</v>
      </c>
      <c r="G30" s="33"/>
      <c r="H30" s="121" t="str">
        <f t="shared" si="0"/>
        <v>張＊芃</v>
      </c>
      <c r="I30" s="23" t="str">
        <f t="shared" si="1"/>
        <v>2＊125379</v>
      </c>
      <c r="J30" s="33" t="s">
        <v>4812</v>
      </c>
      <c r="K30" s="33" t="s">
        <v>145</v>
      </c>
      <c r="L30" s="33">
        <v>1125</v>
      </c>
      <c r="M30" s="33" t="s">
        <v>145</v>
      </c>
      <c r="N30" s="33"/>
      <c r="O30" s="33"/>
      <c r="P30" s="33"/>
      <c r="Q30" s="2"/>
      <c r="R30" s="2"/>
      <c r="S30" s="2"/>
      <c r="T30" s="2"/>
      <c r="U30" s="2"/>
      <c r="V30" s="2"/>
      <c r="W30" s="1"/>
      <c r="X30" s="1"/>
      <c r="Y30" s="1"/>
      <c r="Z30" s="1"/>
      <c r="AA30" s="1" t="s">
        <v>9</v>
      </c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3"/>
      <c r="AO30" s="2"/>
      <c r="AP30" s="3"/>
      <c r="AQ30" s="1"/>
      <c r="AR30" s="1"/>
      <c r="AS30" s="1"/>
      <c r="AT30" s="1"/>
      <c r="AU30" s="1"/>
      <c r="AV30" s="2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2"/>
      <c r="BH30" s="3"/>
      <c r="BI30" s="2"/>
      <c r="BJ30" s="2"/>
      <c r="BK30" s="2"/>
      <c r="BL30" s="2"/>
      <c r="BM30" s="1"/>
      <c r="BN30" s="119"/>
    </row>
    <row r="31" spans="1:66" ht="16.2">
      <c r="A31" s="23">
        <v>27</v>
      </c>
      <c r="B31" s="33" t="s">
        <v>4862</v>
      </c>
      <c r="C31" s="33" t="s">
        <v>4268</v>
      </c>
      <c r="D31" s="33" t="s">
        <v>216</v>
      </c>
      <c r="E31" s="33">
        <v>70</v>
      </c>
      <c r="F31" s="33"/>
      <c r="G31" s="33"/>
      <c r="H31" s="121" t="str">
        <f t="shared" si="0"/>
        <v>王＊好</v>
      </c>
      <c r="I31" s="23" t="str">
        <f t="shared" si="1"/>
        <v>0＊063961</v>
      </c>
      <c r="J31" s="33" t="s">
        <v>4863</v>
      </c>
      <c r="K31" s="33" t="s">
        <v>67</v>
      </c>
      <c r="L31" s="33">
        <v>1125</v>
      </c>
      <c r="M31" s="33" t="s">
        <v>67</v>
      </c>
      <c r="N31" s="33"/>
      <c r="O31" s="33"/>
      <c r="P31" s="33"/>
      <c r="Q31" s="2"/>
      <c r="R31" s="2"/>
      <c r="S31" s="2"/>
      <c r="T31" s="2"/>
      <c r="U31" s="2"/>
      <c r="V31" s="2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3"/>
      <c r="AO31" s="2"/>
      <c r="AP31" s="3"/>
      <c r="AQ31" s="1"/>
      <c r="AR31" s="1"/>
      <c r="AS31" s="1"/>
      <c r="AT31" s="1"/>
      <c r="AU31" s="1"/>
      <c r="AV31" s="2"/>
      <c r="AW31" s="1"/>
      <c r="AX31" s="1"/>
      <c r="AY31" s="1"/>
      <c r="AZ31" s="1"/>
      <c r="BA31" s="1"/>
      <c r="BB31" s="1" t="s">
        <v>9</v>
      </c>
      <c r="BC31" s="1"/>
      <c r="BD31" s="1"/>
      <c r="BE31" s="1"/>
      <c r="BF31" s="1"/>
      <c r="BG31" s="2"/>
      <c r="BH31" s="3"/>
      <c r="BI31" s="2"/>
      <c r="BJ31" s="2"/>
      <c r="BK31" s="2"/>
      <c r="BL31" s="2"/>
      <c r="BM31" s="1"/>
      <c r="BN31" s="119"/>
    </row>
    <row r="32" spans="1:66" ht="31.2">
      <c r="A32" s="23">
        <v>28</v>
      </c>
      <c r="B32" s="33" t="s">
        <v>4864</v>
      </c>
      <c r="C32" s="33" t="s">
        <v>4865</v>
      </c>
      <c r="D32" s="33" t="s">
        <v>218</v>
      </c>
      <c r="E32" s="33">
        <v>29</v>
      </c>
      <c r="F32" s="33"/>
      <c r="G32" s="33"/>
      <c r="H32" s="121" t="str">
        <f t="shared" si="0"/>
        <v>王＊超</v>
      </c>
      <c r="I32" s="23" t="str">
        <f t="shared" si="1"/>
        <v>2＊056261</v>
      </c>
      <c r="J32" s="33" t="s">
        <v>4863</v>
      </c>
      <c r="K32" s="33" t="s">
        <v>1113</v>
      </c>
      <c r="L32" s="33">
        <v>1125</v>
      </c>
      <c r="M32" s="33" t="s">
        <v>96</v>
      </c>
      <c r="N32" s="33" t="s">
        <v>3345</v>
      </c>
      <c r="O32" s="33"/>
      <c r="P32" s="33"/>
      <c r="Q32" s="2"/>
      <c r="R32" s="2" t="s">
        <v>9</v>
      </c>
      <c r="S32" s="2"/>
      <c r="T32" s="2" t="s">
        <v>9</v>
      </c>
      <c r="U32" s="2"/>
      <c r="V32" s="2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3"/>
      <c r="AO32" s="2"/>
      <c r="AP32" s="3"/>
      <c r="AQ32" s="1"/>
      <c r="AR32" s="1"/>
      <c r="AS32" s="1"/>
      <c r="AT32" s="1"/>
      <c r="AU32" s="1"/>
      <c r="AV32" s="2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2"/>
      <c r="BH32" s="3"/>
      <c r="BI32" s="2"/>
      <c r="BJ32" s="2"/>
      <c r="BK32" s="2"/>
      <c r="BL32" s="2"/>
      <c r="BM32" s="1" t="s">
        <v>1111</v>
      </c>
      <c r="BN32" s="119"/>
    </row>
    <row r="33" spans="1:66" ht="16.2">
      <c r="A33" s="23">
        <v>29</v>
      </c>
      <c r="B33" s="33" t="s">
        <v>4866</v>
      </c>
      <c r="C33" s="33" t="s">
        <v>3915</v>
      </c>
      <c r="D33" s="33" t="s">
        <v>216</v>
      </c>
      <c r="E33" s="33">
        <v>56</v>
      </c>
      <c r="F33" s="33"/>
      <c r="G33" s="33"/>
      <c r="H33" s="121" t="str">
        <f t="shared" si="0"/>
        <v>陳＊篇</v>
      </c>
      <c r="I33" s="23" t="str">
        <f t="shared" si="1"/>
        <v>2＊643994</v>
      </c>
      <c r="J33" s="33" t="s">
        <v>4863</v>
      </c>
      <c r="K33" s="33" t="s">
        <v>67</v>
      </c>
      <c r="L33" s="33">
        <v>1125</v>
      </c>
      <c r="M33" s="33" t="s">
        <v>67</v>
      </c>
      <c r="N33" s="33"/>
      <c r="O33" s="33"/>
      <c r="P33" s="33"/>
      <c r="Q33" s="2"/>
      <c r="R33" s="2"/>
      <c r="S33" s="2"/>
      <c r="T33" s="2"/>
      <c r="U33" s="2"/>
      <c r="V33" s="2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3"/>
      <c r="AO33" s="2"/>
      <c r="AP33" s="3"/>
      <c r="AQ33" s="1"/>
      <c r="AR33" s="1"/>
      <c r="AS33" s="1"/>
      <c r="AT33" s="1"/>
      <c r="AU33" s="1"/>
      <c r="AV33" s="2"/>
      <c r="AW33" s="1"/>
      <c r="AX33" s="1"/>
      <c r="AY33" s="1"/>
      <c r="AZ33" s="1"/>
      <c r="BA33" s="1"/>
      <c r="BB33" s="1" t="s">
        <v>9</v>
      </c>
      <c r="BC33" s="1"/>
      <c r="BD33" s="1"/>
      <c r="BE33" s="1"/>
      <c r="BF33" s="1"/>
      <c r="BG33" s="2"/>
      <c r="BH33" s="3"/>
      <c r="BI33" s="2"/>
      <c r="BJ33" s="2"/>
      <c r="BK33" s="2"/>
      <c r="BL33" s="2"/>
      <c r="BM33" s="1"/>
      <c r="BN33" s="119"/>
    </row>
    <row r="34" spans="1:66" ht="46.8">
      <c r="A34" s="23">
        <v>30</v>
      </c>
      <c r="B34" s="33" t="s">
        <v>4860</v>
      </c>
      <c r="C34" s="33" t="s">
        <v>4861</v>
      </c>
      <c r="D34" s="33" t="s">
        <v>216</v>
      </c>
      <c r="E34" s="33">
        <v>28</v>
      </c>
      <c r="F34" s="33" t="s">
        <v>4391</v>
      </c>
      <c r="G34" s="33"/>
      <c r="H34" s="121" t="str">
        <f t="shared" si="0"/>
        <v>張＊芃</v>
      </c>
      <c r="I34" s="23" t="str">
        <f t="shared" si="1"/>
        <v>2＊125379</v>
      </c>
      <c r="J34" s="33" t="s">
        <v>4863</v>
      </c>
      <c r="K34" s="33" t="s">
        <v>5290</v>
      </c>
      <c r="L34" s="33">
        <v>1125</v>
      </c>
      <c r="M34" s="33" t="s">
        <v>145</v>
      </c>
      <c r="N34" s="33" t="s">
        <v>145</v>
      </c>
      <c r="O34" s="33" t="s">
        <v>3364</v>
      </c>
      <c r="P34" s="33"/>
      <c r="Q34" s="2"/>
      <c r="R34" s="2"/>
      <c r="S34" s="2"/>
      <c r="T34" s="2"/>
      <c r="U34" s="2"/>
      <c r="V34" s="2"/>
      <c r="W34" s="1"/>
      <c r="X34" s="1"/>
      <c r="Y34" s="1"/>
      <c r="Z34" s="1"/>
      <c r="AA34" s="1" t="s">
        <v>1141</v>
      </c>
      <c r="AB34" s="1"/>
      <c r="AC34" s="1"/>
      <c r="AD34" s="1"/>
      <c r="AE34" s="1"/>
      <c r="AF34" s="1"/>
      <c r="AG34" s="1"/>
      <c r="AH34" s="1"/>
      <c r="AI34" s="1"/>
      <c r="AJ34" s="1"/>
      <c r="AK34" s="1" t="s">
        <v>9</v>
      </c>
      <c r="AL34" s="1"/>
      <c r="AM34" s="1"/>
      <c r="AN34" s="3"/>
      <c r="AO34" s="2"/>
      <c r="AP34" s="3"/>
      <c r="AQ34" s="1"/>
      <c r="AR34" s="1"/>
      <c r="AS34" s="1"/>
      <c r="AT34" s="1"/>
      <c r="AU34" s="1"/>
      <c r="AV34" s="2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2"/>
      <c r="BH34" s="3"/>
      <c r="BI34" s="2"/>
      <c r="BJ34" s="2"/>
      <c r="BK34" s="2"/>
      <c r="BL34" s="2"/>
      <c r="BM34" s="1"/>
      <c r="BN34" s="119"/>
    </row>
    <row r="35" spans="1:66" ht="31.2">
      <c r="A35" s="23">
        <v>31</v>
      </c>
      <c r="B35" s="33" t="s">
        <v>4867</v>
      </c>
      <c r="C35" s="33" t="s">
        <v>4868</v>
      </c>
      <c r="D35" s="33" t="s">
        <v>218</v>
      </c>
      <c r="E35" s="33">
        <v>46</v>
      </c>
      <c r="F35" s="33"/>
      <c r="G35" s="33"/>
      <c r="H35" s="121" t="str">
        <f t="shared" si="0"/>
        <v>楊＊維</v>
      </c>
      <c r="I35" s="23" t="str">
        <f t="shared" si="1"/>
        <v>1＊230798</v>
      </c>
      <c r="J35" s="33" t="s">
        <v>4863</v>
      </c>
      <c r="K35" s="33" t="s">
        <v>1113</v>
      </c>
      <c r="L35" s="33">
        <v>1125</v>
      </c>
      <c r="M35" s="33" t="s">
        <v>96</v>
      </c>
      <c r="N35" s="33" t="s">
        <v>3345</v>
      </c>
      <c r="O35" s="33"/>
      <c r="P35" s="33"/>
      <c r="Q35" s="2"/>
      <c r="R35" s="2" t="s">
        <v>9</v>
      </c>
      <c r="S35" s="2"/>
      <c r="T35" s="2" t="s">
        <v>9</v>
      </c>
      <c r="U35" s="2"/>
      <c r="V35" s="2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3"/>
      <c r="AO35" s="2"/>
      <c r="AP35" s="3"/>
      <c r="AQ35" s="1"/>
      <c r="AR35" s="1"/>
      <c r="AS35" s="1"/>
      <c r="AT35" s="1"/>
      <c r="AU35" s="1"/>
      <c r="AV35" s="2"/>
      <c r="AW35" s="1"/>
      <c r="AX35" s="1"/>
      <c r="AY35" s="1"/>
      <c r="AZ35" s="1"/>
      <c r="BA35" s="1"/>
      <c r="BB35" s="37"/>
      <c r="BC35" s="1"/>
      <c r="BD35" s="1"/>
      <c r="BE35" s="1"/>
      <c r="BF35" s="1"/>
      <c r="BG35" s="2"/>
      <c r="BH35" s="3"/>
      <c r="BI35" s="2"/>
      <c r="BJ35" s="2"/>
      <c r="BK35" s="2"/>
      <c r="BL35" s="2"/>
      <c r="BM35" s="1" t="s">
        <v>1111</v>
      </c>
      <c r="BN35" s="119"/>
    </row>
    <row r="36" spans="1:66" ht="16.2">
      <c r="A36" s="23">
        <v>32</v>
      </c>
      <c r="B36" s="125" t="s">
        <v>5291</v>
      </c>
      <c r="C36" s="125" t="s">
        <v>2124</v>
      </c>
      <c r="D36" s="125" t="s">
        <v>5292</v>
      </c>
      <c r="E36" s="125">
        <v>48</v>
      </c>
      <c r="F36" s="125"/>
      <c r="G36" s="125"/>
      <c r="H36" s="121" t="str">
        <f t="shared" si="0"/>
        <v>虎＊娟</v>
      </c>
      <c r="I36" s="23" t="str">
        <f t="shared" si="1"/>
        <v>1＊864294</v>
      </c>
      <c r="J36" s="125" t="s">
        <v>4863</v>
      </c>
      <c r="K36" s="125" t="s">
        <v>67</v>
      </c>
      <c r="L36" s="125">
        <v>1125</v>
      </c>
      <c r="M36" s="125" t="s">
        <v>67</v>
      </c>
      <c r="N36" s="125"/>
      <c r="O36" s="125"/>
      <c r="P36" s="125"/>
      <c r="Q36" s="2"/>
      <c r="R36" s="2"/>
      <c r="S36" s="2"/>
      <c r="T36" s="2"/>
      <c r="U36" s="2"/>
      <c r="V36" s="2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3"/>
      <c r="AO36" s="2"/>
      <c r="AP36" s="3"/>
      <c r="AQ36" s="1"/>
      <c r="AR36" s="1"/>
      <c r="AS36" s="1"/>
      <c r="AT36" s="1"/>
      <c r="AU36" s="1"/>
      <c r="AV36" s="2"/>
      <c r="AW36" s="1"/>
      <c r="AX36" s="1"/>
      <c r="AY36" s="1"/>
      <c r="AZ36" s="1"/>
      <c r="BA36" s="1"/>
      <c r="BB36" s="1" t="s">
        <v>9</v>
      </c>
      <c r="BC36" s="1"/>
      <c r="BD36" s="1"/>
      <c r="BE36" s="1"/>
      <c r="BF36" s="1"/>
      <c r="BG36" s="2"/>
      <c r="BH36" s="3"/>
      <c r="BI36" s="2"/>
      <c r="BJ36" s="2"/>
      <c r="BK36" s="2"/>
      <c r="BL36" s="2"/>
      <c r="BM36" s="1"/>
      <c r="BN36" s="119"/>
    </row>
    <row r="37" spans="1:66" ht="16.2">
      <c r="A37" s="23">
        <v>33</v>
      </c>
      <c r="B37" s="33" t="s">
        <v>4869</v>
      </c>
      <c r="C37" s="33" t="s">
        <v>2291</v>
      </c>
      <c r="D37" s="33" t="s">
        <v>216</v>
      </c>
      <c r="E37" s="33">
        <v>69</v>
      </c>
      <c r="F37" s="33"/>
      <c r="G37" s="33"/>
      <c r="H37" s="121" t="str">
        <f t="shared" si="0"/>
        <v>李＊妹</v>
      </c>
      <c r="I37" s="23" t="str">
        <f t="shared" si="1"/>
        <v>0＊600383</v>
      </c>
      <c r="J37" s="33" t="s">
        <v>4863</v>
      </c>
      <c r="K37" s="33" t="s">
        <v>67</v>
      </c>
      <c r="L37" s="33">
        <v>1125</v>
      </c>
      <c r="M37" s="33" t="s">
        <v>67</v>
      </c>
      <c r="N37" s="33"/>
      <c r="O37" s="33"/>
      <c r="P37" s="33"/>
      <c r="Q37" s="2"/>
      <c r="R37" s="2"/>
      <c r="S37" s="2"/>
      <c r="T37" s="2"/>
      <c r="U37" s="2"/>
      <c r="V37" s="2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3"/>
      <c r="AO37" s="2"/>
      <c r="AP37" s="3"/>
      <c r="AQ37" s="1"/>
      <c r="AR37" s="1"/>
      <c r="AS37" s="1"/>
      <c r="AT37" s="1"/>
      <c r="AU37" s="1"/>
      <c r="AV37" s="2"/>
      <c r="AW37" s="1"/>
      <c r="AX37" s="1"/>
      <c r="AY37" s="1"/>
      <c r="AZ37" s="1"/>
      <c r="BA37" s="1"/>
      <c r="BB37" s="1" t="s">
        <v>9</v>
      </c>
      <c r="BC37" s="1"/>
      <c r="BD37" s="1"/>
      <c r="BE37" s="1"/>
      <c r="BF37" s="1"/>
      <c r="BG37" s="2"/>
      <c r="BH37" s="3"/>
      <c r="BI37" s="2"/>
      <c r="BJ37" s="2"/>
      <c r="BK37" s="2"/>
      <c r="BL37" s="2"/>
      <c r="BM37" s="1"/>
      <c r="BN37" s="119"/>
    </row>
    <row r="38" spans="1:66" ht="16.2">
      <c r="A38" s="23">
        <v>34</v>
      </c>
      <c r="B38" s="33" t="s">
        <v>4870</v>
      </c>
      <c r="C38" s="33" t="s">
        <v>4871</v>
      </c>
      <c r="D38" s="33" t="s">
        <v>218</v>
      </c>
      <c r="E38" s="33">
        <v>74</v>
      </c>
      <c r="F38" s="33"/>
      <c r="G38" s="33"/>
      <c r="H38" s="121" t="str">
        <f t="shared" si="0"/>
        <v>葉＊山</v>
      </c>
      <c r="I38" s="23" t="str">
        <f t="shared" si="1"/>
        <v>0＊756118</v>
      </c>
      <c r="J38" s="33" t="s">
        <v>4863</v>
      </c>
      <c r="K38" s="33" t="s">
        <v>118</v>
      </c>
      <c r="L38" s="33">
        <v>1125</v>
      </c>
      <c r="M38" s="33" t="s">
        <v>118</v>
      </c>
      <c r="N38" s="33"/>
      <c r="O38" s="33"/>
      <c r="P38" s="33"/>
      <c r="Q38" s="2"/>
      <c r="R38" s="2"/>
      <c r="S38" s="2"/>
      <c r="T38" s="2"/>
      <c r="U38" s="2"/>
      <c r="V38" s="2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3"/>
      <c r="AO38" s="2"/>
      <c r="AP38" s="3"/>
      <c r="AQ38" s="1"/>
      <c r="AR38" s="1"/>
      <c r="AS38" s="1"/>
      <c r="AT38" s="1"/>
      <c r="AU38" s="1"/>
      <c r="AV38" s="2"/>
      <c r="AW38" s="1"/>
      <c r="AX38" s="1"/>
      <c r="AY38" s="1"/>
      <c r="AZ38" s="1"/>
      <c r="BA38" s="1" t="s">
        <v>9</v>
      </c>
      <c r="BB38" s="1"/>
      <c r="BC38" s="1"/>
      <c r="BD38" s="1"/>
      <c r="BE38" s="1"/>
      <c r="BF38" s="1"/>
      <c r="BG38" s="2"/>
      <c r="BH38" s="3"/>
      <c r="BI38" s="2"/>
      <c r="BJ38" s="2"/>
      <c r="BK38" s="2"/>
      <c r="BL38" s="2"/>
      <c r="BM38" s="122"/>
      <c r="BN38" s="119"/>
    </row>
    <row r="39" spans="1:66" ht="16.2">
      <c r="A39" s="23">
        <v>35</v>
      </c>
      <c r="B39" s="33" t="s">
        <v>4860</v>
      </c>
      <c r="C39" s="33" t="s">
        <v>4861</v>
      </c>
      <c r="D39" s="33" t="s">
        <v>216</v>
      </c>
      <c r="E39" s="33">
        <v>28</v>
      </c>
      <c r="F39" s="33" t="s">
        <v>4391</v>
      </c>
      <c r="G39" s="33"/>
      <c r="H39" s="121" t="str">
        <f t="shared" si="0"/>
        <v>張＊芃</v>
      </c>
      <c r="I39" s="23" t="str">
        <f t="shared" si="1"/>
        <v>2＊125379</v>
      </c>
      <c r="J39" s="33" t="s">
        <v>4813</v>
      </c>
      <c r="K39" s="33" t="s">
        <v>145</v>
      </c>
      <c r="L39" s="33">
        <v>1125</v>
      </c>
      <c r="M39" s="33" t="s">
        <v>145</v>
      </c>
      <c r="N39" s="33"/>
      <c r="O39" s="33"/>
      <c r="P39" s="33"/>
      <c r="Q39" s="2"/>
      <c r="R39" s="2"/>
      <c r="S39" s="2"/>
      <c r="T39" s="2"/>
      <c r="U39" s="2"/>
      <c r="V39" s="2"/>
      <c r="W39" s="1"/>
      <c r="X39" s="1"/>
      <c r="Y39" s="1"/>
      <c r="Z39" s="1"/>
      <c r="AA39" s="1" t="s">
        <v>9</v>
      </c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3"/>
      <c r="AO39" s="2"/>
      <c r="AP39" s="3"/>
      <c r="AQ39" s="1"/>
      <c r="AR39" s="1"/>
      <c r="AS39" s="1"/>
      <c r="AT39" s="1"/>
      <c r="AU39" s="1"/>
      <c r="AV39" s="2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2"/>
      <c r="BH39" s="3"/>
      <c r="BI39" s="2"/>
      <c r="BJ39" s="2"/>
      <c r="BK39" s="2"/>
      <c r="BL39" s="2"/>
      <c r="BM39" s="1"/>
      <c r="BN39" s="119"/>
    </row>
    <row r="40" spans="1:66" ht="16.2">
      <c r="A40" s="23">
        <v>36</v>
      </c>
      <c r="B40" s="33" t="s">
        <v>4872</v>
      </c>
      <c r="C40" s="33" t="s">
        <v>4873</v>
      </c>
      <c r="D40" s="33" t="s">
        <v>218</v>
      </c>
      <c r="E40" s="33">
        <v>47</v>
      </c>
      <c r="F40" s="33"/>
      <c r="G40" s="33"/>
      <c r="H40" s="121" t="str">
        <f t="shared" si="0"/>
        <v>古＊興</v>
      </c>
      <c r="I40" s="23" t="str">
        <f t="shared" si="1"/>
        <v>1＊180844</v>
      </c>
      <c r="J40" s="33" t="s">
        <v>4874</v>
      </c>
      <c r="K40" s="33" t="s">
        <v>67</v>
      </c>
      <c r="L40" s="33">
        <v>1125</v>
      </c>
      <c r="M40" s="33" t="s">
        <v>67</v>
      </c>
      <c r="N40" s="33"/>
      <c r="O40" s="33"/>
      <c r="P40" s="33"/>
      <c r="Q40" s="2"/>
      <c r="R40" s="2"/>
      <c r="S40" s="2"/>
      <c r="T40" s="2"/>
      <c r="U40" s="2"/>
      <c r="V40" s="2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1"/>
      <c r="AY40" s="2"/>
      <c r="AZ40" s="2"/>
      <c r="BA40" s="2"/>
      <c r="BB40" s="2" t="s">
        <v>9</v>
      </c>
      <c r="BC40" s="2"/>
      <c r="BD40" s="2"/>
      <c r="BE40" s="2"/>
      <c r="BF40" s="1"/>
      <c r="BG40" s="2"/>
      <c r="BH40" s="2"/>
      <c r="BI40" s="1"/>
      <c r="BJ40" s="2"/>
      <c r="BK40" s="2"/>
      <c r="BL40" s="2"/>
      <c r="BM40" s="1"/>
      <c r="BN40" s="119"/>
    </row>
    <row r="41" spans="1:66" ht="31.2">
      <c r="A41" s="23">
        <v>37</v>
      </c>
      <c r="B41" s="33" t="s">
        <v>4872</v>
      </c>
      <c r="C41" s="33" t="s">
        <v>4873</v>
      </c>
      <c r="D41" s="33" t="s">
        <v>218</v>
      </c>
      <c r="E41" s="33">
        <v>47</v>
      </c>
      <c r="F41" s="33"/>
      <c r="G41" s="33"/>
      <c r="H41" s="121" t="str">
        <f t="shared" si="0"/>
        <v>古＊興</v>
      </c>
      <c r="I41" s="23" t="str">
        <f t="shared" si="1"/>
        <v>1＊180844</v>
      </c>
      <c r="J41" s="33" t="s">
        <v>4854</v>
      </c>
      <c r="K41" s="33" t="s">
        <v>5293</v>
      </c>
      <c r="L41" s="33">
        <v>1125</v>
      </c>
      <c r="M41" s="33" t="s">
        <v>3366</v>
      </c>
      <c r="N41" s="33" t="s">
        <v>67</v>
      </c>
      <c r="O41" s="33"/>
      <c r="P41" s="33"/>
      <c r="Q41" s="2"/>
      <c r="R41" s="2"/>
      <c r="S41" s="2"/>
      <c r="T41" s="2"/>
      <c r="U41" s="2"/>
      <c r="V41" s="2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1"/>
      <c r="AY41" s="2"/>
      <c r="AZ41" s="1"/>
      <c r="BA41" s="2"/>
      <c r="BB41" s="2" t="s">
        <v>9</v>
      </c>
      <c r="BC41" s="2" t="s">
        <v>9</v>
      </c>
      <c r="BD41" s="2"/>
      <c r="BE41" s="2" t="s">
        <v>1108</v>
      </c>
      <c r="BF41" s="2"/>
      <c r="BG41" s="2"/>
      <c r="BH41" s="2"/>
      <c r="BI41" s="1"/>
      <c r="BJ41" s="2"/>
      <c r="BK41" s="2" t="s">
        <v>1108</v>
      </c>
      <c r="BL41" s="2"/>
      <c r="BM41" s="1"/>
      <c r="BN41" s="119"/>
    </row>
    <row r="42" spans="1:66" ht="16.2">
      <c r="A42" s="23">
        <v>38</v>
      </c>
      <c r="B42" s="33" t="s">
        <v>4876</v>
      </c>
      <c r="C42" s="33" t="s">
        <v>4877</v>
      </c>
      <c r="D42" s="33" t="s">
        <v>218</v>
      </c>
      <c r="E42" s="33">
        <v>39</v>
      </c>
      <c r="F42" s="33" t="s">
        <v>4853</v>
      </c>
      <c r="G42" s="33" t="s">
        <v>4819</v>
      </c>
      <c r="H42" s="121" t="str">
        <f t="shared" si="0"/>
        <v>陳＊呈</v>
      </c>
      <c r="I42" s="23" t="str">
        <f t="shared" si="1"/>
        <v>1＊637752</v>
      </c>
      <c r="J42" s="33" t="s">
        <v>4854</v>
      </c>
      <c r="K42" s="33" t="s">
        <v>67</v>
      </c>
      <c r="L42" s="33">
        <v>1125</v>
      </c>
      <c r="M42" s="33" t="s">
        <v>67</v>
      </c>
      <c r="N42" s="33"/>
      <c r="O42" s="33"/>
      <c r="P42" s="33"/>
      <c r="Q42" s="2"/>
      <c r="R42" s="2"/>
      <c r="S42" s="2"/>
      <c r="T42" s="2"/>
      <c r="U42" s="2"/>
      <c r="V42" s="2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1"/>
      <c r="BA42" s="2"/>
      <c r="BB42" s="2" t="s">
        <v>9</v>
      </c>
      <c r="BC42" s="2"/>
      <c r="BD42" s="2"/>
      <c r="BE42" s="2"/>
      <c r="BF42" s="1"/>
      <c r="BG42" s="2"/>
      <c r="BH42" s="2"/>
      <c r="BI42" s="1"/>
      <c r="BJ42" s="2"/>
      <c r="BK42" s="2"/>
      <c r="BL42" s="2"/>
      <c r="BM42" s="1"/>
      <c r="BN42" s="119"/>
    </row>
    <row r="43" spans="1:66" ht="31.2">
      <c r="A43" s="23">
        <v>39</v>
      </c>
      <c r="B43" s="33" t="s">
        <v>277</v>
      </c>
      <c r="C43" s="33" t="s">
        <v>97</v>
      </c>
      <c r="D43" s="33" t="s">
        <v>216</v>
      </c>
      <c r="E43" s="33">
        <v>59</v>
      </c>
      <c r="F43" s="33"/>
      <c r="G43" s="33"/>
      <c r="H43" s="121" t="str">
        <f t="shared" si="0"/>
        <v>翁＊玫</v>
      </c>
      <c r="I43" s="23" t="str">
        <f t="shared" si="1"/>
        <v>0＊466701</v>
      </c>
      <c r="J43" s="33" t="s">
        <v>4875</v>
      </c>
      <c r="K43" s="33" t="s">
        <v>83</v>
      </c>
      <c r="L43" s="33">
        <v>1125</v>
      </c>
      <c r="M43" s="33" t="s">
        <v>83</v>
      </c>
      <c r="N43" s="33"/>
      <c r="O43" s="33"/>
      <c r="P43" s="33"/>
      <c r="Q43" s="2"/>
      <c r="R43" s="2"/>
      <c r="S43" s="2"/>
      <c r="T43" s="2"/>
      <c r="U43" s="2"/>
      <c r="V43" s="2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2"/>
      <c r="AO43" s="2"/>
      <c r="AP43" s="2"/>
      <c r="AQ43" s="1"/>
      <c r="AR43" s="1"/>
      <c r="AS43" s="1"/>
      <c r="AT43" s="1"/>
      <c r="AU43" s="1"/>
      <c r="AV43" s="2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2"/>
      <c r="BH43" s="2"/>
      <c r="BI43" s="1"/>
      <c r="BJ43" s="2"/>
      <c r="BK43" s="2"/>
      <c r="BL43" s="2"/>
      <c r="BM43" s="1" t="s">
        <v>1098</v>
      </c>
      <c r="BN43" s="119"/>
    </row>
    <row r="44" spans="1:66" ht="16.2">
      <c r="A44" s="23">
        <v>40</v>
      </c>
      <c r="B44" s="33" t="s">
        <v>4878</v>
      </c>
      <c r="C44" s="33" t="s">
        <v>4879</v>
      </c>
      <c r="D44" s="33" t="s">
        <v>218</v>
      </c>
      <c r="E44" s="33">
        <v>60</v>
      </c>
      <c r="F44" s="33" t="s">
        <v>4826</v>
      </c>
      <c r="G44" s="33" t="s">
        <v>4855</v>
      </c>
      <c r="H44" s="121" t="str">
        <f t="shared" si="0"/>
        <v>李＊治</v>
      </c>
      <c r="I44" s="23" t="str">
        <f t="shared" si="1"/>
        <v>0＊220248</v>
      </c>
      <c r="J44" s="33" t="s">
        <v>4875</v>
      </c>
      <c r="K44" s="33" t="s">
        <v>91</v>
      </c>
      <c r="L44" s="33">
        <v>1125</v>
      </c>
      <c r="M44" s="33" t="s">
        <v>91</v>
      </c>
      <c r="N44" s="33"/>
      <c r="O44" s="33"/>
      <c r="P44" s="33"/>
      <c r="Q44" s="2"/>
      <c r="R44" s="2"/>
      <c r="S44" s="2"/>
      <c r="T44" s="2"/>
      <c r="U44" s="2"/>
      <c r="V44" s="2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2"/>
      <c r="AO44" s="2"/>
      <c r="AP44" s="2"/>
      <c r="AQ44" s="1"/>
      <c r="AR44" s="1"/>
      <c r="AS44" s="1"/>
      <c r="AT44" s="1"/>
      <c r="AU44" s="1"/>
      <c r="AV44" s="2"/>
      <c r="AW44" s="1"/>
      <c r="AX44" s="1"/>
      <c r="AY44" s="1"/>
      <c r="AZ44" s="1"/>
      <c r="BA44" s="1"/>
      <c r="BB44" s="1"/>
      <c r="BC44" s="1"/>
      <c r="BD44" s="1"/>
      <c r="BE44" s="2"/>
      <c r="BF44" s="1"/>
      <c r="BG44" s="2"/>
      <c r="BH44" s="2"/>
      <c r="BI44" s="1"/>
      <c r="BJ44" s="2"/>
      <c r="BK44" s="2" t="s">
        <v>9</v>
      </c>
      <c r="BL44" s="2"/>
      <c r="BM44" s="1"/>
      <c r="BN44" s="119"/>
    </row>
    <row r="45" spans="1:66" ht="16.2">
      <c r="A45" s="23">
        <v>41</v>
      </c>
      <c r="B45" s="33" t="s">
        <v>4750</v>
      </c>
      <c r="C45" s="33" t="s">
        <v>4552</v>
      </c>
      <c r="D45" s="33" t="s">
        <v>218</v>
      </c>
      <c r="E45" s="33">
        <v>50</v>
      </c>
      <c r="F45" s="33"/>
      <c r="G45" s="33"/>
      <c r="H45" s="121" t="str">
        <f t="shared" si="0"/>
        <v>林＊廷</v>
      </c>
      <c r="I45" s="23" t="str">
        <f t="shared" si="1"/>
        <v>1＊525503</v>
      </c>
      <c r="J45" s="33" t="s">
        <v>4875</v>
      </c>
      <c r="K45" s="33" t="s">
        <v>67</v>
      </c>
      <c r="L45" s="33">
        <v>1125</v>
      </c>
      <c r="M45" s="33" t="s">
        <v>67</v>
      </c>
      <c r="N45" s="33"/>
      <c r="O45" s="33"/>
      <c r="P45" s="33"/>
      <c r="Q45" s="2"/>
      <c r="R45" s="2"/>
      <c r="S45" s="2"/>
      <c r="T45" s="2"/>
      <c r="U45" s="2"/>
      <c r="V45" s="2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2"/>
      <c r="AO45" s="2"/>
      <c r="AP45" s="2"/>
      <c r="AQ45" s="1"/>
      <c r="AR45" s="1"/>
      <c r="AS45" s="1"/>
      <c r="AT45" s="1"/>
      <c r="AU45" s="1"/>
      <c r="AV45" s="2"/>
      <c r="AW45" s="1"/>
      <c r="AX45" s="1"/>
      <c r="AY45" s="1"/>
      <c r="AZ45" s="1"/>
      <c r="BA45" s="1"/>
      <c r="BB45" s="1" t="s">
        <v>9</v>
      </c>
      <c r="BC45" s="1"/>
      <c r="BD45" s="1"/>
      <c r="BE45" s="1"/>
      <c r="BF45" s="1"/>
      <c r="BG45" s="2"/>
      <c r="BH45" s="2"/>
      <c r="BI45" s="1"/>
      <c r="BJ45" s="2"/>
      <c r="BK45" s="2"/>
      <c r="BL45" s="2"/>
      <c r="BM45" s="1"/>
      <c r="BN45" s="119"/>
    </row>
    <row r="46" spans="1:66" ht="31.2">
      <c r="A46" s="23">
        <v>42</v>
      </c>
      <c r="B46" s="33" t="s">
        <v>4880</v>
      </c>
      <c r="C46" s="33" t="s">
        <v>2226</v>
      </c>
      <c r="D46" s="33" t="s">
        <v>216</v>
      </c>
      <c r="E46" s="33">
        <v>52</v>
      </c>
      <c r="F46" s="33"/>
      <c r="G46" s="33"/>
      <c r="H46" s="121" t="str">
        <f t="shared" si="0"/>
        <v>陳＊君</v>
      </c>
      <c r="I46" s="23" t="str">
        <f t="shared" si="1"/>
        <v>0＊426695</v>
      </c>
      <c r="J46" s="33" t="s">
        <v>4875</v>
      </c>
      <c r="K46" s="33" t="s">
        <v>5294</v>
      </c>
      <c r="L46" s="33">
        <v>1125</v>
      </c>
      <c r="M46" s="33" t="s">
        <v>3366</v>
      </c>
      <c r="N46" s="33" t="s">
        <v>145</v>
      </c>
      <c r="O46" s="33"/>
      <c r="P46" s="33"/>
      <c r="Q46" s="2"/>
      <c r="R46" s="2"/>
      <c r="S46" s="2"/>
      <c r="T46" s="2"/>
      <c r="U46" s="2"/>
      <c r="V46" s="2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2"/>
      <c r="AO46" s="2"/>
      <c r="AP46" s="2"/>
      <c r="AQ46" s="1"/>
      <c r="AR46" s="1"/>
      <c r="AS46" s="1"/>
      <c r="AT46" s="1"/>
      <c r="AU46" s="1"/>
      <c r="AV46" s="2"/>
      <c r="AW46" s="1"/>
      <c r="AX46" s="1"/>
      <c r="AY46" s="1"/>
      <c r="AZ46" s="1"/>
      <c r="BA46" s="1"/>
      <c r="BB46" s="1"/>
      <c r="BC46" s="1" t="s">
        <v>9</v>
      </c>
      <c r="BD46" s="1"/>
      <c r="BE46" s="2" t="s">
        <v>1108</v>
      </c>
      <c r="BF46" s="1" t="s">
        <v>9</v>
      </c>
      <c r="BG46" s="2"/>
      <c r="BH46" s="2"/>
      <c r="BI46" s="1"/>
      <c r="BJ46" s="2"/>
      <c r="BK46" s="2"/>
      <c r="BL46" s="2"/>
      <c r="BM46" s="1"/>
      <c r="BN46" s="119"/>
    </row>
    <row r="47" spans="1:66" ht="16.2">
      <c r="A47" s="23">
        <v>43</v>
      </c>
      <c r="B47" s="33" t="s">
        <v>4881</v>
      </c>
      <c r="C47" s="33" t="s">
        <v>4882</v>
      </c>
      <c r="D47" s="33" t="s">
        <v>216</v>
      </c>
      <c r="E47" s="33">
        <v>81</v>
      </c>
      <c r="F47" s="33"/>
      <c r="G47" s="33"/>
      <c r="H47" s="121" t="str">
        <f t="shared" si="0"/>
        <v>鄭＊月汝</v>
      </c>
      <c r="I47" s="23" t="str">
        <f t="shared" si="1"/>
        <v>0＊219085</v>
      </c>
      <c r="J47" s="33" t="s">
        <v>4875</v>
      </c>
      <c r="K47" s="33" t="s">
        <v>67</v>
      </c>
      <c r="L47" s="33">
        <v>1125</v>
      </c>
      <c r="M47" s="33" t="s">
        <v>67</v>
      </c>
      <c r="N47" s="33"/>
      <c r="O47" s="33"/>
      <c r="P47" s="33"/>
      <c r="Q47" s="2"/>
      <c r="R47" s="2"/>
      <c r="S47" s="2"/>
      <c r="T47" s="2"/>
      <c r="U47" s="2"/>
      <c r="V47" s="2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1"/>
      <c r="BA47" s="2"/>
      <c r="BB47" s="2" t="s">
        <v>9</v>
      </c>
      <c r="BC47" s="2"/>
      <c r="BD47" s="2"/>
      <c r="BE47" s="2"/>
      <c r="BF47" s="1"/>
      <c r="BG47" s="2"/>
      <c r="BH47" s="2"/>
      <c r="BI47" s="1"/>
      <c r="BJ47" s="2"/>
      <c r="BK47" s="2"/>
      <c r="BL47" s="2"/>
      <c r="BM47" s="1"/>
      <c r="BN47" s="119"/>
    </row>
    <row r="48" spans="1:66" ht="31.2">
      <c r="A48" s="23">
        <v>44</v>
      </c>
      <c r="B48" s="33" t="s">
        <v>1297</v>
      </c>
      <c r="C48" s="33" t="s">
        <v>471</v>
      </c>
      <c r="D48" s="33" t="s">
        <v>216</v>
      </c>
      <c r="E48" s="33">
        <v>63</v>
      </c>
      <c r="F48" s="33"/>
      <c r="G48" s="33"/>
      <c r="H48" s="121" t="str">
        <f t="shared" si="0"/>
        <v>范＊英</v>
      </c>
      <c r="I48" s="23" t="str">
        <f t="shared" si="1"/>
        <v>0＊865538</v>
      </c>
      <c r="J48" s="33" t="s">
        <v>4875</v>
      </c>
      <c r="K48" s="33" t="s">
        <v>1790</v>
      </c>
      <c r="L48" s="33">
        <v>1125</v>
      </c>
      <c r="M48" s="33" t="s">
        <v>91</v>
      </c>
      <c r="N48" s="33" t="s">
        <v>115</v>
      </c>
      <c r="O48" s="33"/>
      <c r="P48" s="33"/>
      <c r="Q48" s="2"/>
      <c r="R48" s="2"/>
      <c r="S48" s="2"/>
      <c r="T48" s="2"/>
      <c r="U48" s="2"/>
      <c r="V48" s="2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1"/>
      <c r="AY48" s="2"/>
      <c r="AZ48" s="2"/>
      <c r="BA48" s="2"/>
      <c r="BB48" s="2"/>
      <c r="BC48" s="2"/>
      <c r="BD48" s="2"/>
      <c r="BE48" s="2" t="s">
        <v>9</v>
      </c>
      <c r="BF48" s="2"/>
      <c r="BG48" s="2"/>
      <c r="BH48" s="2"/>
      <c r="BI48" s="1"/>
      <c r="BJ48" s="2"/>
      <c r="BK48" s="2" t="s">
        <v>9</v>
      </c>
      <c r="BL48" s="2"/>
      <c r="BM48" s="1"/>
      <c r="BN48" s="119"/>
    </row>
    <row r="49" spans="1:66" ht="46.8">
      <c r="A49" s="23">
        <v>45</v>
      </c>
      <c r="B49" s="33" t="s">
        <v>4872</v>
      </c>
      <c r="C49" s="33" t="s">
        <v>4873</v>
      </c>
      <c r="D49" s="33" t="s">
        <v>218</v>
      </c>
      <c r="E49" s="33">
        <v>47</v>
      </c>
      <c r="F49" s="33" t="s">
        <v>4845</v>
      </c>
      <c r="G49" s="33" t="s">
        <v>4883</v>
      </c>
      <c r="H49" s="121" t="str">
        <f t="shared" si="0"/>
        <v>古＊興</v>
      </c>
      <c r="I49" s="23" t="str">
        <f t="shared" si="1"/>
        <v>1＊180844</v>
      </c>
      <c r="J49" s="33" t="s">
        <v>4855</v>
      </c>
      <c r="K49" s="33" t="s">
        <v>5295</v>
      </c>
      <c r="L49" s="33">
        <v>1125</v>
      </c>
      <c r="M49" s="33" t="s">
        <v>91</v>
      </c>
      <c r="N49" s="33" t="s">
        <v>3366</v>
      </c>
      <c r="O49" s="33" t="s">
        <v>115</v>
      </c>
      <c r="P49" s="33"/>
      <c r="Q49" s="2"/>
      <c r="R49" s="2"/>
      <c r="S49" s="2"/>
      <c r="T49" s="2"/>
      <c r="U49" s="2"/>
      <c r="V49" s="2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1"/>
      <c r="BA49" s="2"/>
      <c r="BB49" s="1"/>
      <c r="BC49" s="2" t="s">
        <v>9</v>
      </c>
      <c r="BD49" s="2"/>
      <c r="BE49" s="2" t="s">
        <v>9</v>
      </c>
      <c r="BF49" s="1"/>
      <c r="BG49" s="2"/>
      <c r="BH49" s="2"/>
      <c r="BI49" s="1"/>
      <c r="BJ49" s="2"/>
      <c r="BK49" s="2" t="s">
        <v>9</v>
      </c>
      <c r="BL49" s="2"/>
      <c r="BM49" s="1"/>
      <c r="BN49" s="119"/>
    </row>
    <row r="50" spans="1:66" ht="31.2">
      <c r="A50" s="23">
        <v>46</v>
      </c>
      <c r="B50" s="33" t="s">
        <v>4884</v>
      </c>
      <c r="C50" s="33" t="s">
        <v>4885</v>
      </c>
      <c r="D50" s="33" t="s">
        <v>218</v>
      </c>
      <c r="E50" s="33">
        <v>31</v>
      </c>
      <c r="F50" s="33"/>
      <c r="G50" s="33"/>
      <c r="H50" s="121" t="str">
        <f t="shared" si="0"/>
        <v>張＊翔</v>
      </c>
      <c r="I50" s="23" t="str">
        <f t="shared" si="1"/>
        <v>2＊160630</v>
      </c>
      <c r="J50" s="33" t="s">
        <v>4883</v>
      </c>
      <c r="K50" s="33" t="s">
        <v>1113</v>
      </c>
      <c r="L50" s="33">
        <v>1125</v>
      </c>
      <c r="M50" s="33" t="s">
        <v>96</v>
      </c>
      <c r="N50" s="33" t="s">
        <v>3345</v>
      </c>
      <c r="O50" s="33"/>
      <c r="P50" s="33"/>
      <c r="Q50" s="2"/>
      <c r="R50" s="2" t="s">
        <v>9</v>
      </c>
      <c r="S50" s="2"/>
      <c r="T50" s="2" t="s">
        <v>9</v>
      </c>
      <c r="U50" s="2"/>
      <c r="V50" s="2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1"/>
      <c r="BC50" s="2"/>
      <c r="BD50" s="2"/>
      <c r="BE50" s="2"/>
      <c r="BF50" s="2"/>
      <c r="BG50" s="2"/>
      <c r="BH50" s="2"/>
      <c r="BI50" s="1"/>
      <c r="BJ50" s="2"/>
      <c r="BK50" s="2"/>
      <c r="BL50" s="2"/>
      <c r="BM50" s="1" t="s">
        <v>1111</v>
      </c>
      <c r="BN50" s="119"/>
    </row>
    <row r="51" spans="1:66" ht="16.2">
      <c r="A51" s="23">
        <v>47</v>
      </c>
      <c r="B51" s="33" t="s">
        <v>4886</v>
      </c>
      <c r="C51" s="33" t="s">
        <v>4887</v>
      </c>
      <c r="D51" s="33" t="s">
        <v>216</v>
      </c>
      <c r="E51" s="33">
        <v>78</v>
      </c>
      <c r="F51" s="33"/>
      <c r="G51" s="33"/>
      <c r="H51" s="121" t="str">
        <f t="shared" si="0"/>
        <v>彭＊金英</v>
      </c>
      <c r="I51" s="23" t="str">
        <f t="shared" si="1"/>
        <v>0＊324588</v>
      </c>
      <c r="J51" s="33" t="s">
        <v>4883</v>
      </c>
      <c r="K51" s="33" t="s">
        <v>67</v>
      </c>
      <c r="L51" s="33">
        <v>1125</v>
      </c>
      <c r="M51" s="33" t="s">
        <v>67</v>
      </c>
      <c r="N51" s="33"/>
      <c r="O51" s="33"/>
      <c r="P51" s="33"/>
      <c r="Q51" s="2"/>
      <c r="R51" s="2"/>
      <c r="S51" s="2"/>
      <c r="T51" s="2"/>
      <c r="U51" s="2"/>
      <c r="V51" s="2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1" t="s">
        <v>9</v>
      </c>
      <c r="BC51" s="2"/>
      <c r="BD51" s="2"/>
      <c r="BE51" s="2"/>
      <c r="BF51" s="2"/>
      <c r="BG51" s="2"/>
      <c r="BH51" s="2"/>
      <c r="BI51" s="1"/>
      <c r="BJ51" s="2"/>
      <c r="BK51" s="2"/>
      <c r="BL51" s="2"/>
      <c r="BM51" s="1"/>
      <c r="BN51" s="119"/>
    </row>
    <row r="52" spans="1:66" ht="16.2">
      <c r="A52" s="23">
        <v>48</v>
      </c>
      <c r="B52" s="33" t="s">
        <v>4888</v>
      </c>
      <c r="C52" s="33" t="s">
        <v>4889</v>
      </c>
      <c r="D52" s="33" t="s">
        <v>218</v>
      </c>
      <c r="E52" s="33">
        <v>76</v>
      </c>
      <c r="F52" s="33"/>
      <c r="G52" s="33"/>
      <c r="H52" s="121" t="str">
        <f t="shared" si="0"/>
        <v>林＊羽</v>
      </c>
      <c r="I52" s="23" t="str">
        <f t="shared" si="1"/>
        <v>0＊383993</v>
      </c>
      <c r="J52" s="33" t="s">
        <v>4883</v>
      </c>
      <c r="K52" s="33" t="s">
        <v>118</v>
      </c>
      <c r="L52" s="33">
        <v>1125</v>
      </c>
      <c r="M52" s="33" t="s">
        <v>118</v>
      </c>
      <c r="N52" s="33"/>
      <c r="O52" s="33"/>
      <c r="P52" s="33"/>
      <c r="Q52" s="2"/>
      <c r="R52" s="2"/>
      <c r="S52" s="2"/>
      <c r="T52" s="2"/>
      <c r="U52" s="2"/>
      <c r="V52" s="2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1"/>
      <c r="AY52" s="2"/>
      <c r="AZ52" s="2"/>
      <c r="BA52" s="2" t="s">
        <v>9</v>
      </c>
      <c r="BB52" s="2"/>
      <c r="BC52" s="2"/>
      <c r="BD52" s="2"/>
      <c r="BE52" s="2"/>
      <c r="BF52" s="2"/>
      <c r="BG52" s="2"/>
      <c r="BH52" s="2"/>
      <c r="BI52" s="1"/>
      <c r="BJ52" s="2"/>
      <c r="BK52" s="2"/>
      <c r="BL52" s="2"/>
      <c r="BM52" s="1"/>
      <c r="BN52" s="119"/>
    </row>
    <row r="53" spans="1:66" ht="16.2">
      <c r="A53" s="23">
        <v>49</v>
      </c>
      <c r="B53" s="33" t="s">
        <v>4891</v>
      </c>
      <c r="C53" s="33" t="s">
        <v>4892</v>
      </c>
      <c r="D53" s="33" t="s">
        <v>216</v>
      </c>
      <c r="E53" s="33">
        <v>61</v>
      </c>
      <c r="F53" s="33" t="s">
        <v>4388</v>
      </c>
      <c r="G53" s="33" t="s">
        <v>4893</v>
      </c>
      <c r="H53" s="121" t="str">
        <f t="shared" si="0"/>
        <v>謝＊珠</v>
      </c>
      <c r="I53" s="23" t="str">
        <f t="shared" si="1"/>
        <v>0＊177404</v>
      </c>
      <c r="J53" s="33" t="s">
        <v>4444</v>
      </c>
      <c r="K53" s="33" t="s">
        <v>58</v>
      </c>
      <c r="L53" s="33">
        <v>1173</v>
      </c>
      <c r="M53" s="33" t="s">
        <v>58</v>
      </c>
      <c r="N53" s="33"/>
      <c r="O53" s="33"/>
      <c r="P53" s="33"/>
      <c r="Q53" s="2"/>
      <c r="R53" s="2"/>
      <c r="S53" s="2"/>
      <c r="T53" s="2"/>
      <c r="U53" s="2"/>
      <c r="V53" s="2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2"/>
      <c r="AO53" s="2"/>
      <c r="AP53" s="2"/>
      <c r="AQ53" s="1"/>
      <c r="AR53" s="1"/>
      <c r="AS53" s="1"/>
      <c r="AT53" s="1"/>
      <c r="AU53" s="1"/>
      <c r="AV53" s="2"/>
      <c r="AW53" s="1"/>
      <c r="AX53" s="1" t="s">
        <v>9</v>
      </c>
      <c r="AY53" s="1"/>
      <c r="AZ53" s="1"/>
      <c r="BA53" s="1"/>
      <c r="BB53" s="1"/>
      <c r="BC53" s="1"/>
      <c r="BD53" s="1"/>
      <c r="BE53" s="1"/>
      <c r="BF53" s="1"/>
      <c r="BG53" s="2"/>
      <c r="BH53" s="2"/>
      <c r="BI53" s="1"/>
      <c r="BJ53" s="2"/>
      <c r="BK53" s="2"/>
      <c r="BL53" s="2"/>
      <c r="BM53" s="1"/>
      <c r="BN53" s="119"/>
    </row>
    <row r="54" spans="1:66" ht="31.2">
      <c r="A54" s="23">
        <v>50</v>
      </c>
      <c r="B54" s="33" t="s">
        <v>1972</v>
      </c>
      <c r="C54" s="33" t="s">
        <v>1758</v>
      </c>
      <c r="D54" s="33" t="s">
        <v>218</v>
      </c>
      <c r="E54" s="33">
        <v>53</v>
      </c>
      <c r="F54" s="33" t="s">
        <v>4355</v>
      </c>
      <c r="G54" s="33" t="s">
        <v>4853</v>
      </c>
      <c r="H54" s="121" t="str">
        <f t="shared" si="0"/>
        <v>傅＊志</v>
      </c>
      <c r="I54" s="23" t="str">
        <f t="shared" si="1"/>
        <v>2＊802626</v>
      </c>
      <c r="J54" s="33" t="s">
        <v>4444</v>
      </c>
      <c r="K54" s="33" t="s">
        <v>2997</v>
      </c>
      <c r="L54" s="33">
        <v>1173</v>
      </c>
      <c r="M54" s="33" t="s">
        <v>145</v>
      </c>
      <c r="N54" s="33" t="s">
        <v>3345</v>
      </c>
      <c r="O54" s="33"/>
      <c r="P54" s="33"/>
      <c r="Q54" s="2"/>
      <c r="R54" s="2"/>
      <c r="S54" s="2"/>
      <c r="T54" s="2"/>
      <c r="U54" s="2"/>
      <c r="V54" s="2"/>
      <c r="W54" s="1"/>
      <c r="X54" s="1"/>
      <c r="Y54" s="1"/>
      <c r="Z54" s="1"/>
      <c r="AA54" s="1" t="s">
        <v>9</v>
      </c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2"/>
      <c r="AO54" s="2"/>
      <c r="AP54" s="2"/>
      <c r="AQ54" s="1"/>
      <c r="AR54" s="1"/>
      <c r="AS54" s="1"/>
      <c r="AT54" s="1"/>
      <c r="AU54" s="1"/>
      <c r="AV54" s="2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2"/>
      <c r="BH54" s="2"/>
      <c r="BI54" s="1"/>
      <c r="BJ54" s="2"/>
      <c r="BK54" s="2"/>
      <c r="BL54" s="2"/>
      <c r="BM54" s="1" t="s">
        <v>1111</v>
      </c>
      <c r="BN54" s="119"/>
    </row>
    <row r="55" spans="1:66" ht="16.2">
      <c r="A55" s="23">
        <v>51</v>
      </c>
      <c r="B55" s="33" t="s">
        <v>4894</v>
      </c>
      <c r="C55" s="33" t="s">
        <v>4895</v>
      </c>
      <c r="D55" s="33" t="s">
        <v>216</v>
      </c>
      <c r="E55" s="33">
        <v>48</v>
      </c>
      <c r="F55" s="33"/>
      <c r="G55" s="33"/>
      <c r="H55" s="121" t="str">
        <f t="shared" si="0"/>
        <v>張＊貞</v>
      </c>
      <c r="I55" s="23" t="str">
        <f t="shared" si="1"/>
        <v>0＊580627</v>
      </c>
      <c r="J55" s="33" t="s">
        <v>4806</v>
      </c>
      <c r="K55" s="33" t="s">
        <v>58</v>
      </c>
      <c r="L55" s="33">
        <v>1173</v>
      </c>
      <c r="M55" s="33" t="s">
        <v>58</v>
      </c>
      <c r="N55" s="33"/>
      <c r="O55" s="33"/>
      <c r="P55" s="33"/>
      <c r="Q55" s="2"/>
      <c r="R55" s="2"/>
      <c r="S55" s="2"/>
      <c r="T55" s="2"/>
      <c r="U55" s="2"/>
      <c r="V55" s="2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2"/>
      <c r="AO55" s="2"/>
      <c r="AP55" s="2"/>
      <c r="AQ55" s="1"/>
      <c r="AR55" s="1"/>
      <c r="AS55" s="1"/>
      <c r="AT55" s="1"/>
      <c r="AU55" s="1"/>
      <c r="AV55" s="2"/>
      <c r="AW55" s="1"/>
      <c r="AX55" s="1" t="s">
        <v>9</v>
      </c>
      <c r="AY55" s="1"/>
      <c r="AZ55" s="1"/>
      <c r="BA55" s="1"/>
      <c r="BB55" s="1"/>
      <c r="BC55" s="1"/>
      <c r="BD55" s="1"/>
      <c r="BE55" s="1"/>
      <c r="BF55" s="1"/>
      <c r="BG55" s="2"/>
      <c r="BH55" s="2"/>
      <c r="BI55" s="1"/>
      <c r="BJ55" s="2"/>
      <c r="BK55" s="2"/>
      <c r="BL55" s="2"/>
      <c r="BM55" s="1"/>
      <c r="BN55" s="119"/>
    </row>
    <row r="56" spans="1:66" ht="16.2">
      <c r="A56" s="23">
        <v>52</v>
      </c>
      <c r="B56" s="33" t="s">
        <v>4896</v>
      </c>
      <c r="C56" s="33" t="s">
        <v>4897</v>
      </c>
      <c r="D56" s="33" t="s">
        <v>216</v>
      </c>
      <c r="E56" s="33">
        <v>63</v>
      </c>
      <c r="F56" s="33"/>
      <c r="G56" s="33"/>
      <c r="H56" s="121" t="str">
        <f t="shared" si="0"/>
        <v>黃＊雲</v>
      </c>
      <c r="I56" s="23" t="str">
        <f t="shared" si="1"/>
        <v>1＊030185</v>
      </c>
      <c r="J56" s="33" t="s">
        <v>4806</v>
      </c>
      <c r="K56" s="33" t="s">
        <v>58</v>
      </c>
      <c r="L56" s="33">
        <v>1173</v>
      </c>
      <c r="M56" s="33" t="s">
        <v>58</v>
      </c>
      <c r="N56" s="33"/>
      <c r="O56" s="33"/>
      <c r="P56" s="33"/>
      <c r="Q56" s="2"/>
      <c r="R56" s="2"/>
      <c r="S56" s="2"/>
      <c r="T56" s="2"/>
      <c r="U56" s="2"/>
      <c r="V56" s="2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2"/>
      <c r="AO56" s="2"/>
      <c r="AP56" s="2"/>
      <c r="AQ56" s="1"/>
      <c r="AR56" s="1"/>
      <c r="AS56" s="1"/>
      <c r="AT56" s="1"/>
      <c r="AU56" s="1"/>
      <c r="AV56" s="2"/>
      <c r="AW56" s="1"/>
      <c r="AX56" s="1" t="s">
        <v>9</v>
      </c>
      <c r="AY56" s="1"/>
      <c r="AZ56" s="1"/>
      <c r="BA56" s="1"/>
      <c r="BB56" s="1"/>
      <c r="BC56" s="1"/>
      <c r="BD56" s="1"/>
      <c r="BE56" s="1"/>
      <c r="BF56" s="1"/>
      <c r="BG56" s="2"/>
      <c r="BH56" s="2"/>
      <c r="BI56" s="1"/>
      <c r="BJ56" s="2"/>
      <c r="BK56" s="2"/>
      <c r="BL56" s="2"/>
      <c r="BM56" s="1"/>
      <c r="BN56" s="119"/>
    </row>
    <row r="57" spans="1:66" ht="62.4">
      <c r="A57" s="23">
        <v>53</v>
      </c>
      <c r="B57" s="33" t="s">
        <v>4898</v>
      </c>
      <c r="C57" s="33" t="s">
        <v>3904</v>
      </c>
      <c r="D57" s="33" t="s">
        <v>216</v>
      </c>
      <c r="E57" s="33">
        <v>65</v>
      </c>
      <c r="F57" s="33" t="s">
        <v>4812</v>
      </c>
      <c r="G57" s="33" t="s">
        <v>4893</v>
      </c>
      <c r="H57" s="121" t="str">
        <f t="shared" si="0"/>
        <v>徐＊美鈴</v>
      </c>
      <c r="I57" s="23" t="str">
        <f t="shared" si="1"/>
        <v>1＊573874</v>
      </c>
      <c r="J57" s="33" t="s">
        <v>4806</v>
      </c>
      <c r="K57" s="33" t="s">
        <v>5296</v>
      </c>
      <c r="L57" s="33">
        <v>1173</v>
      </c>
      <c r="M57" s="33" t="s">
        <v>83</v>
      </c>
      <c r="N57" s="33" t="s">
        <v>1478</v>
      </c>
      <c r="O57" s="33"/>
      <c r="P57" s="33"/>
      <c r="Q57" s="2"/>
      <c r="R57" s="2"/>
      <c r="S57" s="2"/>
      <c r="T57" s="2"/>
      <c r="U57" s="2"/>
      <c r="V57" s="2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2"/>
      <c r="AO57" s="2"/>
      <c r="AP57" s="2"/>
      <c r="AQ57" s="1"/>
      <c r="AR57" s="1"/>
      <c r="AS57" s="1"/>
      <c r="AT57" s="1"/>
      <c r="AU57" s="1"/>
      <c r="AV57" s="2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2"/>
      <c r="BH57" s="2"/>
      <c r="BI57" s="1"/>
      <c r="BJ57" s="2"/>
      <c r="BK57" s="2"/>
      <c r="BL57" s="2"/>
      <c r="BM57" s="1" t="s">
        <v>5297</v>
      </c>
      <c r="BN57" s="119"/>
    </row>
    <row r="58" spans="1:66" ht="16.2">
      <c r="A58" s="23">
        <v>54</v>
      </c>
      <c r="B58" s="33" t="s">
        <v>4899</v>
      </c>
      <c r="C58" s="33" t="s">
        <v>4900</v>
      </c>
      <c r="D58" s="33" t="s">
        <v>218</v>
      </c>
      <c r="E58" s="33">
        <v>57</v>
      </c>
      <c r="F58" s="33"/>
      <c r="G58" s="33"/>
      <c r="H58" s="121" t="str">
        <f t="shared" si="0"/>
        <v>陳＊誠</v>
      </c>
      <c r="I58" s="23" t="str">
        <f t="shared" si="1"/>
        <v>1＊681458</v>
      </c>
      <c r="J58" s="33" t="s">
        <v>4806</v>
      </c>
      <c r="K58" s="33" t="s">
        <v>58</v>
      </c>
      <c r="L58" s="33">
        <v>1173</v>
      </c>
      <c r="M58" s="33" t="s">
        <v>58</v>
      </c>
      <c r="N58" s="33"/>
      <c r="O58" s="33"/>
      <c r="P58" s="33"/>
      <c r="Q58" s="2"/>
      <c r="R58" s="2"/>
      <c r="S58" s="2"/>
      <c r="T58" s="2"/>
      <c r="U58" s="2"/>
      <c r="V58" s="2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2"/>
      <c r="AO58" s="2"/>
      <c r="AP58" s="2"/>
      <c r="AQ58" s="1"/>
      <c r="AR58" s="1"/>
      <c r="AS58" s="1"/>
      <c r="AT58" s="1"/>
      <c r="AU58" s="1"/>
      <c r="AV58" s="2"/>
      <c r="AW58" s="1"/>
      <c r="AX58" s="1" t="s">
        <v>9</v>
      </c>
      <c r="AY58" s="1"/>
      <c r="AZ58" s="1"/>
      <c r="BA58" s="1"/>
      <c r="BB58" s="1"/>
      <c r="BC58" s="1"/>
      <c r="BD58" s="1"/>
      <c r="BE58" s="1"/>
      <c r="BF58" s="1"/>
      <c r="BG58" s="2"/>
      <c r="BH58" s="2"/>
      <c r="BI58" s="1"/>
      <c r="BJ58" s="2"/>
      <c r="BK58" s="2"/>
      <c r="BL58" s="2"/>
      <c r="BM58" s="1"/>
      <c r="BN58" s="119"/>
    </row>
    <row r="59" spans="1:66" ht="31.2">
      <c r="A59" s="23">
        <v>55</v>
      </c>
      <c r="B59" s="33" t="s">
        <v>4901</v>
      </c>
      <c r="C59" s="33" t="s">
        <v>4422</v>
      </c>
      <c r="D59" s="33" t="s">
        <v>218</v>
      </c>
      <c r="E59" s="33">
        <v>68</v>
      </c>
      <c r="F59" s="33"/>
      <c r="G59" s="33"/>
      <c r="H59" s="121" t="str">
        <f t="shared" si="0"/>
        <v>徐＊林</v>
      </c>
      <c r="I59" s="23" t="str">
        <f t="shared" si="1"/>
        <v>1＊572948</v>
      </c>
      <c r="J59" s="33" t="s">
        <v>4874</v>
      </c>
      <c r="K59" s="33" t="s">
        <v>1121</v>
      </c>
      <c r="L59" s="33">
        <v>1173</v>
      </c>
      <c r="M59" s="33" t="s">
        <v>58</v>
      </c>
      <c r="N59" s="33" t="s">
        <v>3345</v>
      </c>
      <c r="O59" s="33"/>
      <c r="P59" s="33"/>
      <c r="Q59" s="2"/>
      <c r="R59" s="2"/>
      <c r="S59" s="2"/>
      <c r="T59" s="2"/>
      <c r="U59" s="2"/>
      <c r="V59" s="2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2"/>
      <c r="AO59" s="2"/>
      <c r="AP59" s="2"/>
      <c r="AQ59" s="1"/>
      <c r="AR59" s="1"/>
      <c r="AS59" s="1"/>
      <c r="AT59" s="1"/>
      <c r="AU59" s="1"/>
      <c r="AV59" s="2"/>
      <c r="AW59" s="1"/>
      <c r="AX59" s="1" t="s">
        <v>9</v>
      </c>
      <c r="AY59" s="1"/>
      <c r="AZ59" s="1"/>
      <c r="BA59" s="1"/>
      <c r="BB59" s="1"/>
      <c r="BC59" s="1"/>
      <c r="BD59" s="1"/>
      <c r="BE59" s="1"/>
      <c r="BF59" s="1"/>
      <c r="BG59" s="2"/>
      <c r="BH59" s="2"/>
      <c r="BI59" s="1"/>
      <c r="BJ59" s="2"/>
      <c r="BK59" s="2"/>
      <c r="BL59" s="2"/>
      <c r="BM59" s="1" t="s">
        <v>1111</v>
      </c>
      <c r="BN59" s="119"/>
    </row>
    <row r="60" spans="1:66" ht="31.2">
      <c r="A60" s="23">
        <v>56</v>
      </c>
      <c r="B60" s="33" t="s">
        <v>1905</v>
      </c>
      <c r="C60" s="33" t="s">
        <v>1687</v>
      </c>
      <c r="D60" s="33" t="s">
        <v>218</v>
      </c>
      <c r="E60" s="33">
        <v>62</v>
      </c>
      <c r="F60" s="33"/>
      <c r="G60" s="33"/>
      <c r="H60" s="121" t="str">
        <f t="shared" si="0"/>
        <v>郭＊忠</v>
      </c>
      <c r="I60" s="23" t="str">
        <f t="shared" si="1"/>
        <v>1＊601711</v>
      </c>
      <c r="J60" s="33" t="s">
        <v>4893</v>
      </c>
      <c r="K60" s="33" t="s">
        <v>5298</v>
      </c>
      <c r="L60" s="33">
        <v>1173</v>
      </c>
      <c r="M60" s="33" t="s">
        <v>4442</v>
      </c>
      <c r="N60" s="33" t="s">
        <v>145</v>
      </c>
      <c r="O60" s="33"/>
      <c r="P60" s="33"/>
      <c r="Q60" s="2"/>
      <c r="R60" s="2"/>
      <c r="S60" s="2"/>
      <c r="T60" s="2"/>
      <c r="U60" s="2"/>
      <c r="V60" s="2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2"/>
      <c r="AO60" s="2"/>
      <c r="AP60" s="2"/>
      <c r="AQ60" s="1"/>
      <c r="AR60" s="1"/>
      <c r="AS60" s="1"/>
      <c r="AT60" s="1"/>
      <c r="AU60" s="1"/>
      <c r="AV60" s="2"/>
      <c r="AW60" s="1"/>
      <c r="AX60" s="1"/>
      <c r="AY60" s="1"/>
      <c r="AZ60" s="1"/>
      <c r="BA60" s="1"/>
      <c r="BB60" s="1"/>
      <c r="BC60" s="1" t="s">
        <v>9</v>
      </c>
      <c r="BD60" s="1"/>
      <c r="BE60" s="1"/>
      <c r="BF60" s="1" t="s">
        <v>1102</v>
      </c>
      <c r="BG60" s="2"/>
      <c r="BH60" s="2"/>
      <c r="BI60" s="1"/>
      <c r="BJ60" s="2"/>
      <c r="BK60" s="2"/>
      <c r="BL60" s="2"/>
      <c r="BM60" s="1"/>
      <c r="BN60" s="119"/>
    </row>
    <row r="61" spans="1:66" ht="16.2">
      <c r="A61" s="23">
        <v>57</v>
      </c>
      <c r="B61" s="33" t="s">
        <v>4904</v>
      </c>
      <c r="C61" s="33" t="s">
        <v>4905</v>
      </c>
      <c r="D61" s="33" t="s">
        <v>218</v>
      </c>
      <c r="E61" s="33">
        <v>59</v>
      </c>
      <c r="F61" s="33"/>
      <c r="G61" s="33"/>
      <c r="H61" s="121" t="str">
        <f t="shared" si="0"/>
        <v>潘＊辰</v>
      </c>
      <c r="I61" s="23" t="str">
        <f t="shared" si="1"/>
        <v>1＊283685</v>
      </c>
      <c r="J61" s="33" t="s">
        <v>4853</v>
      </c>
      <c r="K61" s="33" t="s">
        <v>58</v>
      </c>
      <c r="L61" s="33">
        <v>1173</v>
      </c>
      <c r="M61" s="33" t="s">
        <v>58</v>
      </c>
      <c r="N61" s="33"/>
      <c r="O61" s="33"/>
      <c r="P61" s="33"/>
      <c r="Q61" s="2"/>
      <c r="R61" s="2"/>
      <c r="S61" s="2"/>
      <c r="T61" s="2"/>
      <c r="U61" s="2"/>
      <c r="V61" s="2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2"/>
      <c r="AO61" s="2"/>
      <c r="AP61" s="2"/>
      <c r="AQ61" s="1"/>
      <c r="AR61" s="1"/>
      <c r="AS61" s="1"/>
      <c r="AT61" s="1"/>
      <c r="AU61" s="1"/>
      <c r="AV61" s="2"/>
      <c r="AW61" s="1"/>
      <c r="AX61" s="1" t="s">
        <v>9</v>
      </c>
      <c r="AY61" s="1"/>
      <c r="AZ61" s="1"/>
      <c r="BA61" s="1"/>
      <c r="BB61" s="1"/>
      <c r="BC61" s="1"/>
      <c r="BD61" s="1"/>
      <c r="BE61" s="1"/>
      <c r="BF61" s="1"/>
      <c r="BG61" s="2"/>
      <c r="BH61" s="2"/>
      <c r="BI61" s="1"/>
      <c r="BJ61" s="2"/>
      <c r="BK61" s="2"/>
      <c r="BL61" s="2"/>
      <c r="BM61" s="1"/>
      <c r="BN61" s="119"/>
    </row>
    <row r="62" spans="1:66" ht="31.2">
      <c r="A62" s="23">
        <v>58</v>
      </c>
      <c r="B62" s="33" t="s">
        <v>4906</v>
      </c>
      <c r="C62" s="33" t="s">
        <v>4907</v>
      </c>
      <c r="D62" s="33" t="s">
        <v>218</v>
      </c>
      <c r="E62" s="33">
        <v>62</v>
      </c>
      <c r="F62" s="33" t="s">
        <v>4355</v>
      </c>
      <c r="G62" s="33" t="s">
        <v>4825</v>
      </c>
      <c r="H62" s="121" t="str">
        <f t="shared" si="0"/>
        <v>陳＊晏</v>
      </c>
      <c r="I62" s="23" t="str">
        <f t="shared" si="1"/>
        <v>1＊768912</v>
      </c>
      <c r="J62" s="33" t="s">
        <v>4853</v>
      </c>
      <c r="K62" s="33" t="s">
        <v>1121</v>
      </c>
      <c r="L62" s="33">
        <v>1173</v>
      </c>
      <c r="M62" s="33" t="s">
        <v>58</v>
      </c>
      <c r="N62" s="33" t="s">
        <v>3345</v>
      </c>
      <c r="O62" s="33"/>
      <c r="P62" s="33"/>
      <c r="Q62" s="2"/>
      <c r="R62" s="2"/>
      <c r="S62" s="2"/>
      <c r="T62" s="2"/>
      <c r="U62" s="2"/>
      <c r="V62" s="2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2"/>
      <c r="AO62" s="2"/>
      <c r="AP62" s="2"/>
      <c r="AQ62" s="1"/>
      <c r="AR62" s="1"/>
      <c r="AS62" s="1"/>
      <c r="AT62" s="1"/>
      <c r="AU62" s="1"/>
      <c r="AV62" s="2"/>
      <c r="AW62" s="1"/>
      <c r="AX62" s="1" t="s">
        <v>9</v>
      </c>
      <c r="AY62" s="1"/>
      <c r="AZ62" s="1"/>
      <c r="BA62" s="1"/>
      <c r="BB62" s="1"/>
      <c r="BC62" s="1"/>
      <c r="BD62" s="1"/>
      <c r="BE62" s="1"/>
      <c r="BF62" s="1"/>
      <c r="BG62" s="2"/>
      <c r="BH62" s="2"/>
      <c r="BI62" s="1"/>
      <c r="BJ62" s="2"/>
      <c r="BK62" s="2"/>
      <c r="BL62" s="2"/>
      <c r="BM62" s="1" t="s">
        <v>1111</v>
      </c>
      <c r="BN62" s="119"/>
    </row>
    <row r="63" spans="1:66" ht="31.2">
      <c r="A63" s="23">
        <v>59</v>
      </c>
      <c r="B63" s="33" t="s">
        <v>4908</v>
      </c>
      <c r="C63" s="33" t="s">
        <v>4909</v>
      </c>
      <c r="D63" s="33" t="s">
        <v>218</v>
      </c>
      <c r="E63" s="33">
        <v>63</v>
      </c>
      <c r="F63" s="33" t="s">
        <v>4910</v>
      </c>
      <c r="G63" s="33" t="s">
        <v>4836</v>
      </c>
      <c r="H63" s="121" t="str">
        <f t="shared" si="0"/>
        <v>林＊昌</v>
      </c>
      <c r="I63" s="23" t="str">
        <f t="shared" si="1"/>
        <v>0＊655764</v>
      </c>
      <c r="J63" s="33" t="s">
        <v>4853</v>
      </c>
      <c r="K63" s="33" t="s">
        <v>1118</v>
      </c>
      <c r="L63" s="33">
        <v>1173</v>
      </c>
      <c r="M63" s="33" t="s">
        <v>135</v>
      </c>
      <c r="N63" s="33" t="s">
        <v>3345</v>
      </c>
      <c r="O63" s="33"/>
      <c r="P63" s="33"/>
      <c r="Q63" s="2"/>
      <c r="R63" s="2"/>
      <c r="S63" s="2"/>
      <c r="T63" s="2"/>
      <c r="U63" s="2"/>
      <c r="V63" s="2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2"/>
      <c r="AO63" s="2"/>
      <c r="AP63" s="2"/>
      <c r="AQ63" s="1"/>
      <c r="AR63" s="1"/>
      <c r="AS63" s="1"/>
      <c r="AT63" s="1"/>
      <c r="AU63" s="1"/>
      <c r="AV63" s="2"/>
      <c r="AW63" s="1"/>
      <c r="AX63" s="1"/>
      <c r="AY63" s="1"/>
      <c r="AZ63" s="1" t="s">
        <v>9</v>
      </c>
      <c r="BA63" s="1"/>
      <c r="BB63" s="1"/>
      <c r="BC63" s="1"/>
      <c r="BD63" s="1"/>
      <c r="BE63" s="1"/>
      <c r="BF63" s="1"/>
      <c r="BG63" s="2"/>
      <c r="BH63" s="2"/>
      <c r="BI63" s="1"/>
      <c r="BJ63" s="2"/>
      <c r="BK63" s="2"/>
      <c r="BL63" s="2"/>
      <c r="BM63" s="1" t="s">
        <v>1111</v>
      </c>
      <c r="BN63" s="119"/>
    </row>
    <row r="64" spans="1:66" ht="16.2">
      <c r="A64" s="23">
        <v>60</v>
      </c>
      <c r="B64" s="33" t="s">
        <v>4911</v>
      </c>
      <c r="C64" s="33" t="s">
        <v>4912</v>
      </c>
      <c r="D64" s="33" t="s">
        <v>218</v>
      </c>
      <c r="E64" s="33">
        <v>71</v>
      </c>
      <c r="F64" s="33"/>
      <c r="G64" s="33"/>
      <c r="H64" s="121" t="str">
        <f t="shared" si="0"/>
        <v>楊＊貴</v>
      </c>
      <c r="I64" s="23" t="str">
        <f t="shared" si="1"/>
        <v>1＊324055</v>
      </c>
      <c r="J64" s="33" t="s">
        <v>4853</v>
      </c>
      <c r="K64" s="33" t="s">
        <v>58</v>
      </c>
      <c r="L64" s="33">
        <v>1173</v>
      </c>
      <c r="M64" s="33" t="s">
        <v>58</v>
      </c>
      <c r="N64" s="33"/>
      <c r="O64" s="33"/>
      <c r="P64" s="33"/>
      <c r="Q64" s="2"/>
      <c r="R64" s="2"/>
      <c r="S64" s="2"/>
      <c r="T64" s="2"/>
      <c r="U64" s="2"/>
      <c r="V64" s="2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2"/>
      <c r="AO64" s="2"/>
      <c r="AP64" s="2"/>
      <c r="AQ64" s="1"/>
      <c r="AR64" s="1"/>
      <c r="AS64" s="1"/>
      <c r="AT64" s="1"/>
      <c r="AU64" s="1"/>
      <c r="AV64" s="2"/>
      <c r="AW64" s="1"/>
      <c r="AX64" s="1" t="s">
        <v>9</v>
      </c>
      <c r="AY64" s="1"/>
      <c r="AZ64" s="1"/>
      <c r="BA64" s="1"/>
      <c r="BB64" s="1"/>
      <c r="BC64" s="1"/>
      <c r="BD64" s="1"/>
      <c r="BE64" s="1"/>
      <c r="BF64" s="1"/>
      <c r="BG64" s="2"/>
      <c r="BH64" s="2"/>
      <c r="BI64" s="1"/>
      <c r="BJ64" s="2"/>
      <c r="BK64" s="2"/>
      <c r="BL64" s="2"/>
      <c r="BM64" s="1"/>
      <c r="BN64" s="119"/>
    </row>
    <row r="65" spans="1:66" ht="31.2">
      <c r="A65" s="23">
        <v>61</v>
      </c>
      <c r="B65" s="33" t="s">
        <v>4902</v>
      </c>
      <c r="C65" s="33" t="s">
        <v>4903</v>
      </c>
      <c r="D65" s="33" t="s">
        <v>216</v>
      </c>
      <c r="E65" s="33">
        <v>50</v>
      </c>
      <c r="F65" s="33" t="s">
        <v>4893</v>
      </c>
      <c r="G65" s="33"/>
      <c r="H65" s="121" t="str">
        <f t="shared" si="0"/>
        <v>紀＊娟</v>
      </c>
      <c r="I65" s="23" t="str">
        <f t="shared" si="1"/>
        <v>0＊846451</v>
      </c>
      <c r="J65" s="33" t="s">
        <v>4819</v>
      </c>
      <c r="K65" s="33" t="s">
        <v>4592</v>
      </c>
      <c r="L65" s="33">
        <v>1173</v>
      </c>
      <c r="M65" s="33" t="s">
        <v>67</v>
      </c>
      <c r="N65" s="33" t="s">
        <v>3365</v>
      </c>
      <c r="O65" s="33"/>
      <c r="P65" s="33"/>
      <c r="Q65" s="2"/>
      <c r="R65" s="2"/>
      <c r="S65" s="2"/>
      <c r="T65" s="2"/>
      <c r="U65" s="2"/>
      <c r="V65" s="2"/>
      <c r="W65" s="1"/>
      <c r="X65" s="1"/>
      <c r="Y65" s="1"/>
      <c r="Z65" s="1"/>
      <c r="AA65" s="1"/>
      <c r="AB65" s="1" t="s">
        <v>9</v>
      </c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2"/>
      <c r="AO65" s="2"/>
      <c r="AP65" s="2"/>
      <c r="AQ65" s="1"/>
      <c r="AR65" s="1"/>
      <c r="AS65" s="1"/>
      <c r="AT65" s="1"/>
      <c r="AU65" s="1"/>
      <c r="AV65" s="2"/>
      <c r="AW65" s="1"/>
      <c r="AX65" s="1"/>
      <c r="AY65" s="1"/>
      <c r="AZ65" s="1"/>
      <c r="BA65" s="1"/>
      <c r="BB65" s="1"/>
      <c r="BC65" s="1"/>
      <c r="BD65" s="1"/>
      <c r="BE65" s="2"/>
      <c r="BF65" s="1"/>
      <c r="BG65" s="2"/>
      <c r="BH65" s="2"/>
      <c r="BI65" s="1"/>
      <c r="BJ65" s="2"/>
      <c r="BK65" s="2"/>
      <c r="BL65" s="2"/>
      <c r="BM65" s="1" t="s">
        <v>5299</v>
      </c>
      <c r="BN65" s="119"/>
    </row>
    <row r="66" spans="1:66" ht="16.2">
      <c r="A66" s="23">
        <v>62</v>
      </c>
      <c r="B66" s="33" t="s">
        <v>4913</v>
      </c>
      <c r="C66" s="33" t="s">
        <v>4914</v>
      </c>
      <c r="D66" s="33" t="s">
        <v>216</v>
      </c>
      <c r="E66" s="33">
        <v>51</v>
      </c>
      <c r="F66" s="33" t="s">
        <v>4819</v>
      </c>
      <c r="G66" s="33" t="s">
        <v>4856</v>
      </c>
      <c r="H66" s="121" t="str">
        <f t="shared" si="0"/>
        <v>盧＊鸞</v>
      </c>
      <c r="I66" s="23" t="str">
        <f t="shared" si="1"/>
        <v>0＊726247</v>
      </c>
      <c r="J66" s="33" t="s">
        <v>4842</v>
      </c>
      <c r="K66" s="33" t="s">
        <v>58</v>
      </c>
      <c r="L66" s="33">
        <v>1173</v>
      </c>
      <c r="M66" s="33" t="s">
        <v>58</v>
      </c>
      <c r="N66" s="33"/>
      <c r="O66" s="33"/>
      <c r="P66" s="33"/>
      <c r="Q66" s="2"/>
      <c r="R66" s="2"/>
      <c r="S66" s="2"/>
      <c r="T66" s="2"/>
      <c r="U66" s="2"/>
      <c r="V66" s="2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2"/>
      <c r="AO66" s="2"/>
      <c r="AP66" s="2"/>
      <c r="AQ66" s="1"/>
      <c r="AR66" s="1"/>
      <c r="AS66" s="1"/>
      <c r="AT66" s="1"/>
      <c r="AU66" s="1"/>
      <c r="AV66" s="2"/>
      <c r="AW66" s="1"/>
      <c r="AX66" s="1" t="s">
        <v>9</v>
      </c>
      <c r="AY66" s="1"/>
      <c r="AZ66" s="1"/>
      <c r="BA66" s="1"/>
      <c r="BB66" s="1"/>
      <c r="BC66" s="1"/>
      <c r="BD66" s="1"/>
      <c r="BE66" s="1"/>
      <c r="BF66" s="1"/>
      <c r="BG66" s="2"/>
      <c r="BH66" s="2"/>
      <c r="BI66" s="1"/>
      <c r="BJ66" s="2"/>
      <c r="BK66" s="2"/>
      <c r="BL66" s="2"/>
      <c r="BM66" s="1"/>
      <c r="BN66" s="119"/>
    </row>
    <row r="67" spans="1:66" ht="31.2">
      <c r="A67" s="23">
        <v>63</v>
      </c>
      <c r="B67" s="33" t="s">
        <v>4915</v>
      </c>
      <c r="C67" s="33" t="s">
        <v>4916</v>
      </c>
      <c r="D67" s="33" t="s">
        <v>218</v>
      </c>
      <c r="E67" s="33">
        <v>87</v>
      </c>
      <c r="F67" s="33"/>
      <c r="G67" s="33"/>
      <c r="H67" s="121" t="str">
        <f t="shared" si="0"/>
        <v>張＊烈</v>
      </c>
      <c r="I67" s="23" t="str">
        <f t="shared" si="1"/>
        <v>0＊635889</v>
      </c>
      <c r="J67" s="33" t="s">
        <v>4842</v>
      </c>
      <c r="K67" s="33" t="s">
        <v>1118</v>
      </c>
      <c r="L67" s="33">
        <v>1173</v>
      </c>
      <c r="M67" s="33" t="s">
        <v>135</v>
      </c>
      <c r="N67" s="33" t="s">
        <v>3345</v>
      </c>
      <c r="O67" s="33"/>
      <c r="P67" s="33"/>
      <c r="Q67" s="2"/>
      <c r="R67" s="2"/>
      <c r="S67" s="2"/>
      <c r="T67" s="2"/>
      <c r="U67" s="2"/>
      <c r="V67" s="2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2"/>
      <c r="AO67" s="1"/>
      <c r="AP67" s="2"/>
      <c r="AQ67" s="1"/>
      <c r="AR67" s="1"/>
      <c r="AS67" s="1"/>
      <c r="AT67" s="1"/>
      <c r="AU67" s="1"/>
      <c r="AV67" s="2"/>
      <c r="AW67" s="1"/>
      <c r="AX67" s="1"/>
      <c r="AY67" s="1"/>
      <c r="AZ67" s="1" t="s">
        <v>9</v>
      </c>
      <c r="BA67" s="1"/>
      <c r="BB67" s="1"/>
      <c r="BC67" s="1"/>
      <c r="BD67" s="1"/>
      <c r="BE67" s="2"/>
      <c r="BF67" s="1"/>
      <c r="BG67" s="2"/>
      <c r="BH67" s="2"/>
      <c r="BI67" s="1"/>
      <c r="BJ67" s="2"/>
      <c r="BK67" s="2"/>
      <c r="BL67" s="2"/>
      <c r="BM67" s="1" t="s">
        <v>1111</v>
      </c>
      <c r="BN67" s="119"/>
    </row>
    <row r="68" spans="1:66" ht="16.2">
      <c r="A68" s="23">
        <v>64</v>
      </c>
      <c r="B68" s="33" t="s">
        <v>4917</v>
      </c>
      <c r="C68" s="33" t="s">
        <v>4918</v>
      </c>
      <c r="D68" s="33" t="s">
        <v>218</v>
      </c>
      <c r="E68" s="33">
        <v>61</v>
      </c>
      <c r="F68" s="33"/>
      <c r="G68" s="33"/>
      <c r="H68" s="121" t="str">
        <f t="shared" si="0"/>
        <v>黃＊宏</v>
      </c>
      <c r="I68" s="23" t="str">
        <f t="shared" si="1"/>
        <v>2＊094539</v>
      </c>
      <c r="J68" s="33" t="s">
        <v>4825</v>
      </c>
      <c r="K68" s="33" t="s">
        <v>67</v>
      </c>
      <c r="L68" s="33">
        <v>1173</v>
      </c>
      <c r="M68" s="33" t="s">
        <v>67</v>
      </c>
      <c r="N68" s="33"/>
      <c r="O68" s="33"/>
      <c r="P68" s="33"/>
      <c r="Q68" s="2"/>
      <c r="R68" s="2"/>
      <c r="S68" s="2"/>
      <c r="T68" s="2"/>
      <c r="U68" s="2"/>
      <c r="V68" s="2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2"/>
      <c r="AO68" s="2"/>
      <c r="AP68" s="2"/>
      <c r="AQ68" s="1"/>
      <c r="AR68" s="1"/>
      <c r="AS68" s="1"/>
      <c r="AT68" s="1"/>
      <c r="AU68" s="1"/>
      <c r="AV68" s="2"/>
      <c r="AW68" s="1"/>
      <c r="AX68" s="1"/>
      <c r="AY68" s="1"/>
      <c r="AZ68" s="1"/>
      <c r="BA68" s="1"/>
      <c r="BB68" s="1" t="s">
        <v>9</v>
      </c>
      <c r="BC68" s="1"/>
      <c r="BD68" s="1"/>
      <c r="BE68" s="2"/>
      <c r="BF68" s="1"/>
      <c r="BG68" s="2"/>
      <c r="BH68" s="2"/>
      <c r="BI68" s="1"/>
      <c r="BJ68" s="2"/>
      <c r="BK68" s="2"/>
      <c r="BL68" s="2"/>
      <c r="BM68" s="1"/>
      <c r="BN68" s="119"/>
    </row>
    <row r="69" spans="1:66" ht="16.2">
      <c r="A69" s="23">
        <v>65</v>
      </c>
      <c r="B69" s="33" t="s">
        <v>4919</v>
      </c>
      <c r="C69" s="33" t="s">
        <v>4920</v>
      </c>
      <c r="D69" s="33" t="s">
        <v>218</v>
      </c>
      <c r="E69" s="33">
        <v>54</v>
      </c>
      <c r="F69" s="33" t="s">
        <v>4842</v>
      </c>
      <c r="G69" s="33" t="s">
        <v>4856</v>
      </c>
      <c r="H69" s="121" t="str">
        <f t="shared" ref="H69:H132" si="2">REPLACE(B69,2,1,"＊")</f>
        <v>楊＊服</v>
      </c>
      <c r="I69" s="23" t="str">
        <f t="shared" ref="I69:I132" si="3">REPLACE(C69,2,1,"＊")</f>
        <v>1＊450604</v>
      </c>
      <c r="J69" s="33" t="s">
        <v>4825</v>
      </c>
      <c r="K69" s="33" t="s">
        <v>58</v>
      </c>
      <c r="L69" s="33">
        <v>1173</v>
      </c>
      <c r="M69" s="33" t="s">
        <v>58</v>
      </c>
      <c r="N69" s="33"/>
      <c r="O69" s="33"/>
      <c r="P69" s="33"/>
      <c r="Q69" s="2"/>
      <c r="R69" s="2"/>
      <c r="S69" s="2"/>
      <c r="T69" s="2"/>
      <c r="U69" s="2"/>
      <c r="V69" s="2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2"/>
      <c r="AO69" s="2"/>
      <c r="AP69" s="2"/>
      <c r="AQ69" s="1"/>
      <c r="AR69" s="1"/>
      <c r="AS69" s="1"/>
      <c r="AT69" s="1"/>
      <c r="AU69" s="1"/>
      <c r="AV69" s="2"/>
      <c r="AW69" s="1"/>
      <c r="AX69" s="1" t="s">
        <v>9</v>
      </c>
      <c r="AY69" s="1"/>
      <c r="AZ69" s="1"/>
      <c r="BA69" s="1"/>
      <c r="BB69" s="1"/>
      <c r="BC69" s="1"/>
      <c r="BD69" s="1"/>
      <c r="BE69" s="2"/>
      <c r="BF69" s="1"/>
      <c r="BG69" s="2"/>
      <c r="BH69" s="2"/>
      <c r="BI69" s="1"/>
      <c r="BJ69" s="2"/>
      <c r="BK69" s="2"/>
      <c r="BL69" s="2"/>
      <c r="BM69" s="1"/>
      <c r="BN69" s="119"/>
    </row>
    <row r="70" spans="1:66" ht="46.8">
      <c r="A70" s="23">
        <v>66</v>
      </c>
      <c r="B70" s="33" t="s">
        <v>1960</v>
      </c>
      <c r="C70" s="33" t="s">
        <v>1746</v>
      </c>
      <c r="D70" s="33" t="s">
        <v>216</v>
      </c>
      <c r="E70" s="33">
        <v>67</v>
      </c>
      <c r="F70" s="33"/>
      <c r="G70" s="33"/>
      <c r="H70" s="121" t="str">
        <f t="shared" si="2"/>
        <v>鄭＊珠</v>
      </c>
      <c r="I70" s="23" t="str">
        <f t="shared" si="3"/>
        <v>1＊291482</v>
      </c>
      <c r="J70" s="33" t="s">
        <v>4826</v>
      </c>
      <c r="K70" s="33" t="s">
        <v>5300</v>
      </c>
      <c r="L70" s="33">
        <v>1173</v>
      </c>
      <c r="M70" s="33" t="s">
        <v>58</v>
      </c>
      <c r="N70" s="33" t="s">
        <v>3345</v>
      </c>
      <c r="O70" s="33" t="s">
        <v>145</v>
      </c>
      <c r="P70" s="33"/>
      <c r="Q70" s="2"/>
      <c r="R70" s="2"/>
      <c r="S70" s="2"/>
      <c r="T70" s="2"/>
      <c r="U70" s="2"/>
      <c r="V70" s="2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2"/>
      <c r="AO70" s="2"/>
      <c r="AP70" s="2"/>
      <c r="AQ70" s="1"/>
      <c r="AR70" s="1"/>
      <c r="AS70" s="1"/>
      <c r="AT70" s="1"/>
      <c r="AU70" s="1"/>
      <c r="AV70" s="2"/>
      <c r="AW70" s="1"/>
      <c r="AX70" s="1" t="s">
        <v>9</v>
      </c>
      <c r="AY70" s="1"/>
      <c r="AZ70" s="1"/>
      <c r="BA70" s="1"/>
      <c r="BB70" s="1"/>
      <c r="BC70" s="1"/>
      <c r="BD70" s="1"/>
      <c r="BE70" s="2"/>
      <c r="BF70" s="1" t="s">
        <v>1102</v>
      </c>
      <c r="BG70" s="2"/>
      <c r="BH70" s="2"/>
      <c r="BI70" s="1"/>
      <c r="BJ70" s="2"/>
      <c r="BK70" s="2"/>
      <c r="BL70" s="2"/>
      <c r="BM70" s="1" t="s">
        <v>1111</v>
      </c>
      <c r="BN70" s="119"/>
    </row>
    <row r="71" spans="1:66" ht="16.2">
      <c r="A71" s="23">
        <v>67</v>
      </c>
      <c r="B71" s="33" t="s">
        <v>4921</v>
      </c>
      <c r="C71" s="33" t="s">
        <v>4922</v>
      </c>
      <c r="D71" s="33" t="s">
        <v>216</v>
      </c>
      <c r="E71" s="33">
        <v>56</v>
      </c>
      <c r="F71" s="33"/>
      <c r="G71" s="33"/>
      <c r="H71" s="121" t="str">
        <f t="shared" si="2"/>
        <v>張＊惠</v>
      </c>
      <c r="I71" s="23" t="str">
        <f t="shared" si="3"/>
        <v>1＊200160</v>
      </c>
      <c r="J71" s="33" t="s">
        <v>4826</v>
      </c>
      <c r="K71" s="33" t="s">
        <v>58</v>
      </c>
      <c r="L71" s="33">
        <v>1173</v>
      </c>
      <c r="M71" s="33" t="s">
        <v>58</v>
      </c>
      <c r="N71" s="33"/>
      <c r="O71" s="33"/>
      <c r="P71" s="33"/>
      <c r="Q71" s="2"/>
      <c r="R71" s="2"/>
      <c r="S71" s="2"/>
      <c r="T71" s="2"/>
      <c r="U71" s="2"/>
      <c r="V71" s="2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2"/>
      <c r="AO71" s="2"/>
      <c r="AP71" s="2"/>
      <c r="AQ71" s="1"/>
      <c r="AR71" s="1"/>
      <c r="AS71" s="1"/>
      <c r="AT71" s="1"/>
      <c r="AU71" s="1"/>
      <c r="AV71" s="2"/>
      <c r="AW71" s="1"/>
      <c r="AX71" s="1" t="s">
        <v>9</v>
      </c>
      <c r="AY71" s="1"/>
      <c r="AZ71" s="1"/>
      <c r="BA71" s="1"/>
      <c r="BB71" s="1"/>
      <c r="BC71" s="1"/>
      <c r="BD71" s="1"/>
      <c r="BE71" s="1"/>
      <c r="BF71" s="1"/>
      <c r="BG71" s="2"/>
      <c r="BH71" s="2"/>
      <c r="BI71" s="1"/>
      <c r="BJ71" s="2"/>
      <c r="BK71" s="2"/>
      <c r="BL71" s="2"/>
      <c r="BM71" s="1"/>
      <c r="BN71" s="119"/>
    </row>
    <row r="72" spans="1:66" ht="16.2">
      <c r="A72" s="23">
        <v>68</v>
      </c>
      <c r="B72" s="33" t="s">
        <v>4923</v>
      </c>
      <c r="C72" s="33" t="s">
        <v>4924</v>
      </c>
      <c r="D72" s="33" t="s">
        <v>216</v>
      </c>
      <c r="E72" s="33">
        <v>47</v>
      </c>
      <c r="F72" s="33"/>
      <c r="G72" s="33"/>
      <c r="H72" s="121" t="str">
        <f t="shared" si="2"/>
        <v>陳＊玲</v>
      </c>
      <c r="I72" s="23" t="str">
        <f t="shared" si="3"/>
        <v>0＊075973</v>
      </c>
      <c r="J72" s="33" t="s">
        <v>4855</v>
      </c>
      <c r="K72" s="33" t="s">
        <v>58</v>
      </c>
      <c r="L72" s="33">
        <v>1173</v>
      </c>
      <c r="M72" s="33" t="s">
        <v>58</v>
      </c>
      <c r="N72" s="33"/>
      <c r="O72" s="33"/>
      <c r="P72" s="33"/>
      <c r="Q72" s="2"/>
      <c r="R72" s="2"/>
      <c r="S72" s="2"/>
      <c r="T72" s="2"/>
      <c r="U72" s="2"/>
      <c r="V72" s="2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2"/>
      <c r="AO72" s="2"/>
      <c r="AP72" s="2"/>
      <c r="AQ72" s="1"/>
      <c r="AR72" s="1"/>
      <c r="AS72" s="1"/>
      <c r="AT72" s="1"/>
      <c r="AU72" s="1"/>
      <c r="AV72" s="2"/>
      <c r="AW72" s="1"/>
      <c r="AX72" s="1" t="s">
        <v>9</v>
      </c>
      <c r="AY72" s="1"/>
      <c r="AZ72" s="1"/>
      <c r="BA72" s="1"/>
      <c r="BB72" s="1"/>
      <c r="BC72" s="1"/>
      <c r="BD72" s="1"/>
      <c r="BE72" s="1"/>
      <c r="BF72" s="1"/>
      <c r="BG72" s="2"/>
      <c r="BH72" s="2"/>
      <c r="BI72" s="1"/>
      <c r="BJ72" s="2"/>
      <c r="BK72" s="2"/>
      <c r="BL72" s="2"/>
      <c r="BM72" s="1"/>
      <c r="BN72" s="119"/>
    </row>
    <row r="73" spans="1:66" ht="16.2">
      <c r="A73" s="23">
        <v>69</v>
      </c>
      <c r="B73" s="33" t="s">
        <v>4633</v>
      </c>
      <c r="C73" s="33" t="s">
        <v>4435</v>
      </c>
      <c r="D73" s="33" t="s">
        <v>218</v>
      </c>
      <c r="E73" s="33">
        <v>84</v>
      </c>
      <c r="F73" s="33"/>
      <c r="G73" s="33"/>
      <c r="H73" s="121" t="str">
        <f t="shared" si="2"/>
        <v>許＊興</v>
      </c>
      <c r="I73" s="23" t="str">
        <f t="shared" si="3"/>
        <v>0＊714736</v>
      </c>
      <c r="J73" s="33" t="s">
        <v>4857</v>
      </c>
      <c r="K73" s="33" t="s">
        <v>67</v>
      </c>
      <c r="L73" s="33">
        <v>1173</v>
      </c>
      <c r="M73" s="33" t="s">
        <v>67</v>
      </c>
      <c r="N73" s="33"/>
      <c r="O73" s="33"/>
      <c r="P73" s="33"/>
      <c r="Q73" s="2"/>
      <c r="R73" s="2"/>
      <c r="S73" s="2"/>
      <c r="T73" s="2"/>
      <c r="U73" s="2"/>
      <c r="V73" s="2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2"/>
      <c r="AO73" s="2"/>
      <c r="AP73" s="2"/>
      <c r="AQ73" s="1"/>
      <c r="AR73" s="1"/>
      <c r="AS73" s="1"/>
      <c r="AT73" s="1"/>
      <c r="AU73" s="1"/>
      <c r="AV73" s="2"/>
      <c r="AW73" s="1"/>
      <c r="AX73" s="1"/>
      <c r="AY73" s="1"/>
      <c r="AZ73" s="1"/>
      <c r="BA73" s="1"/>
      <c r="BB73" s="1" t="s">
        <v>9</v>
      </c>
      <c r="BC73" s="1"/>
      <c r="BD73" s="1"/>
      <c r="BE73" s="2"/>
      <c r="BF73" s="1"/>
      <c r="BG73" s="2"/>
      <c r="BH73" s="2"/>
      <c r="BI73" s="1"/>
      <c r="BJ73" s="2"/>
      <c r="BK73" s="2"/>
      <c r="BL73" s="2"/>
      <c r="BM73" s="1"/>
      <c r="BN73" s="119"/>
    </row>
    <row r="74" spans="1:66" ht="31.2">
      <c r="A74" s="23">
        <v>70</v>
      </c>
      <c r="B74" s="33" t="s">
        <v>4925</v>
      </c>
      <c r="C74" s="33" t="s">
        <v>4926</v>
      </c>
      <c r="D74" s="33" t="s">
        <v>218</v>
      </c>
      <c r="E74" s="33">
        <v>36</v>
      </c>
      <c r="F74" s="33" t="s">
        <v>4855</v>
      </c>
      <c r="G74" s="33" t="s">
        <v>4857</v>
      </c>
      <c r="H74" s="121" t="str">
        <f t="shared" si="2"/>
        <v>游＊康</v>
      </c>
      <c r="I74" s="23" t="str">
        <f t="shared" si="3"/>
        <v>1＊086575</v>
      </c>
      <c r="J74" s="33" t="s">
        <v>4857</v>
      </c>
      <c r="K74" s="33" t="s">
        <v>1121</v>
      </c>
      <c r="L74" s="33">
        <v>1173</v>
      </c>
      <c r="M74" s="33" t="s">
        <v>58</v>
      </c>
      <c r="N74" s="33" t="s">
        <v>3345</v>
      </c>
      <c r="O74" s="33"/>
      <c r="P74" s="33"/>
      <c r="Q74" s="2"/>
      <c r="R74" s="2"/>
      <c r="S74" s="2"/>
      <c r="T74" s="2"/>
      <c r="U74" s="2"/>
      <c r="V74" s="2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2"/>
      <c r="AO74" s="2"/>
      <c r="AP74" s="2"/>
      <c r="AQ74" s="1"/>
      <c r="AR74" s="1"/>
      <c r="AS74" s="1"/>
      <c r="AT74" s="1"/>
      <c r="AU74" s="1"/>
      <c r="AV74" s="2"/>
      <c r="AW74" s="1"/>
      <c r="AX74" s="1" t="s">
        <v>9</v>
      </c>
      <c r="AY74" s="1"/>
      <c r="AZ74" s="1"/>
      <c r="BA74" s="1"/>
      <c r="BB74" s="1"/>
      <c r="BC74" s="1"/>
      <c r="BD74" s="1"/>
      <c r="BE74" s="2"/>
      <c r="BF74" s="1"/>
      <c r="BG74" s="2"/>
      <c r="BH74" s="2"/>
      <c r="BI74" s="1"/>
      <c r="BJ74" s="2"/>
      <c r="BK74" s="2"/>
      <c r="BL74" s="2"/>
      <c r="BM74" s="1" t="s">
        <v>1111</v>
      </c>
      <c r="BN74" s="119"/>
    </row>
    <row r="75" spans="1:66" ht="16.2">
      <c r="A75" s="23">
        <v>71</v>
      </c>
      <c r="B75" s="33" t="s">
        <v>4927</v>
      </c>
      <c r="C75" s="33" t="s">
        <v>4928</v>
      </c>
      <c r="D75" s="33" t="s">
        <v>218</v>
      </c>
      <c r="E75" s="33">
        <v>67</v>
      </c>
      <c r="F75" s="33"/>
      <c r="G75" s="33"/>
      <c r="H75" s="121" t="str">
        <f t="shared" si="2"/>
        <v>呂＊源</v>
      </c>
      <c r="I75" s="23" t="str">
        <f t="shared" si="3"/>
        <v>2＊178268</v>
      </c>
      <c r="J75" s="33" t="s">
        <v>4857</v>
      </c>
      <c r="K75" s="33" t="s">
        <v>58</v>
      </c>
      <c r="L75" s="33">
        <v>1173</v>
      </c>
      <c r="M75" s="33" t="s">
        <v>58</v>
      </c>
      <c r="N75" s="33"/>
      <c r="O75" s="33"/>
      <c r="P75" s="33"/>
      <c r="Q75" s="2"/>
      <c r="R75" s="2"/>
      <c r="S75" s="2"/>
      <c r="T75" s="2"/>
      <c r="U75" s="2"/>
      <c r="V75" s="2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2"/>
      <c r="AO75" s="2"/>
      <c r="AP75" s="2"/>
      <c r="AQ75" s="1"/>
      <c r="AR75" s="1"/>
      <c r="AS75" s="1"/>
      <c r="AT75" s="1"/>
      <c r="AU75" s="1"/>
      <c r="AV75" s="2"/>
      <c r="AW75" s="1"/>
      <c r="AX75" s="1" t="s">
        <v>9</v>
      </c>
      <c r="AY75" s="1"/>
      <c r="AZ75" s="1"/>
      <c r="BA75" s="1"/>
      <c r="BB75" s="1"/>
      <c r="BC75" s="1"/>
      <c r="BD75" s="1"/>
      <c r="BE75" s="1"/>
      <c r="BF75" s="1"/>
      <c r="BG75" s="2"/>
      <c r="BH75" s="2"/>
      <c r="BI75" s="1"/>
      <c r="BJ75" s="2"/>
      <c r="BK75" s="2"/>
      <c r="BL75" s="2"/>
      <c r="BM75" s="1"/>
      <c r="BN75" s="119"/>
    </row>
    <row r="76" spans="1:66" ht="16.2">
      <c r="A76" s="23">
        <v>72</v>
      </c>
      <c r="B76" s="33" t="s">
        <v>4929</v>
      </c>
      <c r="C76" s="33" t="s">
        <v>4930</v>
      </c>
      <c r="D76" s="33" t="s">
        <v>216</v>
      </c>
      <c r="E76" s="33">
        <v>58</v>
      </c>
      <c r="F76" s="33"/>
      <c r="G76" s="33"/>
      <c r="H76" s="121" t="str">
        <f t="shared" si="2"/>
        <v>陳＊英</v>
      </c>
      <c r="I76" s="23" t="str">
        <f t="shared" si="3"/>
        <v>0＊400561</v>
      </c>
      <c r="J76" s="33" t="s">
        <v>4857</v>
      </c>
      <c r="K76" s="33" t="s">
        <v>58</v>
      </c>
      <c r="L76" s="33">
        <v>1173</v>
      </c>
      <c r="M76" s="33" t="s">
        <v>58</v>
      </c>
      <c r="N76" s="33"/>
      <c r="O76" s="33"/>
      <c r="P76" s="33"/>
      <c r="Q76" s="2"/>
      <c r="R76" s="2"/>
      <c r="S76" s="2"/>
      <c r="T76" s="2"/>
      <c r="U76" s="2"/>
      <c r="V76" s="2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2"/>
      <c r="AO76" s="2"/>
      <c r="AP76" s="2"/>
      <c r="AQ76" s="1"/>
      <c r="AR76" s="1"/>
      <c r="AS76" s="1"/>
      <c r="AT76" s="1"/>
      <c r="AU76" s="1"/>
      <c r="AV76" s="2"/>
      <c r="AW76" s="1"/>
      <c r="AX76" s="1" t="s">
        <v>9</v>
      </c>
      <c r="AY76" s="1"/>
      <c r="AZ76" s="1"/>
      <c r="BA76" s="1"/>
      <c r="BB76" s="1"/>
      <c r="BC76" s="1"/>
      <c r="BD76" s="1"/>
      <c r="BE76" s="1"/>
      <c r="BF76" s="1"/>
      <c r="BG76" s="2"/>
      <c r="BH76" s="2"/>
      <c r="BI76" s="1"/>
      <c r="BJ76" s="2"/>
      <c r="BK76" s="2"/>
      <c r="BL76" s="2"/>
      <c r="BM76" s="1"/>
      <c r="BN76" s="119"/>
    </row>
    <row r="77" spans="1:66" ht="31.2">
      <c r="A77" s="23">
        <v>73</v>
      </c>
      <c r="B77" s="33" t="s">
        <v>4931</v>
      </c>
      <c r="C77" s="33" t="s">
        <v>4932</v>
      </c>
      <c r="D77" s="33" t="s">
        <v>216</v>
      </c>
      <c r="E77" s="33">
        <v>29</v>
      </c>
      <c r="F77" s="33"/>
      <c r="G77" s="33"/>
      <c r="H77" s="121" t="str">
        <f t="shared" si="2"/>
        <v>侯＊廷</v>
      </c>
      <c r="I77" s="23" t="str">
        <f t="shared" si="3"/>
        <v>1＊426546</v>
      </c>
      <c r="J77" s="33" t="s">
        <v>4883</v>
      </c>
      <c r="K77" s="33" t="s">
        <v>1121</v>
      </c>
      <c r="L77" s="33">
        <v>1173</v>
      </c>
      <c r="M77" s="33" t="s">
        <v>58</v>
      </c>
      <c r="N77" s="33" t="s">
        <v>3345</v>
      </c>
      <c r="O77" s="33"/>
      <c r="P77" s="33"/>
      <c r="Q77" s="2"/>
      <c r="R77" s="2"/>
      <c r="S77" s="2"/>
      <c r="T77" s="2"/>
      <c r="U77" s="2"/>
      <c r="V77" s="2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2"/>
      <c r="AO77" s="2"/>
      <c r="AP77" s="2"/>
      <c r="AQ77" s="1"/>
      <c r="AR77" s="1"/>
      <c r="AS77" s="1"/>
      <c r="AT77" s="1"/>
      <c r="AU77" s="1"/>
      <c r="AV77" s="2"/>
      <c r="AW77" s="1"/>
      <c r="AX77" s="1" t="s">
        <v>9</v>
      </c>
      <c r="AY77" s="1"/>
      <c r="AZ77" s="1"/>
      <c r="BA77" s="1"/>
      <c r="BB77" s="1"/>
      <c r="BC77" s="1"/>
      <c r="BD77" s="1"/>
      <c r="BE77" s="1"/>
      <c r="BF77" s="1"/>
      <c r="BG77" s="2"/>
      <c r="BH77" s="2"/>
      <c r="BI77" s="1"/>
      <c r="BJ77" s="2"/>
      <c r="BK77" s="2"/>
      <c r="BL77" s="2"/>
      <c r="BM77" s="1" t="s">
        <v>1111</v>
      </c>
      <c r="BN77" s="119"/>
    </row>
    <row r="78" spans="1:66" ht="16.2">
      <c r="A78" s="23">
        <v>74</v>
      </c>
      <c r="B78" s="33" t="s">
        <v>4933</v>
      </c>
      <c r="C78" s="33" t="s">
        <v>4934</v>
      </c>
      <c r="D78" s="33" t="s">
        <v>218</v>
      </c>
      <c r="E78" s="33">
        <v>78</v>
      </c>
      <c r="F78" s="33"/>
      <c r="G78" s="33"/>
      <c r="H78" s="121" t="str">
        <f t="shared" si="2"/>
        <v>陳＊二</v>
      </c>
      <c r="I78" s="23" t="str">
        <f t="shared" si="3"/>
        <v>1＊615507</v>
      </c>
      <c r="J78" s="33" t="s">
        <v>4883</v>
      </c>
      <c r="K78" s="33" t="s">
        <v>58</v>
      </c>
      <c r="L78" s="33">
        <v>1173</v>
      </c>
      <c r="M78" s="33" t="s">
        <v>58</v>
      </c>
      <c r="N78" s="33"/>
      <c r="O78" s="33"/>
      <c r="P78" s="33"/>
      <c r="Q78" s="2"/>
      <c r="R78" s="2"/>
      <c r="S78" s="2"/>
      <c r="T78" s="2"/>
      <c r="U78" s="2"/>
      <c r="V78" s="2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2"/>
      <c r="AO78" s="2"/>
      <c r="AP78" s="2"/>
      <c r="AQ78" s="1"/>
      <c r="AR78" s="1"/>
      <c r="AS78" s="1"/>
      <c r="AT78" s="1"/>
      <c r="AU78" s="1"/>
      <c r="AV78" s="2"/>
      <c r="AW78" s="1"/>
      <c r="AX78" s="1" t="s">
        <v>9</v>
      </c>
      <c r="AY78" s="1"/>
      <c r="AZ78" s="1"/>
      <c r="BA78" s="1"/>
      <c r="BB78" s="1"/>
      <c r="BC78" s="1"/>
      <c r="BD78" s="1"/>
      <c r="BE78" s="1"/>
      <c r="BF78" s="1"/>
      <c r="BG78" s="2"/>
      <c r="BH78" s="2"/>
      <c r="BI78" s="1"/>
      <c r="BJ78" s="2"/>
      <c r="BK78" s="2"/>
      <c r="BL78" s="2"/>
      <c r="BM78" s="1"/>
      <c r="BN78" s="119"/>
    </row>
    <row r="79" spans="1:66" ht="31.2">
      <c r="A79" s="23">
        <v>75</v>
      </c>
      <c r="B79" s="33" t="s">
        <v>4935</v>
      </c>
      <c r="C79" s="33" t="s">
        <v>2395</v>
      </c>
      <c r="D79" s="33" t="s">
        <v>218</v>
      </c>
      <c r="E79" s="33">
        <v>52</v>
      </c>
      <c r="F79" s="33"/>
      <c r="G79" s="33"/>
      <c r="H79" s="121" t="str">
        <f t="shared" si="2"/>
        <v>紀＊峯</v>
      </c>
      <c r="I79" s="23" t="str">
        <f t="shared" si="3"/>
        <v>1＊036815</v>
      </c>
      <c r="J79" s="33" t="s">
        <v>4883</v>
      </c>
      <c r="K79" s="33" t="s">
        <v>1117</v>
      </c>
      <c r="L79" s="33">
        <v>1173</v>
      </c>
      <c r="M79" s="33" t="s">
        <v>135</v>
      </c>
      <c r="N79" s="33" t="s">
        <v>3401</v>
      </c>
      <c r="O79" s="33"/>
      <c r="P79" s="33"/>
      <c r="Q79" s="2"/>
      <c r="R79" s="2"/>
      <c r="S79" s="2"/>
      <c r="T79" s="2"/>
      <c r="U79" s="2"/>
      <c r="V79" s="2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2"/>
      <c r="AO79" s="2"/>
      <c r="AP79" s="2"/>
      <c r="AQ79" s="1"/>
      <c r="AR79" s="1"/>
      <c r="AS79" s="1"/>
      <c r="AT79" s="1"/>
      <c r="AU79" s="1"/>
      <c r="AV79" s="2"/>
      <c r="AW79" s="1"/>
      <c r="AX79" s="1"/>
      <c r="AY79" s="1"/>
      <c r="AZ79" s="1" t="s">
        <v>9</v>
      </c>
      <c r="BA79" s="1"/>
      <c r="BB79" s="1"/>
      <c r="BC79" s="1"/>
      <c r="BD79" s="1"/>
      <c r="BE79" s="1"/>
      <c r="BF79" s="1"/>
      <c r="BG79" s="2" t="s">
        <v>9</v>
      </c>
      <c r="BH79" s="2"/>
      <c r="BI79" s="1"/>
      <c r="BJ79" s="2"/>
      <c r="BK79" s="2"/>
      <c r="BL79" s="2"/>
      <c r="BM79" s="1"/>
      <c r="BN79" s="119"/>
    </row>
    <row r="80" spans="1:66" ht="16.2">
      <c r="A80" s="23">
        <v>76</v>
      </c>
      <c r="B80" s="33" t="s">
        <v>4936</v>
      </c>
      <c r="C80" s="33" t="s">
        <v>4937</v>
      </c>
      <c r="D80" s="33" t="s">
        <v>218</v>
      </c>
      <c r="E80" s="33">
        <v>66</v>
      </c>
      <c r="F80" s="33" t="s">
        <v>4837</v>
      </c>
      <c r="G80" s="33" t="s">
        <v>4827</v>
      </c>
      <c r="H80" s="121" t="str">
        <f t="shared" si="2"/>
        <v>楊＊村</v>
      </c>
      <c r="I80" s="23" t="str">
        <f t="shared" si="3"/>
        <v>0＊949360</v>
      </c>
      <c r="J80" s="33" t="s">
        <v>4837</v>
      </c>
      <c r="K80" s="33" t="s">
        <v>58</v>
      </c>
      <c r="L80" s="33">
        <v>1173</v>
      </c>
      <c r="M80" s="33" t="s">
        <v>58</v>
      </c>
      <c r="N80" s="33"/>
      <c r="O80" s="33"/>
      <c r="P80" s="33"/>
      <c r="Q80" s="2"/>
      <c r="R80" s="2"/>
      <c r="S80" s="2"/>
      <c r="T80" s="2"/>
      <c r="U80" s="2"/>
      <c r="V80" s="2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2"/>
      <c r="AO80" s="2"/>
      <c r="AP80" s="2"/>
      <c r="AQ80" s="1"/>
      <c r="AR80" s="1"/>
      <c r="AS80" s="1"/>
      <c r="AT80" s="1"/>
      <c r="AU80" s="1"/>
      <c r="AV80" s="2"/>
      <c r="AW80" s="1"/>
      <c r="AX80" s="1" t="s">
        <v>9</v>
      </c>
      <c r="AY80" s="1"/>
      <c r="AZ80" s="1"/>
      <c r="BA80" s="1"/>
      <c r="BB80" s="1"/>
      <c r="BC80" s="1"/>
      <c r="BD80" s="1"/>
      <c r="BE80" s="2"/>
      <c r="BF80" s="1"/>
      <c r="BG80" s="2"/>
      <c r="BH80" s="2"/>
      <c r="BI80" s="1"/>
      <c r="BJ80" s="2"/>
      <c r="BK80" s="2"/>
      <c r="BL80" s="2"/>
      <c r="BM80" s="1"/>
      <c r="BN80" s="119"/>
    </row>
    <row r="81" spans="1:66" ht="31.2">
      <c r="A81" s="23">
        <v>77</v>
      </c>
      <c r="B81" s="33" t="s">
        <v>4938</v>
      </c>
      <c r="C81" s="33" t="s">
        <v>4939</v>
      </c>
      <c r="D81" s="33" t="s">
        <v>216</v>
      </c>
      <c r="E81" s="33">
        <v>80</v>
      </c>
      <c r="F81" s="33" t="s">
        <v>4354</v>
      </c>
      <c r="G81" s="33"/>
      <c r="H81" s="121" t="str">
        <f t="shared" si="2"/>
        <v>楊＊靜美</v>
      </c>
      <c r="I81" s="23" t="str">
        <f t="shared" si="3"/>
        <v>0＊529517</v>
      </c>
      <c r="J81" s="33" t="s">
        <v>4837</v>
      </c>
      <c r="K81" s="33" t="s">
        <v>1122</v>
      </c>
      <c r="L81" s="33">
        <v>1173</v>
      </c>
      <c r="M81" s="33" t="s">
        <v>705</v>
      </c>
      <c r="N81" s="33" t="s">
        <v>3345</v>
      </c>
      <c r="O81" s="33"/>
      <c r="P81" s="33"/>
      <c r="Q81" s="2"/>
      <c r="R81" s="2"/>
      <c r="S81" s="2"/>
      <c r="T81" s="2"/>
      <c r="U81" s="2"/>
      <c r="V81" s="2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2"/>
      <c r="AO81" s="2"/>
      <c r="AP81" s="2"/>
      <c r="AQ81" s="1"/>
      <c r="AR81" s="1"/>
      <c r="AS81" s="1"/>
      <c r="AT81" s="1"/>
      <c r="AU81" s="1"/>
      <c r="AV81" s="2" t="s">
        <v>9</v>
      </c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2"/>
      <c r="BH81" s="2"/>
      <c r="BI81" s="1"/>
      <c r="BJ81" s="2"/>
      <c r="BK81" s="2"/>
      <c r="BL81" s="2"/>
      <c r="BM81" s="1" t="s">
        <v>1111</v>
      </c>
      <c r="BN81" s="119"/>
    </row>
    <row r="82" spans="1:66" ht="31.2">
      <c r="A82" s="23">
        <v>78</v>
      </c>
      <c r="B82" s="33" t="s">
        <v>4940</v>
      </c>
      <c r="C82" s="33" t="s">
        <v>4941</v>
      </c>
      <c r="D82" s="33" t="s">
        <v>218</v>
      </c>
      <c r="E82" s="33">
        <v>77</v>
      </c>
      <c r="F82" s="33"/>
      <c r="G82" s="33"/>
      <c r="H82" s="121" t="str">
        <f t="shared" si="2"/>
        <v>黃＊雄</v>
      </c>
      <c r="I82" s="23" t="str">
        <f t="shared" si="3"/>
        <v>1＊290059</v>
      </c>
      <c r="J82" s="33" t="s">
        <v>4846</v>
      </c>
      <c r="K82" s="33" t="s">
        <v>1121</v>
      </c>
      <c r="L82" s="33">
        <v>1173</v>
      </c>
      <c r="M82" s="33" t="s">
        <v>58</v>
      </c>
      <c r="N82" s="33" t="s">
        <v>3345</v>
      </c>
      <c r="O82" s="33"/>
      <c r="P82" s="33"/>
      <c r="Q82" s="2"/>
      <c r="R82" s="2"/>
      <c r="S82" s="2"/>
      <c r="T82" s="2"/>
      <c r="U82" s="2"/>
      <c r="V82" s="2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2"/>
      <c r="AO82" s="2"/>
      <c r="AP82" s="2"/>
      <c r="AQ82" s="1"/>
      <c r="AR82" s="1"/>
      <c r="AS82" s="1"/>
      <c r="AT82" s="1"/>
      <c r="AU82" s="1"/>
      <c r="AV82" s="2"/>
      <c r="AW82" s="1"/>
      <c r="AX82" s="1" t="s">
        <v>9</v>
      </c>
      <c r="AY82" s="1"/>
      <c r="AZ82" s="1"/>
      <c r="BA82" s="1"/>
      <c r="BB82" s="1"/>
      <c r="BC82" s="1"/>
      <c r="BD82" s="1"/>
      <c r="BE82" s="1"/>
      <c r="BF82" s="1"/>
      <c r="BG82" s="2"/>
      <c r="BH82" s="2"/>
      <c r="BI82" s="1"/>
      <c r="BJ82" s="2"/>
      <c r="BK82" s="2"/>
      <c r="BL82" s="2"/>
      <c r="BM82" s="1" t="s">
        <v>1111</v>
      </c>
      <c r="BN82" s="119"/>
    </row>
    <row r="83" spans="1:66" ht="16.2">
      <c r="A83" s="23">
        <v>79</v>
      </c>
      <c r="B83" s="33" t="s">
        <v>4942</v>
      </c>
      <c r="C83" s="33" t="s">
        <v>4943</v>
      </c>
      <c r="D83" s="33" t="s">
        <v>216</v>
      </c>
      <c r="E83" s="33">
        <v>69</v>
      </c>
      <c r="F83" s="33"/>
      <c r="G83" s="33"/>
      <c r="H83" s="121" t="str">
        <f t="shared" si="2"/>
        <v>吳＊玉滿</v>
      </c>
      <c r="I83" s="23" t="str">
        <f t="shared" si="3"/>
        <v>1＊568783</v>
      </c>
      <c r="J83" s="33" t="s">
        <v>4846</v>
      </c>
      <c r="K83" s="33" t="s">
        <v>58</v>
      </c>
      <c r="L83" s="33">
        <v>1173</v>
      </c>
      <c r="M83" s="33" t="s">
        <v>58</v>
      </c>
      <c r="N83" s="33"/>
      <c r="O83" s="33"/>
      <c r="P83" s="33"/>
      <c r="Q83" s="2"/>
      <c r="R83" s="2"/>
      <c r="S83" s="2"/>
      <c r="T83" s="2"/>
      <c r="U83" s="2"/>
      <c r="V83" s="2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2"/>
      <c r="AO83" s="2"/>
      <c r="AP83" s="2"/>
      <c r="AQ83" s="1"/>
      <c r="AR83" s="1"/>
      <c r="AS83" s="1"/>
      <c r="AT83" s="1"/>
      <c r="AU83" s="1"/>
      <c r="AV83" s="2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2"/>
      <c r="BH83" s="2"/>
      <c r="BI83" s="1"/>
      <c r="BJ83" s="2"/>
      <c r="BK83" s="2"/>
      <c r="BL83" s="2"/>
      <c r="BM83" s="1"/>
      <c r="BN83" s="119"/>
    </row>
    <row r="84" spans="1:66" ht="16.2">
      <c r="A84" s="23">
        <v>80</v>
      </c>
      <c r="B84" s="33" t="s">
        <v>4944</v>
      </c>
      <c r="C84" s="33" t="s">
        <v>4945</v>
      </c>
      <c r="D84" s="33" t="s">
        <v>218</v>
      </c>
      <c r="E84" s="33">
        <v>75</v>
      </c>
      <c r="F84" s="33" t="s">
        <v>4388</v>
      </c>
      <c r="G84" s="33" t="s">
        <v>4910</v>
      </c>
      <c r="H84" s="121" t="str">
        <f t="shared" si="2"/>
        <v>李＊南</v>
      </c>
      <c r="I84" s="23" t="str">
        <f t="shared" si="3"/>
        <v>2＊146603</v>
      </c>
      <c r="J84" s="33" t="s">
        <v>4444</v>
      </c>
      <c r="K84" s="33" t="s">
        <v>58</v>
      </c>
      <c r="L84" s="33">
        <v>1410</v>
      </c>
      <c r="M84" s="33" t="s">
        <v>58</v>
      </c>
      <c r="N84" s="33"/>
      <c r="O84" s="33"/>
      <c r="P84" s="33"/>
      <c r="Q84" s="2"/>
      <c r="R84" s="2"/>
      <c r="S84" s="2"/>
      <c r="T84" s="2"/>
      <c r="U84" s="2"/>
      <c r="V84" s="2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2"/>
      <c r="AO84" s="2"/>
      <c r="AP84" s="2"/>
      <c r="AQ84" s="1"/>
      <c r="AR84" s="1"/>
      <c r="AS84" s="1"/>
      <c r="AT84" s="1"/>
      <c r="AU84" s="1"/>
      <c r="AV84" s="2"/>
      <c r="AW84" s="1"/>
      <c r="AX84" s="1" t="s">
        <v>9</v>
      </c>
      <c r="AY84" s="1"/>
      <c r="AZ84" s="1"/>
      <c r="BA84" s="1"/>
      <c r="BB84" s="1"/>
      <c r="BC84" s="1"/>
      <c r="BD84" s="1"/>
      <c r="BE84" s="2"/>
      <c r="BF84" s="1"/>
      <c r="BG84" s="2"/>
      <c r="BH84" s="2"/>
      <c r="BI84" s="1"/>
      <c r="BJ84" s="2"/>
      <c r="BK84" s="2"/>
      <c r="BL84" s="2"/>
      <c r="BM84" s="1"/>
      <c r="BN84" s="119"/>
    </row>
    <row r="85" spans="1:66" ht="16.2">
      <c r="A85" s="23">
        <v>81</v>
      </c>
      <c r="B85" s="33" t="s">
        <v>4946</v>
      </c>
      <c r="C85" s="33" t="s">
        <v>4947</v>
      </c>
      <c r="D85" s="33" t="s">
        <v>218</v>
      </c>
      <c r="E85" s="33">
        <v>72</v>
      </c>
      <c r="F85" s="33" t="s">
        <v>4444</v>
      </c>
      <c r="G85" s="33" t="s">
        <v>4855</v>
      </c>
      <c r="H85" s="121" t="str">
        <f t="shared" si="2"/>
        <v>許＊圡</v>
      </c>
      <c r="I85" s="23" t="str">
        <f t="shared" si="3"/>
        <v>0＊364991</v>
      </c>
      <c r="J85" s="33" t="s">
        <v>4806</v>
      </c>
      <c r="K85" s="33" t="s">
        <v>135</v>
      </c>
      <c r="L85" s="33">
        <v>1410</v>
      </c>
      <c r="M85" s="33" t="s">
        <v>135</v>
      </c>
      <c r="N85" s="33"/>
      <c r="O85" s="33"/>
      <c r="P85" s="33"/>
      <c r="Q85" s="2"/>
      <c r="R85" s="2"/>
      <c r="S85" s="2"/>
      <c r="T85" s="2"/>
      <c r="U85" s="2"/>
      <c r="V85" s="2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2"/>
      <c r="AO85" s="2"/>
      <c r="AP85" s="2"/>
      <c r="AQ85" s="1"/>
      <c r="AR85" s="1"/>
      <c r="AS85" s="1"/>
      <c r="AT85" s="1"/>
      <c r="AU85" s="1"/>
      <c r="AV85" s="2"/>
      <c r="AW85" s="1"/>
      <c r="AX85" s="1"/>
      <c r="AY85" s="1"/>
      <c r="AZ85" s="1"/>
      <c r="BA85" s="1" t="s">
        <v>9</v>
      </c>
      <c r="BB85" s="1"/>
      <c r="BC85" s="1"/>
      <c r="BD85" s="1"/>
      <c r="BE85" s="1"/>
      <c r="BF85" s="1"/>
      <c r="BG85" s="2"/>
      <c r="BH85" s="2"/>
      <c r="BI85" s="1"/>
      <c r="BJ85" s="2"/>
      <c r="BK85" s="2"/>
      <c r="BL85" s="2"/>
      <c r="BM85" s="1"/>
      <c r="BN85" s="119"/>
    </row>
    <row r="86" spans="1:66" ht="16.2">
      <c r="A86" s="23">
        <v>82</v>
      </c>
      <c r="B86" s="33" t="s">
        <v>4776</v>
      </c>
      <c r="C86" s="33" t="s">
        <v>4568</v>
      </c>
      <c r="D86" s="33" t="s">
        <v>216</v>
      </c>
      <c r="E86" s="33">
        <v>77</v>
      </c>
      <c r="F86" s="33"/>
      <c r="G86" s="33"/>
      <c r="H86" s="121" t="str">
        <f t="shared" si="2"/>
        <v>何＊碧玉</v>
      </c>
      <c r="I86" s="23" t="str">
        <f t="shared" si="3"/>
        <v>0＊534631</v>
      </c>
      <c r="J86" s="33" t="s">
        <v>4806</v>
      </c>
      <c r="K86" s="33" t="s">
        <v>67</v>
      </c>
      <c r="L86" s="33">
        <v>1410</v>
      </c>
      <c r="M86" s="33" t="s">
        <v>67</v>
      </c>
      <c r="N86" s="33"/>
      <c r="O86" s="33"/>
      <c r="P86" s="33"/>
      <c r="Q86" s="2"/>
      <c r="R86" s="2"/>
      <c r="S86" s="2"/>
      <c r="T86" s="2"/>
      <c r="U86" s="2"/>
      <c r="V86" s="2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2"/>
      <c r="AO86" s="2"/>
      <c r="AP86" s="2"/>
      <c r="AQ86" s="1"/>
      <c r="AR86" s="1"/>
      <c r="AS86" s="1"/>
      <c r="AT86" s="1"/>
      <c r="AU86" s="1"/>
      <c r="AV86" s="2"/>
      <c r="AW86" s="1"/>
      <c r="AX86" s="1"/>
      <c r="AY86" s="1"/>
      <c r="AZ86" s="1"/>
      <c r="BA86" s="1"/>
      <c r="BB86" s="1" t="s">
        <v>9</v>
      </c>
      <c r="BC86" s="1"/>
      <c r="BD86" s="1"/>
      <c r="BE86" s="1"/>
      <c r="BF86" s="1"/>
      <c r="BG86" s="2"/>
      <c r="BH86" s="2"/>
      <c r="BI86" s="1"/>
      <c r="BJ86" s="2"/>
      <c r="BK86" s="2"/>
      <c r="BL86" s="2"/>
      <c r="BM86" s="1"/>
      <c r="BN86" s="119"/>
    </row>
    <row r="87" spans="1:66" ht="16.2">
      <c r="A87" s="23">
        <v>83</v>
      </c>
      <c r="B87" s="33" t="s">
        <v>4948</v>
      </c>
      <c r="C87" s="33" t="s">
        <v>4949</v>
      </c>
      <c r="D87" s="33" t="s">
        <v>216</v>
      </c>
      <c r="E87" s="33">
        <v>78</v>
      </c>
      <c r="F87" s="33" t="s">
        <v>4374</v>
      </c>
      <c r="G87" s="33" t="s">
        <v>4842</v>
      </c>
      <c r="H87" s="121" t="str">
        <f t="shared" si="2"/>
        <v>郭＊琴</v>
      </c>
      <c r="I87" s="23" t="str">
        <f t="shared" si="3"/>
        <v>0＊522115</v>
      </c>
      <c r="J87" s="33" t="s">
        <v>4806</v>
      </c>
      <c r="K87" s="33" t="s">
        <v>135</v>
      </c>
      <c r="L87" s="33">
        <v>1410</v>
      </c>
      <c r="M87" s="33" t="s">
        <v>135</v>
      </c>
      <c r="N87" s="33"/>
      <c r="O87" s="33"/>
      <c r="P87" s="33"/>
      <c r="Q87" s="2"/>
      <c r="R87" s="2"/>
      <c r="S87" s="2"/>
      <c r="T87" s="2"/>
      <c r="U87" s="2"/>
      <c r="V87" s="2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2"/>
      <c r="AO87" s="2"/>
      <c r="AP87" s="2"/>
      <c r="AQ87" s="1"/>
      <c r="AR87" s="1"/>
      <c r="AS87" s="1"/>
      <c r="AT87" s="1"/>
      <c r="AU87" s="1"/>
      <c r="AV87" s="2"/>
      <c r="AW87" s="1"/>
      <c r="AX87" s="1"/>
      <c r="AY87" s="1"/>
      <c r="AZ87" s="1" t="s">
        <v>9</v>
      </c>
      <c r="BA87" s="1"/>
      <c r="BB87" s="1"/>
      <c r="BC87" s="1"/>
      <c r="BD87" s="1"/>
      <c r="BE87" s="1"/>
      <c r="BF87" s="1"/>
      <c r="BG87" s="2"/>
      <c r="BH87" s="2"/>
      <c r="BI87" s="1"/>
      <c r="BJ87" s="2"/>
      <c r="BK87" s="2"/>
      <c r="BL87" s="2"/>
      <c r="BM87" s="1"/>
      <c r="BN87" s="119"/>
    </row>
    <row r="88" spans="1:66" ht="31.2">
      <c r="A88" s="23">
        <v>84</v>
      </c>
      <c r="B88" s="33" t="s">
        <v>4950</v>
      </c>
      <c r="C88" s="33" t="s">
        <v>4951</v>
      </c>
      <c r="D88" s="33" t="s">
        <v>218</v>
      </c>
      <c r="E88" s="33">
        <v>37</v>
      </c>
      <c r="F88" s="33"/>
      <c r="G88" s="33"/>
      <c r="H88" s="121" t="str">
        <f t="shared" si="2"/>
        <v>黃＊賢</v>
      </c>
      <c r="I88" s="23" t="str">
        <f t="shared" si="3"/>
        <v>0＊459654</v>
      </c>
      <c r="J88" s="33" t="s">
        <v>4863</v>
      </c>
      <c r="K88" s="33" t="s">
        <v>5301</v>
      </c>
      <c r="L88" s="33">
        <v>1410</v>
      </c>
      <c r="M88" s="33" t="s">
        <v>2513</v>
      </c>
      <c r="N88" s="33" t="s">
        <v>58</v>
      </c>
      <c r="O88" s="33"/>
      <c r="P88" s="33"/>
      <c r="Q88" s="2"/>
      <c r="R88" s="2"/>
      <c r="S88" s="2"/>
      <c r="T88" s="2"/>
      <c r="U88" s="2"/>
      <c r="V88" s="2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2"/>
      <c r="AO88" s="2"/>
      <c r="AP88" s="2"/>
      <c r="AQ88" s="1"/>
      <c r="AR88" s="1"/>
      <c r="AS88" s="1"/>
      <c r="AT88" s="1"/>
      <c r="AU88" s="1"/>
      <c r="AV88" s="2"/>
      <c r="AW88" s="1" t="s">
        <v>9</v>
      </c>
      <c r="AX88" s="1" t="s">
        <v>9</v>
      </c>
      <c r="AY88" s="1"/>
      <c r="AZ88" s="1"/>
      <c r="BA88" s="1"/>
      <c r="BB88" s="1"/>
      <c r="BC88" s="1"/>
      <c r="BD88" s="1"/>
      <c r="BE88" s="2"/>
      <c r="BF88" s="1"/>
      <c r="BG88" s="2"/>
      <c r="BH88" s="2"/>
      <c r="BI88" s="1"/>
      <c r="BJ88" s="2"/>
      <c r="BK88" s="2"/>
      <c r="BL88" s="2"/>
      <c r="BM88" s="1"/>
      <c r="BN88" s="119"/>
    </row>
    <row r="89" spans="1:66" ht="16.2">
      <c r="A89" s="23">
        <v>85</v>
      </c>
      <c r="B89" s="33" t="s">
        <v>4952</v>
      </c>
      <c r="C89" s="33" t="s">
        <v>4953</v>
      </c>
      <c r="D89" s="33" t="s">
        <v>216</v>
      </c>
      <c r="E89" s="33">
        <v>63</v>
      </c>
      <c r="F89" s="33" t="s">
        <v>4910</v>
      </c>
      <c r="G89" s="33" t="s">
        <v>4854</v>
      </c>
      <c r="H89" s="121" t="str">
        <f t="shared" si="2"/>
        <v>盧＊枝</v>
      </c>
      <c r="I89" s="23" t="str">
        <f t="shared" si="3"/>
        <v>1＊191098</v>
      </c>
      <c r="J89" s="33" t="s">
        <v>4813</v>
      </c>
      <c r="K89" s="33" t="s">
        <v>58</v>
      </c>
      <c r="L89" s="33">
        <v>1410</v>
      </c>
      <c r="M89" s="33" t="s">
        <v>58</v>
      </c>
      <c r="N89" s="33"/>
      <c r="O89" s="33"/>
      <c r="P89" s="33"/>
      <c r="Q89" s="2"/>
      <c r="R89" s="2"/>
      <c r="S89" s="2"/>
      <c r="T89" s="2"/>
      <c r="U89" s="2"/>
      <c r="V89" s="2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2"/>
      <c r="AO89" s="2"/>
      <c r="AP89" s="2"/>
      <c r="AQ89" s="1"/>
      <c r="AR89" s="1"/>
      <c r="AS89" s="1"/>
      <c r="AT89" s="1"/>
      <c r="AU89" s="1"/>
      <c r="AV89" s="2"/>
      <c r="AW89" s="1"/>
      <c r="AX89" s="1" t="s">
        <v>9</v>
      </c>
      <c r="AY89" s="1"/>
      <c r="AZ89" s="1"/>
      <c r="BA89" s="1"/>
      <c r="BB89" s="1"/>
      <c r="BC89" s="1"/>
      <c r="BD89" s="1"/>
      <c r="BE89" s="2"/>
      <c r="BF89" s="1"/>
      <c r="BG89" s="2"/>
      <c r="BH89" s="2"/>
      <c r="BI89" s="1"/>
      <c r="BJ89" s="2"/>
      <c r="BK89" s="2"/>
      <c r="BL89" s="2"/>
      <c r="BM89" s="1"/>
      <c r="BN89" s="119"/>
    </row>
    <row r="90" spans="1:66" ht="16.2">
      <c r="A90" s="23">
        <v>86</v>
      </c>
      <c r="B90" s="33" t="s">
        <v>4956</v>
      </c>
      <c r="C90" s="33" t="s">
        <v>4957</v>
      </c>
      <c r="D90" s="33" t="s">
        <v>218</v>
      </c>
      <c r="E90" s="33">
        <v>82</v>
      </c>
      <c r="F90" s="33"/>
      <c r="G90" s="33"/>
      <c r="H90" s="121" t="str">
        <f t="shared" si="2"/>
        <v>鍾＊煉</v>
      </c>
      <c r="I90" s="23" t="str">
        <f t="shared" si="3"/>
        <v>0＊075072</v>
      </c>
      <c r="J90" s="33" t="s">
        <v>4853</v>
      </c>
      <c r="K90" s="33" t="s">
        <v>58</v>
      </c>
      <c r="L90" s="33">
        <v>1410</v>
      </c>
      <c r="M90" s="33" t="s">
        <v>58</v>
      </c>
      <c r="N90" s="33"/>
      <c r="O90" s="33"/>
      <c r="P90" s="33"/>
      <c r="Q90" s="2"/>
      <c r="R90" s="2"/>
      <c r="S90" s="2"/>
      <c r="T90" s="2"/>
      <c r="U90" s="2"/>
      <c r="V90" s="2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2"/>
      <c r="AO90" s="2"/>
      <c r="AP90" s="2"/>
      <c r="AQ90" s="1"/>
      <c r="AR90" s="1"/>
      <c r="AS90" s="1"/>
      <c r="AT90" s="1"/>
      <c r="AU90" s="1"/>
      <c r="AV90" s="2"/>
      <c r="AW90" s="1"/>
      <c r="AX90" s="1" t="s">
        <v>9</v>
      </c>
      <c r="AY90" s="1"/>
      <c r="AZ90" s="1"/>
      <c r="BA90" s="1"/>
      <c r="BB90" s="1"/>
      <c r="BC90" s="1"/>
      <c r="BD90" s="1"/>
      <c r="BE90" s="2"/>
      <c r="BF90" s="1"/>
      <c r="BG90" s="2"/>
      <c r="BH90" s="2"/>
      <c r="BI90" s="1"/>
      <c r="BJ90" s="2"/>
      <c r="BK90" s="2"/>
      <c r="BL90" s="2"/>
      <c r="BM90" s="1"/>
      <c r="BN90" s="119"/>
    </row>
    <row r="91" spans="1:66" ht="31.2">
      <c r="A91" s="23">
        <v>87</v>
      </c>
      <c r="B91" s="33" t="s">
        <v>4958</v>
      </c>
      <c r="C91" s="33" t="s">
        <v>4959</v>
      </c>
      <c r="D91" s="33" t="s">
        <v>216</v>
      </c>
      <c r="E91" s="33">
        <v>80</v>
      </c>
      <c r="F91" s="33" t="s">
        <v>4368</v>
      </c>
      <c r="G91" s="33"/>
      <c r="H91" s="121" t="str">
        <f t="shared" si="2"/>
        <v>官＊英秀</v>
      </c>
      <c r="I91" s="23" t="str">
        <f t="shared" si="3"/>
        <v>0＊443301</v>
      </c>
      <c r="J91" s="33" t="s">
        <v>4819</v>
      </c>
      <c r="K91" s="33" t="s">
        <v>1118</v>
      </c>
      <c r="L91" s="33">
        <v>1410</v>
      </c>
      <c r="M91" s="33" t="s">
        <v>135</v>
      </c>
      <c r="N91" s="33" t="s">
        <v>3345</v>
      </c>
      <c r="O91" s="33"/>
      <c r="P91" s="33"/>
      <c r="Q91" s="2"/>
      <c r="R91" s="2"/>
      <c r="S91" s="2"/>
      <c r="T91" s="2"/>
      <c r="U91" s="2"/>
      <c r="V91" s="2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2"/>
      <c r="AO91" s="2"/>
      <c r="AP91" s="2"/>
      <c r="AQ91" s="1"/>
      <c r="AR91" s="1"/>
      <c r="AS91" s="1"/>
      <c r="AT91" s="1"/>
      <c r="AU91" s="1"/>
      <c r="AV91" s="2"/>
      <c r="AW91" s="1"/>
      <c r="AX91" s="1"/>
      <c r="AY91" s="1"/>
      <c r="AZ91" s="1" t="s">
        <v>9</v>
      </c>
      <c r="BA91" s="1"/>
      <c r="BB91" s="1"/>
      <c r="BC91" s="1"/>
      <c r="BD91" s="1"/>
      <c r="BE91" s="1"/>
      <c r="BF91" s="1"/>
      <c r="BG91" s="2"/>
      <c r="BH91" s="2"/>
      <c r="BI91" s="1"/>
      <c r="BJ91" s="2"/>
      <c r="BK91" s="2"/>
      <c r="BL91" s="2"/>
      <c r="BM91" s="1" t="s">
        <v>1111</v>
      </c>
      <c r="BN91" s="119"/>
    </row>
    <row r="92" spans="1:66" ht="16.2">
      <c r="A92" s="23">
        <v>88</v>
      </c>
      <c r="B92" s="33" t="s">
        <v>4960</v>
      </c>
      <c r="C92" s="33" t="s">
        <v>4961</v>
      </c>
      <c r="D92" s="33" t="s">
        <v>218</v>
      </c>
      <c r="E92" s="33">
        <v>81</v>
      </c>
      <c r="F92" s="33" t="s">
        <v>4874</v>
      </c>
      <c r="G92" s="33" t="s">
        <v>4842</v>
      </c>
      <c r="H92" s="121" t="str">
        <f t="shared" si="2"/>
        <v>杜＊旺</v>
      </c>
      <c r="I92" s="23" t="str">
        <f t="shared" si="3"/>
        <v>1＊408245</v>
      </c>
      <c r="J92" s="33" t="s">
        <v>4819</v>
      </c>
      <c r="K92" s="33" t="s">
        <v>58</v>
      </c>
      <c r="L92" s="33">
        <v>1410</v>
      </c>
      <c r="M92" s="33" t="s">
        <v>58</v>
      </c>
      <c r="N92" s="33"/>
      <c r="O92" s="33"/>
      <c r="P92" s="33"/>
      <c r="Q92" s="2"/>
      <c r="R92" s="2"/>
      <c r="S92" s="2"/>
      <c r="T92" s="2"/>
      <c r="U92" s="2"/>
      <c r="V92" s="2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2"/>
      <c r="AO92" s="2"/>
      <c r="AP92" s="2"/>
      <c r="AQ92" s="1"/>
      <c r="AR92" s="1"/>
      <c r="AS92" s="1"/>
      <c r="AT92" s="1"/>
      <c r="AU92" s="1"/>
      <c r="AV92" s="2"/>
      <c r="AW92" s="1"/>
      <c r="AX92" s="1" t="s">
        <v>9</v>
      </c>
      <c r="AY92" s="1"/>
      <c r="AZ92" s="1"/>
      <c r="BA92" s="1"/>
      <c r="BB92" s="1"/>
      <c r="BC92" s="1"/>
      <c r="BD92" s="1"/>
      <c r="BE92" s="2"/>
      <c r="BF92" s="1"/>
      <c r="BG92" s="2"/>
      <c r="BH92" s="2"/>
      <c r="BI92" s="1"/>
      <c r="BJ92" s="2"/>
      <c r="BK92" s="2"/>
      <c r="BL92" s="2"/>
      <c r="BM92" s="1"/>
      <c r="BN92" s="119"/>
    </row>
    <row r="93" spans="1:66" ht="16.2">
      <c r="A93" s="23">
        <v>89</v>
      </c>
      <c r="B93" s="33" t="s">
        <v>4962</v>
      </c>
      <c r="C93" s="33" t="s">
        <v>4963</v>
      </c>
      <c r="D93" s="33" t="s">
        <v>216</v>
      </c>
      <c r="E93" s="33">
        <v>55</v>
      </c>
      <c r="F93" s="33" t="s">
        <v>4806</v>
      </c>
      <c r="G93" s="33" t="s">
        <v>4819</v>
      </c>
      <c r="H93" s="121" t="str">
        <f t="shared" si="2"/>
        <v>李＊儀</v>
      </c>
      <c r="I93" s="23" t="str">
        <f t="shared" si="3"/>
        <v>0＊470500</v>
      </c>
      <c r="J93" s="33" t="s">
        <v>4819</v>
      </c>
      <c r="K93" s="33" t="s">
        <v>58</v>
      </c>
      <c r="L93" s="33">
        <v>1410</v>
      </c>
      <c r="M93" s="33" t="s">
        <v>58</v>
      </c>
      <c r="N93" s="33"/>
      <c r="O93" s="33"/>
      <c r="P93" s="33"/>
      <c r="Q93" s="2"/>
      <c r="R93" s="2"/>
      <c r="S93" s="2"/>
      <c r="T93" s="2"/>
      <c r="U93" s="2"/>
      <c r="V93" s="2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2"/>
      <c r="AO93" s="2"/>
      <c r="AP93" s="2"/>
      <c r="AQ93" s="1"/>
      <c r="AR93" s="1"/>
      <c r="AS93" s="1"/>
      <c r="AT93" s="1"/>
      <c r="AU93" s="1"/>
      <c r="AV93" s="2"/>
      <c r="AW93" s="1"/>
      <c r="AX93" s="1" t="s">
        <v>9</v>
      </c>
      <c r="AY93" s="1"/>
      <c r="AZ93" s="1"/>
      <c r="BA93" s="1"/>
      <c r="BB93" s="1"/>
      <c r="BC93" s="1"/>
      <c r="BD93" s="1"/>
      <c r="BE93" s="1"/>
      <c r="BF93" s="1"/>
      <c r="BG93" s="2"/>
      <c r="BH93" s="2"/>
      <c r="BI93" s="1"/>
      <c r="BJ93" s="2"/>
      <c r="BK93" s="2"/>
      <c r="BL93" s="2"/>
      <c r="BM93" s="1"/>
      <c r="BN93" s="119"/>
    </row>
    <row r="94" spans="1:66" ht="31.2">
      <c r="A94" s="23">
        <v>90</v>
      </c>
      <c r="B94" s="33" t="s">
        <v>4964</v>
      </c>
      <c r="C94" s="33" t="s">
        <v>4965</v>
      </c>
      <c r="D94" s="33" t="s">
        <v>218</v>
      </c>
      <c r="E94" s="33">
        <v>47</v>
      </c>
      <c r="F94" s="33"/>
      <c r="G94" s="33"/>
      <c r="H94" s="121" t="str">
        <f t="shared" si="2"/>
        <v>邱＊展</v>
      </c>
      <c r="I94" s="23" t="str">
        <f t="shared" si="3"/>
        <v>2＊246464</v>
      </c>
      <c r="J94" s="33" t="s">
        <v>4819</v>
      </c>
      <c r="K94" s="33" t="s">
        <v>1118</v>
      </c>
      <c r="L94" s="33">
        <v>1410</v>
      </c>
      <c r="M94" s="33" t="s">
        <v>135</v>
      </c>
      <c r="N94" s="33" t="s">
        <v>3345</v>
      </c>
      <c r="O94" s="33"/>
      <c r="P94" s="33"/>
      <c r="Q94" s="2"/>
      <c r="R94" s="2"/>
      <c r="S94" s="2"/>
      <c r="T94" s="2"/>
      <c r="U94" s="2"/>
      <c r="V94" s="2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2"/>
      <c r="AO94" s="2"/>
      <c r="AP94" s="2"/>
      <c r="AQ94" s="1"/>
      <c r="AR94" s="1"/>
      <c r="AS94" s="1"/>
      <c r="AT94" s="1"/>
      <c r="AU94" s="1"/>
      <c r="AV94" s="2"/>
      <c r="AW94" s="1"/>
      <c r="AX94" s="1"/>
      <c r="AY94" s="1"/>
      <c r="AZ94" s="1" t="s">
        <v>9</v>
      </c>
      <c r="BA94" s="1"/>
      <c r="BB94" s="1"/>
      <c r="BC94" s="1"/>
      <c r="BD94" s="1"/>
      <c r="BE94" s="1"/>
      <c r="BF94" s="1"/>
      <c r="BG94" s="2"/>
      <c r="BH94" s="2"/>
      <c r="BI94" s="1"/>
      <c r="BJ94" s="2"/>
      <c r="BK94" s="2"/>
      <c r="BL94" s="2"/>
      <c r="BM94" s="1" t="s">
        <v>1111</v>
      </c>
      <c r="BN94" s="119"/>
    </row>
    <row r="95" spans="1:66" ht="16.2">
      <c r="A95" s="23">
        <v>91</v>
      </c>
      <c r="B95" s="33" t="s">
        <v>626</v>
      </c>
      <c r="C95" s="33" t="s">
        <v>627</v>
      </c>
      <c r="D95" s="33" t="s">
        <v>216</v>
      </c>
      <c r="E95" s="33">
        <v>75</v>
      </c>
      <c r="F95" s="33" t="s">
        <v>3801</v>
      </c>
      <c r="G95" s="33" t="s">
        <v>4875</v>
      </c>
      <c r="H95" s="121" t="str">
        <f t="shared" si="2"/>
        <v>王＊美</v>
      </c>
      <c r="I95" s="23" t="str">
        <f t="shared" si="3"/>
        <v>0＊887019</v>
      </c>
      <c r="J95" s="33" t="s">
        <v>4819</v>
      </c>
      <c r="K95" s="33" t="s">
        <v>58</v>
      </c>
      <c r="L95" s="33">
        <v>1410</v>
      </c>
      <c r="M95" s="33" t="s">
        <v>58</v>
      </c>
      <c r="N95" s="33"/>
      <c r="O95" s="33"/>
      <c r="P95" s="33"/>
      <c r="Q95" s="2"/>
      <c r="R95" s="2"/>
      <c r="S95" s="2"/>
      <c r="T95" s="2"/>
      <c r="U95" s="2"/>
      <c r="V95" s="2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2"/>
      <c r="AO95" s="2"/>
      <c r="AP95" s="2"/>
      <c r="AQ95" s="1"/>
      <c r="AR95" s="1"/>
      <c r="AS95" s="1"/>
      <c r="AT95" s="1"/>
      <c r="AU95" s="1"/>
      <c r="AV95" s="2"/>
      <c r="AW95" s="1" t="s">
        <v>9</v>
      </c>
      <c r="AX95" s="1"/>
      <c r="AY95" s="1"/>
      <c r="AZ95" s="1"/>
      <c r="BA95" s="1"/>
      <c r="BB95" s="1"/>
      <c r="BC95" s="1"/>
      <c r="BD95" s="1"/>
      <c r="BE95" s="1"/>
      <c r="BF95" s="1"/>
      <c r="BG95" s="2"/>
      <c r="BH95" s="2"/>
      <c r="BI95" s="1"/>
      <c r="BJ95" s="2"/>
      <c r="BK95" s="2"/>
      <c r="BL95" s="2"/>
      <c r="BM95" s="1"/>
      <c r="BN95" s="119"/>
    </row>
    <row r="96" spans="1:66" ht="16.2">
      <c r="A96" s="23">
        <v>92</v>
      </c>
      <c r="B96" s="33" t="s">
        <v>4718</v>
      </c>
      <c r="C96" s="33" t="s">
        <v>4524</v>
      </c>
      <c r="D96" s="33" t="s">
        <v>218</v>
      </c>
      <c r="E96" s="33">
        <v>62</v>
      </c>
      <c r="F96" s="33" t="s">
        <v>4353</v>
      </c>
      <c r="G96" s="33" t="s">
        <v>4966</v>
      </c>
      <c r="H96" s="121" t="str">
        <f t="shared" si="2"/>
        <v>陳＊宗</v>
      </c>
      <c r="I96" s="23" t="str">
        <f t="shared" si="3"/>
        <v>1＊480429</v>
      </c>
      <c r="J96" s="33" t="s">
        <v>4819</v>
      </c>
      <c r="K96" s="33" t="s">
        <v>67</v>
      </c>
      <c r="L96" s="33">
        <v>1410</v>
      </c>
      <c r="M96" s="33" t="s">
        <v>67</v>
      </c>
      <c r="N96" s="33"/>
      <c r="O96" s="33"/>
      <c r="P96" s="33"/>
      <c r="Q96" s="2"/>
      <c r="R96" s="2"/>
      <c r="S96" s="2"/>
      <c r="T96" s="2"/>
      <c r="U96" s="2"/>
      <c r="V96" s="2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2"/>
      <c r="AO96" s="2"/>
      <c r="AP96" s="2"/>
      <c r="AQ96" s="1"/>
      <c r="AR96" s="1"/>
      <c r="AS96" s="1"/>
      <c r="AT96" s="1"/>
      <c r="AU96" s="1"/>
      <c r="AV96" s="2"/>
      <c r="AW96" s="1"/>
      <c r="AX96" s="1"/>
      <c r="AY96" s="1"/>
      <c r="AZ96" s="1"/>
      <c r="BA96" s="1"/>
      <c r="BB96" s="1" t="s">
        <v>9</v>
      </c>
      <c r="BC96" s="1"/>
      <c r="BD96" s="1"/>
      <c r="BE96" s="1"/>
      <c r="BF96" s="1"/>
      <c r="BG96" s="2"/>
      <c r="BH96" s="2"/>
      <c r="BI96" s="1"/>
      <c r="BJ96" s="2"/>
      <c r="BK96" s="2"/>
      <c r="BL96" s="2"/>
      <c r="BM96" s="1"/>
      <c r="BN96" s="119"/>
    </row>
    <row r="97" spans="1:66" ht="31.2">
      <c r="A97" s="23">
        <v>93</v>
      </c>
      <c r="B97" s="33" t="s">
        <v>4967</v>
      </c>
      <c r="C97" s="33" t="s">
        <v>4968</v>
      </c>
      <c r="D97" s="33" t="s">
        <v>216</v>
      </c>
      <c r="E97" s="33">
        <v>33</v>
      </c>
      <c r="F97" s="33" t="s">
        <v>4969</v>
      </c>
      <c r="G97" s="33" t="s">
        <v>4826</v>
      </c>
      <c r="H97" s="121" t="str">
        <f t="shared" si="2"/>
        <v>謝＊茹</v>
      </c>
      <c r="I97" s="23" t="str">
        <f t="shared" si="3"/>
        <v>1＊849689</v>
      </c>
      <c r="J97" s="33" t="s">
        <v>4826</v>
      </c>
      <c r="K97" s="33" t="s">
        <v>4599</v>
      </c>
      <c r="L97" s="33">
        <v>1410</v>
      </c>
      <c r="M97" s="33" t="s">
        <v>195</v>
      </c>
      <c r="N97" s="33" t="s">
        <v>1449</v>
      </c>
      <c r="O97" s="33"/>
      <c r="P97" s="33"/>
      <c r="Q97" s="2" t="s">
        <v>9</v>
      </c>
      <c r="R97" s="2"/>
      <c r="S97" s="2"/>
      <c r="T97" s="2"/>
      <c r="U97" s="2"/>
      <c r="V97" s="2" t="s">
        <v>9</v>
      </c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2"/>
      <c r="AO97" s="2"/>
      <c r="AP97" s="2"/>
      <c r="AQ97" s="1"/>
      <c r="AR97" s="1"/>
      <c r="AS97" s="1"/>
      <c r="AT97" s="1"/>
      <c r="AU97" s="1"/>
      <c r="AV97" s="2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2"/>
      <c r="BH97" s="2"/>
      <c r="BI97" s="1"/>
      <c r="BJ97" s="2"/>
      <c r="BK97" s="2"/>
      <c r="BL97" s="2"/>
      <c r="BM97" s="1"/>
      <c r="BN97" s="119"/>
    </row>
    <row r="98" spans="1:66" ht="31.2">
      <c r="A98" s="23">
        <v>94</v>
      </c>
      <c r="B98" s="33" t="s">
        <v>1981</v>
      </c>
      <c r="C98" s="33" t="s">
        <v>1767</v>
      </c>
      <c r="D98" s="33" t="s">
        <v>218</v>
      </c>
      <c r="E98" s="33">
        <v>53</v>
      </c>
      <c r="F98" s="33" t="s">
        <v>4874</v>
      </c>
      <c r="G98" s="33" t="s">
        <v>4833</v>
      </c>
      <c r="H98" s="121" t="str">
        <f t="shared" si="2"/>
        <v>林＊源</v>
      </c>
      <c r="I98" s="23" t="str">
        <f t="shared" si="3"/>
        <v>0＊635210</v>
      </c>
      <c r="J98" s="33" t="s">
        <v>4828</v>
      </c>
      <c r="K98" s="33" t="s">
        <v>4309</v>
      </c>
      <c r="L98" s="33">
        <v>1410</v>
      </c>
      <c r="M98" s="33" t="s">
        <v>67</v>
      </c>
      <c r="N98" s="33" t="s">
        <v>3366</v>
      </c>
      <c r="O98" s="33"/>
      <c r="P98" s="33"/>
      <c r="Q98" s="2"/>
      <c r="R98" s="2"/>
      <c r="S98" s="2"/>
      <c r="T98" s="2"/>
      <c r="U98" s="2"/>
      <c r="V98" s="2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2"/>
      <c r="AO98" s="2"/>
      <c r="AP98" s="2"/>
      <c r="AQ98" s="1"/>
      <c r="AR98" s="1"/>
      <c r="AS98" s="1"/>
      <c r="AT98" s="1"/>
      <c r="AU98" s="1"/>
      <c r="AV98" s="2"/>
      <c r="AW98" s="1"/>
      <c r="AX98" s="1"/>
      <c r="AY98" s="1"/>
      <c r="AZ98" s="1"/>
      <c r="BA98" s="1"/>
      <c r="BB98" s="1"/>
      <c r="BC98" s="1"/>
      <c r="BD98" s="1" t="s">
        <v>9</v>
      </c>
      <c r="BE98" s="2"/>
      <c r="BF98" s="1"/>
      <c r="BG98" s="2"/>
      <c r="BH98" s="2"/>
      <c r="BI98" s="1"/>
      <c r="BJ98" s="2"/>
      <c r="BK98" s="2"/>
      <c r="BL98" s="2"/>
      <c r="BM98" s="1" t="s">
        <v>4583</v>
      </c>
      <c r="BN98" s="119"/>
    </row>
    <row r="99" spans="1:66" ht="16.2">
      <c r="A99" s="23">
        <v>95</v>
      </c>
      <c r="B99" s="33" t="s">
        <v>4970</v>
      </c>
      <c r="C99" s="33" t="s">
        <v>4971</v>
      </c>
      <c r="D99" s="33" t="s">
        <v>218</v>
      </c>
      <c r="E99" s="33">
        <v>77</v>
      </c>
      <c r="F99" s="33" t="s">
        <v>4969</v>
      </c>
      <c r="G99" s="33" t="s">
        <v>4890</v>
      </c>
      <c r="H99" s="121" t="str">
        <f t="shared" si="2"/>
        <v>洪＊榮</v>
      </c>
      <c r="I99" s="23" t="str">
        <f t="shared" si="3"/>
        <v>0＊224093</v>
      </c>
      <c r="J99" s="33" t="s">
        <v>4845</v>
      </c>
      <c r="K99" s="33" t="s">
        <v>58</v>
      </c>
      <c r="L99" s="33">
        <v>1410</v>
      </c>
      <c r="M99" s="33" t="s">
        <v>58</v>
      </c>
      <c r="N99" s="33"/>
      <c r="O99" s="33"/>
      <c r="P99" s="33"/>
      <c r="Q99" s="2"/>
      <c r="R99" s="2"/>
      <c r="S99" s="2"/>
      <c r="T99" s="2"/>
      <c r="U99" s="2"/>
      <c r="V99" s="2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2"/>
      <c r="AO99" s="2"/>
      <c r="AP99" s="2"/>
      <c r="AQ99" s="1"/>
      <c r="AR99" s="1"/>
      <c r="AS99" s="1"/>
      <c r="AT99" s="1"/>
      <c r="AU99" s="1"/>
      <c r="AV99" s="2"/>
      <c r="AW99" s="1"/>
      <c r="AX99" s="1" t="s">
        <v>9</v>
      </c>
      <c r="AY99" s="1"/>
      <c r="AZ99" s="1"/>
      <c r="BA99" s="1"/>
      <c r="BB99" s="1"/>
      <c r="BC99" s="1"/>
      <c r="BD99" s="1"/>
      <c r="BE99" s="1"/>
      <c r="BF99" s="1"/>
      <c r="BG99" s="2"/>
      <c r="BH99" s="2"/>
      <c r="BI99" s="1"/>
      <c r="BJ99" s="2"/>
      <c r="BK99" s="2"/>
      <c r="BL99" s="2"/>
      <c r="BM99" s="1"/>
      <c r="BN99" s="119"/>
    </row>
    <row r="100" spans="1:66" ht="31.2">
      <c r="A100" s="23">
        <v>96</v>
      </c>
      <c r="B100" s="33" t="s">
        <v>4972</v>
      </c>
      <c r="C100" s="33" t="s">
        <v>4973</v>
      </c>
      <c r="D100" s="33" t="s">
        <v>216</v>
      </c>
      <c r="E100" s="33">
        <v>79</v>
      </c>
      <c r="F100" s="33" t="s">
        <v>4845</v>
      </c>
      <c r="G100" s="33" t="s">
        <v>4857</v>
      </c>
      <c r="H100" s="121" t="str">
        <f t="shared" si="2"/>
        <v>羅＊夏枝</v>
      </c>
      <c r="I100" s="23" t="str">
        <f t="shared" si="3"/>
        <v>0＊966937</v>
      </c>
      <c r="J100" s="33" t="s">
        <v>4845</v>
      </c>
      <c r="K100" s="33" t="s">
        <v>1121</v>
      </c>
      <c r="L100" s="33">
        <v>1410</v>
      </c>
      <c r="M100" s="33" t="s">
        <v>58</v>
      </c>
      <c r="N100" s="33" t="s">
        <v>3345</v>
      </c>
      <c r="O100" s="33"/>
      <c r="P100" s="33"/>
      <c r="Q100" s="2"/>
      <c r="R100" s="2"/>
      <c r="S100" s="2"/>
      <c r="T100" s="2"/>
      <c r="U100" s="2"/>
      <c r="V100" s="2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2"/>
      <c r="AO100" s="2"/>
      <c r="AP100" s="2"/>
      <c r="AQ100" s="1"/>
      <c r="AR100" s="1"/>
      <c r="AS100" s="1"/>
      <c r="AT100" s="1"/>
      <c r="AU100" s="1"/>
      <c r="AV100" s="2"/>
      <c r="AW100" s="1"/>
      <c r="AX100" s="1" t="s">
        <v>9</v>
      </c>
      <c r="AY100" s="1"/>
      <c r="AZ100" s="1"/>
      <c r="BA100" s="1"/>
      <c r="BB100" s="1"/>
      <c r="BC100" s="1"/>
      <c r="BD100" s="1"/>
      <c r="BE100" s="1"/>
      <c r="BF100" s="1"/>
      <c r="BG100" s="2"/>
      <c r="BH100" s="2"/>
      <c r="BI100" s="1"/>
      <c r="BJ100" s="2"/>
      <c r="BK100" s="2"/>
      <c r="BL100" s="2"/>
      <c r="BM100" s="1" t="s">
        <v>1111</v>
      </c>
      <c r="BN100" s="119"/>
    </row>
    <row r="101" spans="1:66" ht="78">
      <c r="A101" s="23">
        <v>97</v>
      </c>
      <c r="B101" s="33" t="s">
        <v>4974</v>
      </c>
      <c r="C101" s="33" t="s">
        <v>4975</v>
      </c>
      <c r="D101" s="33" t="s">
        <v>218</v>
      </c>
      <c r="E101" s="33">
        <v>67</v>
      </c>
      <c r="F101" s="33" t="s">
        <v>4845</v>
      </c>
      <c r="G101" s="33" t="s">
        <v>4966</v>
      </c>
      <c r="H101" s="121" t="str">
        <f t="shared" si="2"/>
        <v>蔡＊春</v>
      </c>
      <c r="I101" s="23" t="str">
        <f t="shared" si="3"/>
        <v>0＊079436</v>
      </c>
      <c r="J101" s="33" t="s">
        <v>4845</v>
      </c>
      <c r="K101" s="33" t="s">
        <v>5302</v>
      </c>
      <c r="L101" s="33">
        <v>1410</v>
      </c>
      <c r="M101" s="33" t="s">
        <v>76</v>
      </c>
      <c r="N101" s="33" t="s">
        <v>76</v>
      </c>
      <c r="O101" s="33"/>
      <c r="P101" s="33"/>
      <c r="Q101" s="2"/>
      <c r="R101" s="2"/>
      <c r="S101" s="2"/>
      <c r="T101" s="2"/>
      <c r="U101" s="2"/>
      <c r="V101" s="2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2"/>
      <c r="AO101" s="2"/>
      <c r="AP101" s="2"/>
      <c r="AQ101" s="1"/>
      <c r="AR101" s="1"/>
      <c r="AS101" s="1"/>
      <c r="AT101" s="1"/>
      <c r="AU101" s="1"/>
      <c r="AV101" s="2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2"/>
      <c r="BH101" s="2"/>
      <c r="BI101" s="1"/>
      <c r="BJ101" s="2"/>
      <c r="BK101" s="2"/>
      <c r="BL101" s="2"/>
      <c r="BM101" s="1" t="s">
        <v>5303</v>
      </c>
      <c r="BN101" s="119"/>
    </row>
    <row r="102" spans="1:66" ht="31.2">
      <c r="A102" s="23">
        <v>98</v>
      </c>
      <c r="B102" s="33" t="s">
        <v>4976</v>
      </c>
      <c r="C102" s="33" t="s">
        <v>4977</v>
      </c>
      <c r="D102" s="33" t="s">
        <v>216</v>
      </c>
      <c r="E102" s="33">
        <v>78</v>
      </c>
      <c r="F102" s="33" t="s">
        <v>4828</v>
      </c>
      <c r="G102" s="33"/>
      <c r="H102" s="121" t="str">
        <f t="shared" si="2"/>
        <v>許＊雪</v>
      </c>
      <c r="I102" s="23" t="str">
        <f t="shared" si="3"/>
        <v>0＊137101</v>
      </c>
      <c r="J102" s="33" t="s">
        <v>4845</v>
      </c>
      <c r="K102" s="33" t="s">
        <v>5304</v>
      </c>
      <c r="L102" s="33">
        <v>1410</v>
      </c>
      <c r="M102" s="33" t="s">
        <v>3345</v>
      </c>
      <c r="N102" s="33" t="s">
        <v>705</v>
      </c>
      <c r="O102" s="33"/>
      <c r="P102" s="33"/>
      <c r="Q102" s="2"/>
      <c r="R102" s="2"/>
      <c r="S102" s="2"/>
      <c r="T102" s="2"/>
      <c r="U102" s="2"/>
      <c r="V102" s="2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2"/>
      <c r="AO102" s="2"/>
      <c r="AP102" s="2"/>
      <c r="AQ102" s="1"/>
      <c r="AR102" s="1"/>
      <c r="AS102" s="1"/>
      <c r="AT102" s="1"/>
      <c r="AU102" s="1"/>
      <c r="AV102" s="2" t="s">
        <v>9</v>
      </c>
      <c r="AW102" s="1"/>
      <c r="AX102" s="1"/>
      <c r="AY102" s="1"/>
      <c r="AZ102" s="1"/>
      <c r="BA102" s="1"/>
      <c r="BB102" s="1"/>
      <c r="BC102" s="1"/>
      <c r="BD102" s="1"/>
      <c r="BE102" s="2"/>
      <c r="BF102" s="1"/>
      <c r="BG102" s="2"/>
      <c r="BH102" s="2"/>
      <c r="BI102" s="1"/>
      <c r="BJ102" s="2"/>
      <c r="BK102" s="2"/>
      <c r="BL102" s="2"/>
      <c r="BM102" s="1" t="s">
        <v>1111</v>
      </c>
      <c r="BN102" s="119"/>
    </row>
    <row r="103" spans="1:66" ht="46.8">
      <c r="A103" s="23">
        <v>99</v>
      </c>
      <c r="B103" s="33" t="s">
        <v>4978</v>
      </c>
      <c r="C103" s="33" t="s">
        <v>4979</v>
      </c>
      <c r="D103" s="33" t="s">
        <v>218</v>
      </c>
      <c r="E103" s="33">
        <v>51</v>
      </c>
      <c r="F103" s="33" t="s">
        <v>4828</v>
      </c>
      <c r="G103" s="33" t="s">
        <v>4855</v>
      </c>
      <c r="H103" s="121" t="str">
        <f t="shared" si="2"/>
        <v>吳＊運</v>
      </c>
      <c r="I103" s="23" t="str">
        <f t="shared" si="3"/>
        <v>0＊149540</v>
      </c>
      <c r="J103" s="33" t="s">
        <v>4845</v>
      </c>
      <c r="K103" s="33" t="s">
        <v>2619</v>
      </c>
      <c r="L103" s="33">
        <v>1410</v>
      </c>
      <c r="M103" s="33" t="s">
        <v>195</v>
      </c>
      <c r="N103" s="33" t="s">
        <v>1449</v>
      </c>
      <c r="O103" s="33" t="s">
        <v>3345</v>
      </c>
      <c r="P103" s="33"/>
      <c r="Q103" s="2" t="s">
        <v>9</v>
      </c>
      <c r="R103" s="2"/>
      <c r="S103" s="2"/>
      <c r="T103" s="2"/>
      <c r="U103" s="2"/>
      <c r="V103" s="2" t="s">
        <v>9</v>
      </c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2"/>
      <c r="AO103" s="2"/>
      <c r="AP103" s="2"/>
      <c r="AQ103" s="1"/>
      <c r="AR103" s="1"/>
      <c r="AS103" s="1"/>
      <c r="AT103" s="1"/>
      <c r="AU103" s="1"/>
      <c r="AV103" s="2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2"/>
      <c r="BH103" s="2"/>
      <c r="BI103" s="1"/>
      <c r="BJ103" s="2"/>
      <c r="BK103" s="2"/>
      <c r="BL103" s="2"/>
      <c r="BM103" s="1" t="s">
        <v>1111</v>
      </c>
      <c r="BN103" s="119"/>
    </row>
    <row r="104" spans="1:66" ht="31.2">
      <c r="A104" s="23">
        <v>100</v>
      </c>
      <c r="B104" s="33" t="s">
        <v>4980</v>
      </c>
      <c r="C104" s="33" t="s">
        <v>4981</v>
      </c>
      <c r="D104" s="33" t="s">
        <v>218</v>
      </c>
      <c r="E104" s="33">
        <v>67</v>
      </c>
      <c r="F104" s="33" t="s">
        <v>4855</v>
      </c>
      <c r="G104" s="33"/>
      <c r="H104" s="121" t="str">
        <f t="shared" si="2"/>
        <v>蔡＊良</v>
      </c>
      <c r="I104" s="23" t="str">
        <f t="shared" si="3"/>
        <v>2＊273566</v>
      </c>
      <c r="J104" s="33" t="s">
        <v>4836</v>
      </c>
      <c r="K104" s="33" t="s">
        <v>5305</v>
      </c>
      <c r="L104" s="33">
        <v>1410</v>
      </c>
      <c r="M104" s="33" t="s">
        <v>93</v>
      </c>
      <c r="N104" s="33" t="s">
        <v>4982</v>
      </c>
      <c r="O104" s="33"/>
      <c r="P104" s="33"/>
      <c r="Q104" s="2"/>
      <c r="R104" s="2"/>
      <c r="S104" s="2"/>
      <c r="T104" s="2"/>
      <c r="U104" s="2"/>
      <c r="V104" s="2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2"/>
      <c r="AO104" s="2"/>
      <c r="AP104" s="2"/>
      <c r="AQ104" s="1"/>
      <c r="AR104" s="1"/>
      <c r="AS104" s="1"/>
      <c r="AT104" s="1"/>
      <c r="AU104" s="1"/>
      <c r="AV104" s="2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2"/>
      <c r="BH104" s="2"/>
      <c r="BI104" s="1"/>
      <c r="BJ104" s="2"/>
      <c r="BK104" s="2"/>
      <c r="BL104" s="2"/>
      <c r="BM104" s="32" t="s">
        <v>5306</v>
      </c>
      <c r="BN104" s="119"/>
    </row>
    <row r="105" spans="1:66" ht="16.2">
      <c r="A105" s="23">
        <v>101</v>
      </c>
      <c r="B105" s="33" t="s">
        <v>4964</v>
      </c>
      <c r="C105" s="33" t="s">
        <v>4965</v>
      </c>
      <c r="D105" s="33" t="s">
        <v>218</v>
      </c>
      <c r="E105" s="33">
        <v>47</v>
      </c>
      <c r="F105" s="33" t="s">
        <v>4842</v>
      </c>
      <c r="G105" s="33" t="s">
        <v>4883</v>
      </c>
      <c r="H105" s="121" t="str">
        <f t="shared" si="2"/>
        <v>邱＊展</v>
      </c>
      <c r="I105" s="23" t="str">
        <f t="shared" si="3"/>
        <v>2＊246464</v>
      </c>
      <c r="J105" s="33" t="s">
        <v>4857</v>
      </c>
      <c r="K105" s="33" t="s">
        <v>118</v>
      </c>
      <c r="L105" s="33">
        <v>1410</v>
      </c>
      <c r="M105" s="33" t="s">
        <v>118</v>
      </c>
      <c r="N105" s="33"/>
      <c r="O105" s="33"/>
      <c r="P105" s="33"/>
      <c r="Q105" s="2"/>
      <c r="R105" s="2"/>
      <c r="S105" s="2"/>
      <c r="T105" s="2"/>
      <c r="U105" s="2"/>
      <c r="V105" s="2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2"/>
      <c r="AO105" s="2"/>
      <c r="AP105" s="2"/>
      <c r="AQ105" s="1"/>
      <c r="AR105" s="1"/>
      <c r="AS105" s="1"/>
      <c r="AT105" s="1"/>
      <c r="AU105" s="1"/>
      <c r="AV105" s="2"/>
      <c r="AW105" s="1"/>
      <c r="AX105" s="1"/>
      <c r="AY105" s="1"/>
      <c r="AZ105" s="1"/>
      <c r="BA105" s="1" t="s">
        <v>9</v>
      </c>
      <c r="BB105" s="1"/>
      <c r="BC105" s="1"/>
      <c r="BD105" s="1"/>
      <c r="BE105" s="2"/>
      <c r="BF105" s="1"/>
      <c r="BG105" s="2"/>
      <c r="BH105" s="2"/>
      <c r="BI105" s="1"/>
      <c r="BJ105" s="2"/>
      <c r="BK105" s="2"/>
      <c r="BL105" s="2"/>
      <c r="BM105" s="1"/>
      <c r="BN105" s="119"/>
    </row>
    <row r="106" spans="1:66" ht="16.2">
      <c r="A106" s="23">
        <v>102</v>
      </c>
      <c r="B106" s="33" t="s">
        <v>4983</v>
      </c>
      <c r="C106" s="33" t="s">
        <v>3510</v>
      </c>
      <c r="D106" s="33" t="s">
        <v>218</v>
      </c>
      <c r="E106" s="33">
        <v>29</v>
      </c>
      <c r="F106" s="33" t="s">
        <v>4984</v>
      </c>
      <c r="G106" s="33" t="s">
        <v>4857</v>
      </c>
      <c r="H106" s="121" t="str">
        <f t="shared" si="2"/>
        <v>袁＊和</v>
      </c>
      <c r="I106" s="23" t="str">
        <f t="shared" si="3"/>
        <v>1＊819015</v>
      </c>
      <c r="J106" s="33" t="s">
        <v>4857</v>
      </c>
      <c r="K106" s="33" t="s">
        <v>67</v>
      </c>
      <c r="L106" s="33">
        <v>1410</v>
      </c>
      <c r="M106" s="33" t="s">
        <v>67</v>
      </c>
      <c r="N106" s="33"/>
      <c r="O106" s="33"/>
      <c r="P106" s="33"/>
      <c r="Q106" s="2"/>
      <c r="R106" s="2"/>
      <c r="S106" s="2"/>
      <c r="T106" s="2"/>
      <c r="U106" s="2"/>
      <c r="V106" s="2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2"/>
      <c r="AO106" s="2"/>
      <c r="AP106" s="2"/>
      <c r="AQ106" s="1"/>
      <c r="AR106" s="1"/>
      <c r="AS106" s="1"/>
      <c r="AT106" s="1"/>
      <c r="AU106" s="1"/>
      <c r="AV106" s="2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2"/>
      <c r="BH106" s="2"/>
      <c r="BI106" s="1"/>
      <c r="BJ106" s="2"/>
      <c r="BK106" s="2"/>
      <c r="BL106" s="2"/>
      <c r="BM106" s="1" t="s">
        <v>4583</v>
      </c>
      <c r="BN106" s="119"/>
    </row>
    <row r="107" spans="1:66" ht="16.2">
      <c r="A107" s="23">
        <v>103</v>
      </c>
      <c r="B107" s="33" t="s">
        <v>4985</v>
      </c>
      <c r="C107" s="33" t="s">
        <v>4986</v>
      </c>
      <c r="D107" s="33" t="s">
        <v>218</v>
      </c>
      <c r="E107" s="33">
        <v>47</v>
      </c>
      <c r="F107" s="33" t="s">
        <v>4816</v>
      </c>
      <c r="G107" s="33"/>
      <c r="H107" s="121" t="str">
        <f t="shared" si="2"/>
        <v>賴＊樺</v>
      </c>
      <c r="I107" s="23" t="str">
        <f t="shared" si="3"/>
        <v>2＊235706</v>
      </c>
      <c r="J107" s="33" t="s">
        <v>4883</v>
      </c>
      <c r="K107" s="33" t="s">
        <v>135</v>
      </c>
      <c r="L107" s="33">
        <v>1410</v>
      </c>
      <c r="M107" s="33" t="s">
        <v>135</v>
      </c>
      <c r="N107" s="33"/>
      <c r="O107" s="33"/>
      <c r="P107" s="33"/>
      <c r="Q107" s="2"/>
      <c r="R107" s="2"/>
      <c r="S107" s="2"/>
      <c r="T107" s="2"/>
      <c r="U107" s="2"/>
      <c r="V107" s="2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2"/>
      <c r="AO107" s="2"/>
      <c r="AP107" s="2"/>
      <c r="AQ107" s="1"/>
      <c r="AR107" s="1"/>
      <c r="AS107" s="1"/>
      <c r="AT107" s="1"/>
      <c r="AU107" s="1"/>
      <c r="AV107" s="2"/>
      <c r="AW107" s="1"/>
      <c r="AX107" s="1"/>
      <c r="AY107" s="1"/>
      <c r="AZ107" s="1" t="s">
        <v>9</v>
      </c>
      <c r="BA107" s="1"/>
      <c r="BB107" s="1"/>
      <c r="BC107" s="1"/>
      <c r="BD107" s="1"/>
      <c r="BE107" s="1"/>
      <c r="BF107" s="1"/>
      <c r="BG107" s="2"/>
      <c r="BH107" s="2"/>
      <c r="BI107" s="1"/>
      <c r="BJ107" s="2"/>
      <c r="BK107" s="2"/>
      <c r="BL107" s="2"/>
      <c r="BM107" s="1"/>
      <c r="BN107" s="119"/>
    </row>
    <row r="108" spans="1:66" ht="31.2">
      <c r="A108" s="23">
        <v>104</v>
      </c>
      <c r="B108" s="33" t="s">
        <v>4980</v>
      </c>
      <c r="C108" s="33" t="s">
        <v>4981</v>
      </c>
      <c r="D108" s="33" t="s">
        <v>218</v>
      </c>
      <c r="E108" s="33">
        <v>67</v>
      </c>
      <c r="F108" s="33" t="s">
        <v>4855</v>
      </c>
      <c r="G108" s="33"/>
      <c r="H108" s="121" t="str">
        <f t="shared" si="2"/>
        <v>蔡＊良</v>
      </c>
      <c r="I108" s="23" t="str">
        <f t="shared" si="3"/>
        <v>2＊273566</v>
      </c>
      <c r="J108" s="33" t="s">
        <v>4846</v>
      </c>
      <c r="K108" s="33" t="s">
        <v>5307</v>
      </c>
      <c r="L108" s="33">
        <v>1410</v>
      </c>
      <c r="M108" s="33" t="s">
        <v>93</v>
      </c>
      <c r="N108" s="33" t="s">
        <v>3368</v>
      </c>
      <c r="O108" s="33"/>
      <c r="P108" s="33"/>
      <c r="Q108" s="2"/>
      <c r="R108" s="2"/>
      <c r="S108" s="2"/>
      <c r="T108" s="2"/>
      <c r="U108" s="2"/>
      <c r="V108" s="2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2"/>
      <c r="AO108" s="2"/>
      <c r="AP108" s="2"/>
      <c r="AQ108" s="1"/>
      <c r="AR108" s="1"/>
      <c r="AS108" s="1"/>
      <c r="AT108" s="1"/>
      <c r="AU108" s="1"/>
      <c r="AV108" s="2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2"/>
      <c r="BH108" s="2"/>
      <c r="BI108" s="1"/>
      <c r="BJ108" s="2"/>
      <c r="BK108" s="2"/>
      <c r="BL108" s="2"/>
      <c r="BM108" s="1" t="s">
        <v>5308</v>
      </c>
      <c r="BN108" s="119"/>
    </row>
    <row r="109" spans="1:66" ht="16.2">
      <c r="A109" s="23">
        <v>105</v>
      </c>
      <c r="B109" s="33" t="s">
        <v>4987</v>
      </c>
      <c r="C109" s="33" t="s">
        <v>3526</v>
      </c>
      <c r="D109" s="33" t="s">
        <v>218</v>
      </c>
      <c r="E109" s="33">
        <v>47</v>
      </c>
      <c r="F109" s="33"/>
      <c r="G109" s="33"/>
      <c r="H109" s="121" t="str">
        <f t="shared" si="2"/>
        <v>聶＊華</v>
      </c>
      <c r="I109" s="23" t="str">
        <f t="shared" si="3"/>
        <v>2＊321087</v>
      </c>
      <c r="J109" s="33" t="s">
        <v>4444</v>
      </c>
      <c r="K109" s="33" t="s">
        <v>67</v>
      </c>
      <c r="L109" s="33">
        <v>1551</v>
      </c>
      <c r="M109" s="33" t="s">
        <v>67</v>
      </c>
      <c r="N109" s="33"/>
      <c r="O109" s="33"/>
      <c r="P109" s="33"/>
      <c r="Q109" s="2"/>
      <c r="R109" s="2"/>
      <c r="S109" s="2"/>
      <c r="T109" s="2"/>
      <c r="U109" s="2"/>
      <c r="V109" s="2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2"/>
      <c r="AO109" s="2"/>
      <c r="AP109" s="2"/>
      <c r="AQ109" s="1"/>
      <c r="AR109" s="1"/>
      <c r="AS109" s="1"/>
      <c r="AT109" s="1"/>
      <c r="AU109" s="1"/>
      <c r="AV109" s="2"/>
      <c r="AW109" s="1"/>
      <c r="AX109" s="1"/>
      <c r="AY109" s="1"/>
      <c r="AZ109" s="1"/>
      <c r="BA109" s="1"/>
      <c r="BB109" s="1" t="s">
        <v>9</v>
      </c>
      <c r="BC109" s="1"/>
      <c r="BD109" s="1"/>
      <c r="BE109" s="1"/>
      <c r="BF109" s="1"/>
      <c r="BG109" s="2"/>
      <c r="BH109" s="2"/>
      <c r="BI109" s="1"/>
      <c r="BJ109" s="2"/>
      <c r="BK109" s="2"/>
      <c r="BL109" s="2"/>
      <c r="BM109" s="1"/>
      <c r="BN109" s="119"/>
    </row>
    <row r="110" spans="1:66" ht="31.2">
      <c r="A110" s="23">
        <v>106</v>
      </c>
      <c r="B110" s="33" t="s">
        <v>4988</v>
      </c>
      <c r="C110" s="33" t="s">
        <v>4989</v>
      </c>
      <c r="D110" s="33" t="s">
        <v>218</v>
      </c>
      <c r="E110" s="33">
        <v>59</v>
      </c>
      <c r="F110" s="33"/>
      <c r="G110" s="33"/>
      <c r="H110" s="121" t="str">
        <f t="shared" si="2"/>
        <v>陳＊瑃</v>
      </c>
      <c r="I110" s="23" t="str">
        <f t="shared" si="3"/>
        <v>2＊219427</v>
      </c>
      <c r="J110" s="33" t="s">
        <v>4444</v>
      </c>
      <c r="K110" s="33" t="s">
        <v>5309</v>
      </c>
      <c r="L110" s="33">
        <v>1551</v>
      </c>
      <c r="M110" s="33" t="s">
        <v>58</v>
      </c>
      <c r="N110" s="33" t="s">
        <v>2513</v>
      </c>
      <c r="O110" s="33"/>
      <c r="P110" s="33"/>
      <c r="Q110" s="2"/>
      <c r="R110" s="2"/>
      <c r="S110" s="2"/>
      <c r="T110" s="2"/>
      <c r="U110" s="2"/>
      <c r="V110" s="2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2"/>
      <c r="AO110" s="2"/>
      <c r="AP110" s="2"/>
      <c r="AQ110" s="1"/>
      <c r="AR110" s="1"/>
      <c r="AS110" s="1"/>
      <c r="AT110" s="1"/>
      <c r="AU110" s="1"/>
      <c r="AV110" s="2"/>
      <c r="AW110" s="1" t="s">
        <v>9</v>
      </c>
      <c r="AX110" s="1" t="s">
        <v>9</v>
      </c>
      <c r="AY110" s="1"/>
      <c r="AZ110" s="1"/>
      <c r="BA110" s="1"/>
      <c r="BB110" s="1"/>
      <c r="BC110" s="1"/>
      <c r="BD110" s="1"/>
      <c r="BE110" s="1"/>
      <c r="BF110" s="1"/>
      <c r="BG110" s="2"/>
      <c r="BH110" s="2"/>
      <c r="BI110" s="1"/>
      <c r="BJ110" s="2"/>
      <c r="BK110" s="2"/>
      <c r="BL110" s="2"/>
      <c r="BM110" s="1"/>
      <c r="BN110" s="119"/>
    </row>
    <row r="111" spans="1:66" ht="31.2">
      <c r="A111" s="23">
        <v>107</v>
      </c>
      <c r="B111" s="33" t="s">
        <v>4990</v>
      </c>
      <c r="C111" s="33" t="s">
        <v>4991</v>
      </c>
      <c r="D111" s="33" t="s">
        <v>218</v>
      </c>
      <c r="E111" s="33">
        <v>65</v>
      </c>
      <c r="F111" s="33" t="s">
        <v>4398</v>
      </c>
      <c r="G111" s="33" t="s">
        <v>4883</v>
      </c>
      <c r="H111" s="121" t="str">
        <f t="shared" si="2"/>
        <v>陳＊南</v>
      </c>
      <c r="I111" s="23" t="str">
        <f t="shared" si="3"/>
        <v>2＊108128</v>
      </c>
      <c r="J111" s="33" t="s">
        <v>4444</v>
      </c>
      <c r="K111" s="33" t="s">
        <v>1122</v>
      </c>
      <c r="L111" s="33">
        <v>1551</v>
      </c>
      <c r="M111" s="33" t="s">
        <v>705</v>
      </c>
      <c r="N111" s="33" t="s">
        <v>3345</v>
      </c>
      <c r="O111" s="33"/>
      <c r="P111" s="33"/>
      <c r="Q111" s="2"/>
      <c r="R111" s="2"/>
      <c r="S111" s="2"/>
      <c r="T111" s="2"/>
      <c r="U111" s="2"/>
      <c r="V111" s="2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2"/>
      <c r="AO111" s="2"/>
      <c r="AP111" s="2"/>
      <c r="AQ111" s="1"/>
      <c r="AR111" s="1"/>
      <c r="AS111" s="1"/>
      <c r="AT111" s="1"/>
      <c r="AU111" s="1"/>
      <c r="AV111" s="2" t="s">
        <v>9</v>
      </c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2"/>
      <c r="BH111" s="2"/>
      <c r="BI111" s="1"/>
      <c r="BJ111" s="2"/>
      <c r="BK111" s="2"/>
      <c r="BL111" s="2"/>
      <c r="BM111" s="1" t="s">
        <v>1111</v>
      </c>
      <c r="BN111" s="119"/>
    </row>
    <row r="112" spans="1:66" ht="16.2">
      <c r="A112" s="23">
        <v>108</v>
      </c>
      <c r="B112" s="33" t="s">
        <v>4992</v>
      </c>
      <c r="C112" s="33" t="s">
        <v>4993</v>
      </c>
      <c r="D112" s="33" t="s">
        <v>216</v>
      </c>
      <c r="E112" s="33">
        <v>67</v>
      </c>
      <c r="F112" s="33" t="s">
        <v>4813</v>
      </c>
      <c r="G112" s="33" t="s">
        <v>4853</v>
      </c>
      <c r="H112" s="121" t="str">
        <f t="shared" si="2"/>
        <v>賴＊錦珠</v>
      </c>
      <c r="I112" s="23" t="str">
        <f t="shared" si="3"/>
        <v>0＊071252</v>
      </c>
      <c r="J112" s="33" t="s">
        <v>4874</v>
      </c>
      <c r="K112" s="33" t="s">
        <v>58</v>
      </c>
      <c r="L112" s="33">
        <v>1551</v>
      </c>
      <c r="M112" s="33" t="s">
        <v>58</v>
      </c>
      <c r="N112" s="33"/>
      <c r="O112" s="33"/>
      <c r="P112" s="33"/>
      <c r="Q112" s="2"/>
      <c r="R112" s="2"/>
      <c r="S112" s="2"/>
      <c r="T112" s="2"/>
      <c r="U112" s="2"/>
      <c r="V112" s="2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2"/>
      <c r="AO112" s="2"/>
      <c r="AP112" s="2"/>
      <c r="AQ112" s="1"/>
      <c r="AR112" s="1"/>
      <c r="AS112" s="1"/>
      <c r="AT112" s="1"/>
      <c r="AU112" s="1"/>
      <c r="AV112" s="2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2"/>
      <c r="BH112" s="2"/>
      <c r="BI112" s="1"/>
      <c r="BJ112" s="2"/>
      <c r="BK112" s="2"/>
      <c r="BL112" s="2"/>
      <c r="BM112" s="1"/>
      <c r="BN112" s="119"/>
    </row>
    <row r="113" spans="1:66" ht="16.2">
      <c r="A113" s="23">
        <v>109</v>
      </c>
      <c r="B113" s="33" t="s">
        <v>4994</v>
      </c>
      <c r="C113" s="33" t="s">
        <v>4995</v>
      </c>
      <c r="D113" s="33" t="s">
        <v>216</v>
      </c>
      <c r="E113" s="33">
        <v>45</v>
      </c>
      <c r="F113" s="33"/>
      <c r="G113" s="33"/>
      <c r="H113" s="121" t="str">
        <f t="shared" si="2"/>
        <v>呂＊碧</v>
      </c>
      <c r="I113" s="23" t="str">
        <f t="shared" si="3"/>
        <v>2＊230887</v>
      </c>
      <c r="J113" s="33" t="s">
        <v>4874</v>
      </c>
      <c r="K113" s="33" t="s">
        <v>58</v>
      </c>
      <c r="L113" s="33">
        <v>1551</v>
      </c>
      <c r="M113" s="33" t="s">
        <v>58</v>
      </c>
      <c r="N113" s="33"/>
      <c r="O113" s="33"/>
      <c r="P113" s="33"/>
      <c r="Q113" s="2"/>
      <c r="R113" s="2"/>
      <c r="S113" s="2"/>
      <c r="T113" s="2"/>
      <c r="U113" s="2"/>
      <c r="V113" s="2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2"/>
      <c r="AO113" s="2"/>
      <c r="AP113" s="2"/>
      <c r="AQ113" s="1"/>
      <c r="AR113" s="1"/>
      <c r="AS113" s="1"/>
      <c r="AT113" s="1"/>
      <c r="AU113" s="1"/>
      <c r="AV113" s="2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2"/>
      <c r="BH113" s="2"/>
      <c r="BI113" s="1"/>
      <c r="BJ113" s="2"/>
      <c r="BK113" s="2"/>
      <c r="BL113" s="2"/>
      <c r="BM113" s="1"/>
      <c r="BN113" s="119"/>
    </row>
    <row r="114" spans="1:66" ht="31.2">
      <c r="A114" s="23">
        <v>110</v>
      </c>
      <c r="B114" s="33" t="s">
        <v>4860</v>
      </c>
      <c r="C114" s="33" t="s">
        <v>4861</v>
      </c>
      <c r="D114" s="33" t="s">
        <v>216</v>
      </c>
      <c r="E114" s="33">
        <v>28</v>
      </c>
      <c r="F114" s="33" t="s">
        <v>4391</v>
      </c>
      <c r="G114" s="33"/>
      <c r="H114" s="121" t="str">
        <f t="shared" si="2"/>
        <v>張＊芃</v>
      </c>
      <c r="I114" s="23" t="str">
        <f t="shared" si="3"/>
        <v>2＊125379</v>
      </c>
      <c r="J114" s="33" t="s">
        <v>4853</v>
      </c>
      <c r="K114" s="33" t="s">
        <v>1118</v>
      </c>
      <c r="L114" s="33">
        <v>1551</v>
      </c>
      <c r="M114" s="33" t="s">
        <v>135</v>
      </c>
      <c r="N114" s="33" t="s">
        <v>3345</v>
      </c>
      <c r="O114" s="33"/>
      <c r="P114" s="33"/>
      <c r="Q114" s="2"/>
      <c r="R114" s="2"/>
      <c r="S114" s="2"/>
      <c r="T114" s="2"/>
      <c r="U114" s="2"/>
      <c r="V114" s="2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2"/>
      <c r="AO114" s="2"/>
      <c r="AP114" s="2"/>
      <c r="AQ114" s="1"/>
      <c r="AR114" s="1"/>
      <c r="AS114" s="1"/>
      <c r="AT114" s="1"/>
      <c r="AU114" s="1"/>
      <c r="AV114" s="2"/>
      <c r="AW114" s="1"/>
      <c r="AX114" s="1"/>
      <c r="AY114" s="1"/>
      <c r="AZ114" s="1" t="s">
        <v>9</v>
      </c>
      <c r="BA114" s="1"/>
      <c r="BB114" s="1"/>
      <c r="BC114" s="1"/>
      <c r="BD114" s="1"/>
      <c r="BE114" s="1"/>
      <c r="BF114" s="1"/>
      <c r="BG114" s="2"/>
      <c r="BH114" s="2"/>
      <c r="BI114" s="1"/>
      <c r="BJ114" s="2"/>
      <c r="BK114" s="2"/>
      <c r="BL114" s="2"/>
      <c r="BM114" s="1" t="s">
        <v>1111</v>
      </c>
      <c r="BN114" s="119"/>
    </row>
    <row r="115" spans="1:66" ht="16.2">
      <c r="A115" s="23">
        <v>111</v>
      </c>
      <c r="B115" s="33" t="s">
        <v>4996</v>
      </c>
      <c r="C115" s="33" t="s">
        <v>4997</v>
      </c>
      <c r="D115" s="33" t="s">
        <v>216</v>
      </c>
      <c r="E115" s="33">
        <v>64</v>
      </c>
      <c r="F115" s="33"/>
      <c r="G115" s="33"/>
      <c r="H115" s="121" t="str">
        <f t="shared" si="2"/>
        <v>蔡＊蓁</v>
      </c>
      <c r="I115" s="23" t="str">
        <f t="shared" si="3"/>
        <v>2＊992293</v>
      </c>
      <c r="J115" s="33" t="s">
        <v>4853</v>
      </c>
      <c r="K115" s="33" t="s">
        <v>58</v>
      </c>
      <c r="L115" s="33">
        <v>1551</v>
      </c>
      <c r="M115" s="33" t="s">
        <v>58</v>
      </c>
      <c r="N115" s="33"/>
      <c r="O115" s="33"/>
      <c r="P115" s="33"/>
      <c r="Q115" s="2"/>
      <c r="R115" s="2"/>
      <c r="S115" s="2"/>
      <c r="T115" s="2"/>
      <c r="U115" s="2"/>
      <c r="V115" s="2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2"/>
      <c r="AO115" s="2"/>
      <c r="AP115" s="2"/>
      <c r="AQ115" s="1"/>
      <c r="AR115" s="1"/>
      <c r="AS115" s="1"/>
      <c r="AT115" s="1"/>
      <c r="AU115" s="1"/>
      <c r="AV115" s="2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2"/>
      <c r="BH115" s="2"/>
      <c r="BI115" s="1"/>
      <c r="BJ115" s="2"/>
      <c r="BK115" s="2"/>
      <c r="BL115" s="2"/>
      <c r="BM115" s="1"/>
      <c r="BN115" s="119"/>
    </row>
    <row r="116" spans="1:66" ht="16.2">
      <c r="A116" s="23">
        <v>112</v>
      </c>
      <c r="B116" s="33" t="s">
        <v>4998</v>
      </c>
      <c r="C116" s="33" t="s">
        <v>4999</v>
      </c>
      <c r="D116" s="33" t="s">
        <v>216</v>
      </c>
      <c r="E116" s="33">
        <v>57</v>
      </c>
      <c r="F116" s="33"/>
      <c r="G116" s="33"/>
      <c r="H116" s="121" t="str">
        <f t="shared" si="2"/>
        <v>余＊慧</v>
      </c>
      <c r="I116" s="23" t="str">
        <f t="shared" si="3"/>
        <v>0＊319004</v>
      </c>
      <c r="J116" s="33" t="s">
        <v>4842</v>
      </c>
      <c r="K116" s="33" t="s">
        <v>67</v>
      </c>
      <c r="L116" s="33">
        <v>1551</v>
      </c>
      <c r="M116" s="33" t="s">
        <v>67</v>
      </c>
      <c r="N116" s="33"/>
      <c r="O116" s="33"/>
      <c r="P116" s="33"/>
      <c r="Q116" s="2"/>
      <c r="R116" s="2"/>
      <c r="S116" s="2"/>
      <c r="T116" s="2"/>
      <c r="U116" s="2"/>
      <c r="V116" s="2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2"/>
      <c r="AO116" s="2"/>
      <c r="AP116" s="2"/>
      <c r="AQ116" s="1"/>
      <c r="AR116" s="1"/>
      <c r="AS116" s="1"/>
      <c r="AT116" s="1"/>
      <c r="AU116" s="1"/>
      <c r="AV116" s="2"/>
      <c r="AW116" s="1"/>
      <c r="AX116" s="1"/>
      <c r="AY116" s="1"/>
      <c r="AZ116" s="1"/>
      <c r="BA116" s="1"/>
      <c r="BB116" s="1" t="s">
        <v>9</v>
      </c>
      <c r="BC116" s="1"/>
      <c r="BD116" s="1"/>
      <c r="BE116" s="1"/>
      <c r="BF116" s="1"/>
      <c r="BG116" s="2"/>
      <c r="BH116" s="2"/>
      <c r="BI116" s="2"/>
      <c r="BJ116" s="2"/>
      <c r="BK116" s="2"/>
      <c r="BL116" s="2"/>
      <c r="BM116" s="1"/>
      <c r="BN116" s="119"/>
    </row>
    <row r="117" spans="1:66" ht="16.2">
      <c r="A117" s="23">
        <v>113</v>
      </c>
      <c r="B117" s="33" t="s">
        <v>5000</v>
      </c>
      <c r="C117" s="33" t="s">
        <v>5001</v>
      </c>
      <c r="D117" s="33" t="s">
        <v>216</v>
      </c>
      <c r="E117" s="33">
        <v>67</v>
      </c>
      <c r="F117" s="33" t="s">
        <v>4910</v>
      </c>
      <c r="G117" s="33" t="s">
        <v>4875</v>
      </c>
      <c r="H117" s="121" t="str">
        <f t="shared" si="2"/>
        <v>吳＊雪蘭</v>
      </c>
      <c r="I117" s="23" t="str">
        <f t="shared" si="3"/>
        <v>1＊916382</v>
      </c>
      <c r="J117" s="33" t="s">
        <v>4825</v>
      </c>
      <c r="K117" s="33" t="s">
        <v>67</v>
      </c>
      <c r="L117" s="33">
        <v>1551</v>
      </c>
      <c r="M117" s="33" t="s">
        <v>67</v>
      </c>
      <c r="N117" s="33"/>
      <c r="O117" s="33"/>
      <c r="P117" s="33"/>
      <c r="Q117" s="2"/>
      <c r="R117" s="2"/>
      <c r="S117" s="2"/>
      <c r="T117" s="2"/>
      <c r="U117" s="2"/>
      <c r="V117" s="2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2"/>
      <c r="AO117" s="2"/>
      <c r="AP117" s="2"/>
      <c r="AQ117" s="1"/>
      <c r="AR117" s="1"/>
      <c r="AS117" s="1"/>
      <c r="AT117" s="1"/>
      <c r="AU117" s="1"/>
      <c r="AV117" s="2"/>
      <c r="AW117" s="1"/>
      <c r="AX117" s="1"/>
      <c r="AY117" s="1"/>
      <c r="AZ117" s="1"/>
      <c r="BA117" s="1"/>
      <c r="BB117" s="1" t="s">
        <v>9</v>
      </c>
      <c r="BC117" s="1"/>
      <c r="BD117" s="1"/>
      <c r="BE117" s="1"/>
      <c r="BF117" s="1"/>
      <c r="BG117" s="2"/>
      <c r="BH117" s="2"/>
      <c r="BI117" s="1"/>
      <c r="BJ117" s="2"/>
      <c r="BK117" s="2"/>
      <c r="BL117" s="2"/>
      <c r="BM117" s="1"/>
      <c r="BN117" s="119"/>
    </row>
    <row r="118" spans="1:66" ht="16.2">
      <c r="A118" s="23">
        <v>114</v>
      </c>
      <c r="B118" s="33" t="s">
        <v>5002</v>
      </c>
      <c r="C118" s="33" t="s">
        <v>5003</v>
      </c>
      <c r="D118" s="33" t="s">
        <v>216</v>
      </c>
      <c r="E118" s="33">
        <v>53</v>
      </c>
      <c r="F118" s="33" t="s">
        <v>4825</v>
      </c>
      <c r="G118" s="33" t="s">
        <v>4828</v>
      </c>
      <c r="H118" s="121" t="str">
        <f t="shared" si="2"/>
        <v>王＊分</v>
      </c>
      <c r="I118" s="23" t="str">
        <f t="shared" si="3"/>
        <v>0＊685266</v>
      </c>
      <c r="J118" s="33" t="s">
        <v>4828</v>
      </c>
      <c r="K118" s="33" t="s">
        <v>67</v>
      </c>
      <c r="L118" s="33">
        <v>1551</v>
      </c>
      <c r="M118" s="33" t="s">
        <v>67</v>
      </c>
      <c r="N118" s="33"/>
      <c r="O118" s="33"/>
      <c r="P118" s="33"/>
      <c r="Q118" s="2"/>
      <c r="R118" s="2"/>
      <c r="S118" s="2"/>
      <c r="T118" s="2"/>
      <c r="U118" s="2"/>
      <c r="V118" s="2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2"/>
      <c r="AO118" s="2"/>
      <c r="AP118" s="2"/>
      <c r="AQ118" s="1"/>
      <c r="AR118" s="1"/>
      <c r="AS118" s="1"/>
      <c r="AT118" s="1"/>
      <c r="AU118" s="1"/>
      <c r="AV118" s="2"/>
      <c r="AW118" s="1"/>
      <c r="AX118" s="1"/>
      <c r="AY118" s="1"/>
      <c r="AZ118" s="1"/>
      <c r="BA118" s="1"/>
      <c r="BB118" s="1" t="s">
        <v>9</v>
      </c>
      <c r="BC118" s="1"/>
      <c r="BD118" s="1"/>
      <c r="BE118" s="1"/>
      <c r="BF118" s="1"/>
      <c r="BG118" s="2"/>
      <c r="BH118" s="2"/>
      <c r="BI118" s="1"/>
      <c r="BJ118" s="2"/>
      <c r="BK118" s="2"/>
      <c r="BL118" s="2"/>
      <c r="BM118" s="1"/>
      <c r="BN118" s="119"/>
    </row>
    <row r="119" spans="1:66" ht="16.2">
      <c r="A119" s="23">
        <v>115</v>
      </c>
      <c r="B119" s="33" t="s">
        <v>5004</v>
      </c>
      <c r="C119" s="33" t="s">
        <v>5005</v>
      </c>
      <c r="D119" s="33" t="s">
        <v>218</v>
      </c>
      <c r="E119" s="33">
        <v>78</v>
      </c>
      <c r="F119" s="33" t="s">
        <v>4825</v>
      </c>
      <c r="G119" s="33" t="s">
        <v>4836</v>
      </c>
      <c r="H119" s="121" t="str">
        <f t="shared" si="2"/>
        <v>李＊雄</v>
      </c>
      <c r="I119" s="23" t="str">
        <f t="shared" si="3"/>
        <v>0＊024309</v>
      </c>
      <c r="J119" s="33" t="s">
        <v>4855</v>
      </c>
      <c r="K119" s="33" t="s">
        <v>67</v>
      </c>
      <c r="L119" s="33">
        <v>1551</v>
      </c>
      <c r="M119" s="33" t="s">
        <v>67</v>
      </c>
      <c r="N119" s="33"/>
      <c r="O119" s="33"/>
      <c r="P119" s="33"/>
      <c r="Q119" s="2"/>
      <c r="R119" s="2"/>
      <c r="S119" s="2"/>
      <c r="T119" s="2"/>
      <c r="U119" s="2"/>
      <c r="V119" s="2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2"/>
      <c r="AO119" s="2"/>
      <c r="AP119" s="2"/>
      <c r="AQ119" s="1"/>
      <c r="AR119" s="1"/>
      <c r="AS119" s="1"/>
      <c r="AT119" s="1"/>
      <c r="AU119" s="1"/>
      <c r="AV119" s="2"/>
      <c r="AW119" s="1"/>
      <c r="AX119" s="1"/>
      <c r="AY119" s="1"/>
      <c r="AZ119" s="1"/>
      <c r="BA119" s="1"/>
      <c r="BB119" s="1" t="s">
        <v>9</v>
      </c>
      <c r="BC119" s="1"/>
      <c r="BD119" s="1"/>
      <c r="BE119" s="1"/>
      <c r="BF119" s="1"/>
      <c r="BG119" s="2"/>
      <c r="BH119" s="2"/>
      <c r="BI119" s="1"/>
      <c r="BJ119" s="2"/>
      <c r="BK119" s="2"/>
      <c r="BL119" s="2"/>
      <c r="BM119" s="1"/>
      <c r="BN119" s="119"/>
    </row>
    <row r="120" spans="1:66" ht="16.2">
      <c r="A120" s="23">
        <v>116</v>
      </c>
      <c r="B120" s="33" t="s">
        <v>5006</v>
      </c>
      <c r="C120" s="33" t="s">
        <v>5007</v>
      </c>
      <c r="D120" s="33" t="s">
        <v>216</v>
      </c>
      <c r="E120" s="33">
        <v>61</v>
      </c>
      <c r="F120" s="33"/>
      <c r="G120" s="33"/>
      <c r="H120" s="121" t="str">
        <f t="shared" si="2"/>
        <v>杜＊玲</v>
      </c>
      <c r="I120" s="23" t="str">
        <f t="shared" si="3"/>
        <v>0＊140573</v>
      </c>
      <c r="J120" s="33" t="s">
        <v>4855</v>
      </c>
      <c r="K120" s="33" t="s">
        <v>58</v>
      </c>
      <c r="L120" s="33">
        <v>1551</v>
      </c>
      <c r="M120" s="33" t="s">
        <v>58</v>
      </c>
      <c r="N120" s="33"/>
      <c r="O120" s="33"/>
      <c r="P120" s="33"/>
      <c r="Q120" s="2"/>
      <c r="R120" s="2"/>
      <c r="S120" s="2"/>
      <c r="T120" s="2"/>
      <c r="U120" s="2"/>
      <c r="V120" s="2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2"/>
      <c r="AO120" s="2"/>
      <c r="AP120" s="2"/>
      <c r="AQ120" s="1"/>
      <c r="AR120" s="1"/>
      <c r="AS120" s="1"/>
      <c r="AT120" s="1"/>
      <c r="AU120" s="1"/>
      <c r="AV120" s="2"/>
      <c r="AW120" s="1"/>
      <c r="AX120" s="1" t="s">
        <v>9</v>
      </c>
      <c r="AY120" s="1"/>
      <c r="AZ120" s="1"/>
      <c r="BA120" s="1"/>
      <c r="BB120" s="1"/>
      <c r="BC120" s="1"/>
      <c r="BD120" s="1"/>
      <c r="BE120" s="1"/>
      <c r="BF120" s="1"/>
      <c r="BG120" s="2"/>
      <c r="BH120" s="2"/>
      <c r="BI120" s="1"/>
      <c r="BJ120" s="2"/>
      <c r="BK120" s="2"/>
      <c r="BL120" s="2"/>
      <c r="BM120" s="1"/>
      <c r="BN120" s="119"/>
    </row>
    <row r="121" spans="1:66" ht="31.2">
      <c r="A121" s="23">
        <v>117</v>
      </c>
      <c r="B121" s="33" t="s">
        <v>5008</v>
      </c>
      <c r="C121" s="33" t="s">
        <v>5009</v>
      </c>
      <c r="D121" s="33" t="s">
        <v>216</v>
      </c>
      <c r="E121" s="33">
        <v>75</v>
      </c>
      <c r="F121" s="33" t="s">
        <v>4828</v>
      </c>
      <c r="G121" s="33"/>
      <c r="H121" s="121" t="str">
        <f t="shared" si="2"/>
        <v>陳＊梅</v>
      </c>
      <c r="I121" s="23" t="str">
        <f t="shared" si="3"/>
        <v>2＊232456</v>
      </c>
      <c r="J121" s="33" t="s">
        <v>4883</v>
      </c>
      <c r="K121" s="33" t="s">
        <v>1118</v>
      </c>
      <c r="L121" s="33">
        <v>1551</v>
      </c>
      <c r="M121" s="33" t="s">
        <v>135</v>
      </c>
      <c r="N121" s="33" t="s">
        <v>3345</v>
      </c>
      <c r="O121" s="33"/>
      <c r="P121" s="33"/>
      <c r="Q121" s="2"/>
      <c r="R121" s="2"/>
      <c r="S121" s="2"/>
      <c r="T121" s="2"/>
      <c r="U121" s="2"/>
      <c r="V121" s="2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2"/>
      <c r="AO121" s="2"/>
      <c r="AP121" s="2"/>
      <c r="AQ121" s="1"/>
      <c r="AR121" s="1"/>
      <c r="AS121" s="1"/>
      <c r="AT121" s="1"/>
      <c r="AU121" s="1"/>
      <c r="AV121" s="2"/>
      <c r="AW121" s="1"/>
      <c r="AX121" s="1"/>
      <c r="AY121" s="1"/>
      <c r="AZ121" s="1" t="s">
        <v>9</v>
      </c>
      <c r="BA121" s="1"/>
      <c r="BB121" s="1"/>
      <c r="BC121" s="1"/>
      <c r="BD121" s="1"/>
      <c r="BE121" s="1"/>
      <c r="BF121" s="1"/>
      <c r="BG121" s="2"/>
      <c r="BH121" s="2"/>
      <c r="BI121" s="1"/>
      <c r="BJ121" s="2"/>
      <c r="BK121" s="2"/>
      <c r="BL121" s="2"/>
      <c r="BM121" s="1" t="s">
        <v>1111</v>
      </c>
      <c r="BN121" s="119"/>
    </row>
    <row r="122" spans="1:66" ht="16.2">
      <c r="A122" s="23">
        <v>118</v>
      </c>
      <c r="B122" s="33" t="s">
        <v>5010</v>
      </c>
      <c r="C122" s="33" t="s">
        <v>5011</v>
      </c>
      <c r="D122" s="33" t="s">
        <v>216</v>
      </c>
      <c r="E122" s="33">
        <v>61</v>
      </c>
      <c r="F122" s="33" t="s">
        <v>4828</v>
      </c>
      <c r="G122" s="33"/>
      <c r="H122" s="121" t="str">
        <f t="shared" si="2"/>
        <v>高＊桂</v>
      </c>
      <c r="I122" s="23" t="str">
        <f t="shared" si="3"/>
        <v>1＊295817</v>
      </c>
      <c r="J122" s="33" t="s">
        <v>4883</v>
      </c>
      <c r="K122" s="33" t="s">
        <v>58</v>
      </c>
      <c r="L122" s="33">
        <v>1551</v>
      </c>
      <c r="M122" s="33" t="s">
        <v>58</v>
      </c>
      <c r="N122" s="33"/>
      <c r="O122" s="33"/>
      <c r="P122" s="33"/>
      <c r="Q122" s="2"/>
      <c r="R122" s="2"/>
      <c r="S122" s="2"/>
      <c r="T122" s="2"/>
      <c r="U122" s="2"/>
      <c r="V122" s="2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2"/>
      <c r="AO122" s="2"/>
      <c r="AP122" s="2"/>
      <c r="AQ122" s="1"/>
      <c r="AR122" s="1"/>
      <c r="AS122" s="1"/>
      <c r="AT122" s="1"/>
      <c r="AU122" s="1"/>
      <c r="AV122" s="2"/>
      <c r="AW122" s="1" t="s">
        <v>9</v>
      </c>
      <c r="AX122" s="1"/>
      <c r="AY122" s="1"/>
      <c r="AZ122" s="1"/>
      <c r="BA122" s="1"/>
      <c r="BB122" s="1"/>
      <c r="BC122" s="1"/>
      <c r="BD122" s="1"/>
      <c r="BE122" s="1"/>
      <c r="BF122" s="1"/>
      <c r="BG122" s="2"/>
      <c r="BH122" s="2"/>
      <c r="BI122" s="1"/>
      <c r="BJ122" s="2"/>
      <c r="BK122" s="2"/>
      <c r="BL122" s="2"/>
      <c r="BM122" s="1"/>
      <c r="BN122" s="119"/>
    </row>
    <row r="123" spans="1:66" ht="16.2">
      <c r="A123" s="23">
        <v>119</v>
      </c>
      <c r="B123" s="33" t="s">
        <v>5012</v>
      </c>
      <c r="C123" s="33" t="s">
        <v>5013</v>
      </c>
      <c r="D123" s="33" t="s">
        <v>216</v>
      </c>
      <c r="E123" s="33">
        <v>59</v>
      </c>
      <c r="F123" s="33" t="s">
        <v>4857</v>
      </c>
      <c r="G123" s="33" t="s">
        <v>4827</v>
      </c>
      <c r="H123" s="121" t="str">
        <f t="shared" si="2"/>
        <v>劉＊蓮</v>
      </c>
      <c r="I123" s="23" t="str">
        <f t="shared" si="3"/>
        <v>2＊223477</v>
      </c>
      <c r="J123" s="33" t="s">
        <v>4883</v>
      </c>
      <c r="K123" s="33" t="s">
        <v>58</v>
      </c>
      <c r="L123" s="33">
        <v>1551</v>
      </c>
      <c r="M123" s="33" t="s">
        <v>58</v>
      </c>
      <c r="N123" s="33"/>
      <c r="O123" s="33"/>
      <c r="P123" s="33"/>
      <c r="Q123" s="2"/>
      <c r="R123" s="2"/>
      <c r="S123" s="2"/>
      <c r="T123" s="2"/>
      <c r="U123" s="2"/>
      <c r="V123" s="2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2"/>
      <c r="AO123" s="2"/>
      <c r="AP123" s="2"/>
      <c r="AQ123" s="1"/>
      <c r="AR123" s="1"/>
      <c r="AS123" s="1"/>
      <c r="AT123" s="1"/>
      <c r="AU123" s="1"/>
      <c r="AV123" s="2"/>
      <c r="AW123" s="1"/>
      <c r="AX123" s="1" t="s">
        <v>9</v>
      </c>
      <c r="AY123" s="1"/>
      <c r="AZ123" s="1"/>
      <c r="BA123" s="1"/>
      <c r="BB123" s="1"/>
      <c r="BC123" s="1"/>
      <c r="BD123" s="1"/>
      <c r="BE123" s="1"/>
      <c r="BF123" s="1"/>
      <c r="BG123" s="2"/>
      <c r="BH123" s="2"/>
      <c r="BI123" s="1"/>
      <c r="BJ123" s="2"/>
      <c r="BK123" s="2"/>
      <c r="BL123" s="2"/>
      <c r="BM123" s="1"/>
      <c r="BN123" s="119"/>
    </row>
    <row r="124" spans="1:66" ht="16.2">
      <c r="A124" s="23">
        <v>120</v>
      </c>
      <c r="B124" s="33" t="s">
        <v>5014</v>
      </c>
      <c r="C124" s="33" t="s">
        <v>5015</v>
      </c>
      <c r="D124" s="33" t="s">
        <v>216</v>
      </c>
      <c r="E124" s="33">
        <v>67</v>
      </c>
      <c r="F124" s="33" t="s">
        <v>4833</v>
      </c>
      <c r="G124" s="33" t="s">
        <v>4846</v>
      </c>
      <c r="H124" s="121" t="str">
        <f t="shared" si="2"/>
        <v>黃＊雯琦</v>
      </c>
      <c r="I124" s="23" t="str">
        <f t="shared" si="3"/>
        <v>0＊752657</v>
      </c>
      <c r="J124" s="33" t="s">
        <v>4833</v>
      </c>
      <c r="K124" s="33" t="s">
        <v>58</v>
      </c>
      <c r="L124" s="33">
        <v>1551</v>
      </c>
      <c r="M124" s="33" t="s">
        <v>58</v>
      </c>
      <c r="N124" s="33"/>
      <c r="O124" s="33"/>
      <c r="P124" s="33"/>
      <c r="Q124" s="2"/>
      <c r="R124" s="2"/>
      <c r="S124" s="2"/>
      <c r="T124" s="2"/>
      <c r="U124" s="2"/>
      <c r="V124" s="2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2"/>
      <c r="AO124" s="2"/>
      <c r="AP124" s="2"/>
      <c r="AQ124" s="1"/>
      <c r="AR124" s="1"/>
      <c r="AS124" s="1"/>
      <c r="AT124" s="1"/>
      <c r="AU124" s="1"/>
      <c r="AV124" s="2"/>
      <c r="AW124" s="1"/>
      <c r="AX124" s="1" t="s">
        <v>9</v>
      </c>
      <c r="AY124" s="1"/>
      <c r="AZ124" s="1"/>
      <c r="BA124" s="1"/>
      <c r="BB124" s="1"/>
      <c r="BC124" s="1"/>
      <c r="BD124" s="1"/>
      <c r="BE124" s="1"/>
      <c r="BF124" s="1"/>
      <c r="BG124" s="2"/>
      <c r="BH124" s="2"/>
      <c r="BI124" s="1"/>
      <c r="BJ124" s="2"/>
      <c r="BK124" s="2"/>
      <c r="BL124" s="2"/>
      <c r="BM124" s="1"/>
      <c r="BN124" s="119"/>
    </row>
    <row r="125" spans="1:66" ht="16.2">
      <c r="A125" s="23">
        <v>121</v>
      </c>
      <c r="B125" s="33" t="s">
        <v>5016</v>
      </c>
      <c r="C125" s="33" t="s">
        <v>5017</v>
      </c>
      <c r="D125" s="33" t="s">
        <v>216</v>
      </c>
      <c r="E125" s="33">
        <v>63</v>
      </c>
      <c r="F125" s="33"/>
      <c r="G125" s="33"/>
      <c r="H125" s="121" t="str">
        <f t="shared" si="2"/>
        <v>吳＊燕</v>
      </c>
      <c r="I125" s="23" t="str">
        <f t="shared" si="3"/>
        <v>2＊971673</v>
      </c>
      <c r="J125" s="33" t="s">
        <v>4837</v>
      </c>
      <c r="K125" s="33" t="s">
        <v>58</v>
      </c>
      <c r="L125" s="33">
        <v>1551</v>
      </c>
      <c r="M125" s="33" t="s">
        <v>58</v>
      </c>
      <c r="N125" s="33"/>
      <c r="O125" s="33"/>
      <c r="P125" s="33"/>
      <c r="Q125" s="2"/>
      <c r="R125" s="2"/>
      <c r="S125" s="2"/>
      <c r="T125" s="2"/>
      <c r="U125" s="2"/>
      <c r="V125" s="2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2"/>
      <c r="AO125" s="2"/>
      <c r="AP125" s="2"/>
      <c r="AQ125" s="1"/>
      <c r="AR125" s="1"/>
      <c r="AS125" s="1"/>
      <c r="AT125" s="1"/>
      <c r="AU125" s="1"/>
      <c r="AV125" s="2"/>
      <c r="AW125" s="1" t="s">
        <v>9</v>
      </c>
      <c r="AX125" s="1"/>
      <c r="AY125" s="1"/>
      <c r="AZ125" s="1"/>
      <c r="BA125" s="1"/>
      <c r="BB125" s="1"/>
      <c r="BC125" s="1"/>
      <c r="BD125" s="1"/>
      <c r="BE125" s="1"/>
      <c r="BF125" s="1"/>
      <c r="BG125" s="2"/>
      <c r="BH125" s="2"/>
      <c r="BI125" s="1"/>
      <c r="BJ125" s="2"/>
      <c r="BK125" s="2"/>
      <c r="BL125" s="2"/>
      <c r="BM125" s="1"/>
      <c r="BN125" s="119"/>
    </row>
    <row r="126" spans="1:66" ht="31.2">
      <c r="A126" s="23">
        <v>122</v>
      </c>
      <c r="B126" s="33" t="s">
        <v>4756</v>
      </c>
      <c r="C126" s="33" t="s">
        <v>4557</v>
      </c>
      <c r="D126" s="33" t="s">
        <v>216</v>
      </c>
      <c r="E126" s="33">
        <v>70</v>
      </c>
      <c r="F126" s="33" t="s">
        <v>325</v>
      </c>
      <c r="G126" s="33" t="s">
        <v>325</v>
      </c>
      <c r="H126" s="121" t="str">
        <f t="shared" si="2"/>
        <v>鄭＊春凉</v>
      </c>
      <c r="I126" s="23" t="str">
        <f t="shared" si="3"/>
        <v>0＊360135</v>
      </c>
      <c r="J126" s="33" t="s">
        <v>5018</v>
      </c>
      <c r="K126" s="36" t="s">
        <v>1130</v>
      </c>
      <c r="L126" s="36" t="s">
        <v>334</v>
      </c>
      <c r="M126" s="33"/>
      <c r="N126" s="33"/>
      <c r="O126" s="33"/>
      <c r="P126" s="33"/>
      <c r="Q126" s="2"/>
      <c r="R126" s="2"/>
      <c r="S126" s="2"/>
      <c r="T126" s="2"/>
      <c r="U126" s="2"/>
      <c r="V126" s="2"/>
      <c r="W126" s="1"/>
      <c r="X126" s="1"/>
      <c r="Y126" s="1"/>
      <c r="Z126" s="1"/>
      <c r="AA126" s="1" t="s">
        <v>9</v>
      </c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2"/>
      <c r="AO126" s="2"/>
      <c r="AP126" s="2"/>
      <c r="AQ126" s="1"/>
      <c r="AR126" s="1"/>
      <c r="AS126" s="1"/>
      <c r="AT126" s="1"/>
      <c r="AU126" s="1"/>
      <c r="AV126" s="2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2"/>
      <c r="BH126" s="2"/>
      <c r="BI126" s="1"/>
      <c r="BJ126" s="2"/>
      <c r="BK126" s="2"/>
      <c r="BL126" s="2"/>
      <c r="BM126" s="1"/>
      <c r="BN126" s="119"/>
    </row>
    <row r="127" spans="1:66" ht="16.2">
      <c r="A127" s="23">
        <v>123</v>
      </c>
      <c r="B127" s="33" t="s">
        <v>5145</v>
      </c>
      <c r="C127" s="33" t="s">
        <v>2185</v>
      </c>
      <c r="D127" s="33" t="s">
        <v>216</v>
      </c>
      <c r="E127" s="33">
        <v>86</v>
      </c>
      <c r="F127" s="33" t="s">
        <v>325</v>
      </c>
      <c r="G127" s="33" t="s">
        <v>325</v>
      </c>
      <c r="H127" s="121" t="str">
        <f t="shared" si="2"/>
        <v>李＊女</v>
      </c>
      <c r="I127" s="23" t="str">
        <f t="shared" si="3"/>
        <v>0＊074137</v>
      </c>
      <c r="J127" s="33" t="s">
        <v>5018</v>
      </c>
      <c r="K127" s="36" t="s">
        <v>4603</v>
      </c>
      <c r="L127" s="36" t="s">
        <v>334</v>
      </c>
      <c r="M127" s="33"/>
      <c r="N127" s="33"/>
      <c r="O127" s="33"/>
      <c r="P127" s="33"/>
      <c r="Q127" s="2"/>
      <c r="R127" s="2"/>
      <c r="S127" s="2"/>
      <c r="T127" s="2"/>
      <c r="U127" s="2"/>
      <c r="V127" s="2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2"/>
      <c r="AO127" s="2"/>
      <c r="AP127" s="2"/>
      <c r="AQ127" s="1"/>
      <c r="AR127" s="1"/>
      <c r="AS127" s="1"/>
      <c r="AT127" s="1"/>
      <c r="AU127" s="1"/>
      <c r="AV127" s="2"/>
      <c r="AW127" s="1"/>
      <c r="AX127" s="1"/>
      <c r="AY127" s="1" t="s">
        <v>9</v>
      </c>
      <c r="AZ127" s="1"/>
      <c r="BA127" s="1"/>
      <c r="BB127" s="1"/>
      <c r="BC127" s="1"/>
      <c r="BD127" s="1"/>
      <c r="BE127" s="1"/>
      <c r="BF127" s="1"/>
      <c r="BG127" s="2"/>
      <c r="BH127" s="2"/>
      <c r="BI127" s="1"/>
      <c r="BJ127" s="2"/>
      <c r="BK127" s="2"/>
      <c r="BL127" s="2"/>
      <c r="BM127" s="1"/>
      <c r="BN127" s="119"/>
    </row>
    <row r="128" spans="1:66" ht="16.2">
      <c r="A128" s="23">
        <v>124</v>
      </c>
      <c r="B128" s="33" t="s">
        <v>5146</v>
      </c>
      <c r="C128" s="33" t="s">
        <v>2056</v>
      </c>
      <c r="D128" s="33" t="s">
        <v>218</v>
      </c>
      <c r="E128" s="33">
        <v>60</v>
      </c>
      <c r="F128" s="33" t="s">
        <v>325</v>
      </c>
      <c r="G128" s="33" t="s">
        <v>325</v>
      </c>
      <c r="H128" s="121" t="str">
        <f t="shared" si="2"/>
        <v>何＊佣</v>
      </c>
      <c r="I128" s="23" t="str">
        <f t="shared" si="3"/>
        <v>1＊579900</v>
      </c>
      <c r="J128" s="33" t="s">
        <v>5018</v>
      </c>
      <c r="K128" s="36" t="s">
        <v>4603</v>
      </c>
      <c r="L128" s="36" t="s">
        <v>334</v>
      </c>
      <c r="M128" s="33"/>
      <c r="N128" s="33"/>
      <c r="O128" s="33"/>
      <c r="P128" s="33"/>
      <c r="Q128" s="2"/>
      <c r="R128" s="2"/>
      <c r="S128" s="2"/>
      <c r="T128" s="2"/>
      <c r="U128" s="2"/>
      <c r="V128" s="2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2"/>
      <c r="AO128" s="2"/>
      <c r="AP128" s="2"/>
      <c r="AQ128" s="1"/>
      <c r="AR128" s="1"/>
      <c r="AS128" s="1"/>
      <c r="AT128" s="1"/>
      <c r="AU128" s="1"/>
      <c r="AV128" s="2"/>
      <c r="AW128" s="1"/>
      <c r="AX128" s="1"/>
      <c r="AY128" s="1" t="s">
        <v>9</v>
      </c>
      <c r="AZ128" s="1"/>
      <c r="BA128" s="1"/>
      <c r="BB128" s="1"/>
      <c r="BC128" s="1"/>
      <c r="BD128" s="1"/>
      <c r="BE128" s="1"/>
      <c r="BF128" s="1"/>
      <c r="BG128" s="2"/>
      <c r="BH128" s="2"/>
      <c r="BI128" s="1"/>
      <c r="BJ128" s="2"/>
      <c r="BK128" s="2"/>
      <c r="BL128" s="2"/>
      <c r="BM128" s="1"/>
      <c r="BN128" s="119"/>
    </row>
    <row r="129" spans="1:66" ht="31.2">
      <c r="A129" s="23">
        <v>125</v>
      </c>
      <c r="B129" s="33" t="s">
        <v>5147</v>
      </c>
      <c r="C129" s="33" t="s">
        <v>3978</v>
      </c>
      <c r="D129" s="33" t="s">
        <v>216</v>
      </c>
      <c r="E129" s="33">
        <v>75</v>
      </c>
      <c r="F129" s="33" t="s">
        <v>325</v>
      </c>
      <c r="G129" s="33" t="s">
        <v>325</v>
      </c>
      <c r="H129" s="121" t="str">
        <f t="shared" si="2"/>
        <v>張＊香</v>
      </c>
      <c r="I129" s="23" t="str">
        <f t="shared" si="3"/>
        <v>1＊102776</v>
      </c>
      <c r="J129" s="33" t="s">
        <v>5018</v>
      </c>
      <c r="K129" s="36" t="s">
        <v>1130</v>
      </c>
      <c r="L129" s="36" t="s">
        <v>334</v>
      </c>
      <c r="M129" s="33"/>
      <c r="N129" s="33"/>
      <c r="O129" s="33"/>
      <c r="P129" s="33"/>
      <c r="Q129" s="2"/>
      <c r="R129" s="2"/>
      <c r="S129" s="2"/>
      <c r="T129" s="2"/>
      <c r="U129" s="2"/>
      <c r="V129" s="2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2"/>
      <c r="AO129" s="2"/>
      <c r="AP129" s="2"/>
      <c r="AQ129" s="1"/>
      <c r="AR129" s="1"/>
      <c r="AS129" s="1"/>
      <c r="AT129" s="1"/>
      <c r="AU129" s="1"/>
      <c r="AV129" s="2"/>
      <c r="AW129" s="1"/>
      <c r="AX129" s="1"/>
      <c r="AY129" s="1"/>
      <c r="AZ129" s="1"/>
      <c r="BA129" s="1"/>
      <c r="BB129" s="1"/>
      <c r="BC129" s="1"/>
      <c r="BD129" s="1"/>
      <c r="BE129" s="1"/>
      <c r="BF129" s="1" t="s">
        <v>1102</v>
      </c>
      <c r="BG129" s="2"/>
      <c r="BH129" s="2"/>
      <c r="BI129" s="1" t="s">
        <v>1114</v>
      </c>
      <c r="BJ129" s="2"/>
      <c r="BK129" s="2"/>
      <c r="BL129" s="2"/>
      <c r="BM129" s="1"/>
      <c r="BN129" s="119"/>
    </row>
    <row r="130" spans="1:66" ht="46.8">
      <c r="A130" s="23">
        <v>126</v>
      </c>
      <c r="B130" s="33" t="s">
        <v>5148</v>
      </c>
      <c r="C130" s="33" t="s">
        <v>5019</v>
      </c>
      <c r="D130" s="33" t="s">
        <v>218</v>
      </c>
      <c r="E130" s="33">
        <v>66</v>
      </c>
      <c r="F130" s="33" t="s">
        <v>325</v>
      </c>
      <c r="G130" s="33" t="s">
        <v>325</v>
      </c>
      <c r="H130" s="121" t="str">
        <f t="shared" si="2"/>
        <v>楊＊益</v>
      </c>
      <c r="I130" s="23" t="str">
        <f t="shared" si="3"/>
        <v>1＊957117</v>
      </c>
      <c r="J130" s="33" t="s">
        <v>5018</v>
      </c>
      <c r="K130" s="36" t="s">
        <v>1134</v>
      </c>
      <c r="L130" s="36" t="s">
        <v>334</v>
      </c>
      <c r="M130" s="33"/>
      <c r="N130" s="33"/>
      <c r="O130" s="33"/>
      <c r="P130" s="33"/>
      <c r="Q130" s="2"/>
      <c r="R130" s="2"/>
      <c r="S130" s="2"/>
      <c r="T130" s="2"/>
      <c r="U130" s="2"/>
      <c r="V130" s="2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2"/>
      <c r="AO130" s="2"/>
      <c r="AP130" s="2"/>
      <c r="AQ130" s="1"/>
      <c r="AR130" s="1"/>
      <c r="AS130" s="1"/>
      <c r="AT130" s="1"/>
      <c r="AU130" s="1"/>
      <c r="AV130" s="2"/>
      <c r="AW130" s="1"/>
      <c r="AX130" s="1"/>
      <c r="AY130" s="1"/>
      <c r="AZ130" s="1"/>
      <c r="BA130" s="1"/>
      <c r="BB130" s="1"/>
      <c r="BC130" s="1"/>
      <c r="BD130" s="1"/>
      <c r="BE130" s="1" t="s">
        <v>9</v>
      </c>
      <c r="BF130" s="1"/>
      <c r="BG130" s="2"/>
      <c r="BH130" s="2"/>
      <c r="BI130" s="1"/>
      <c r="BJ130" s="2"/>
      <c r="BK130" s="2"/>
      <c r="BL130" s="2"/>
      <c r="BM130" s="1" t="s">
        <v>1098</v>
      </c>
      <c r="BN130" s="119"/>
    </row>
    <row r="131" spans="1:66" ht="46.8">
      <c r="A131" s="23">
        <v>127</v>
      </c>
      <c r="B131" s="33" t="s">
        <v>1582</v>
      </c>
      <c r="C131" s="33" t="s">
        <v>3343</v>
      </c>
      <c r="D131" s="33" t="s">
        <v>218</v>
      </c>
      <c r="E131" s="33">
        <v>68</v>
      </c>
      <c r="F131" s="33" t="s">
        <v>325</v>
      </c>
      <c r="G131" s="33" t="s">
        <v>325</v>
      </c>
      <c r="H131" s="121" t="str">
        <f t="shared" si="2"/>
        <v>黃＊隆</v>
      </c>
      <c r="I131" s="23" t="str">
        <f t="shared" si="3"/>
        <v>2＊678924</v>
      </c>
      <c r="J131" s="33" t="s">
        <v>5018</v>
      </c>
      <c r="K131" s="36" t="s">
        <v>1134</v>
      </c>
      <c r="L131" s="36" t="s">
        <v>334</v>
      </c>
      <c r="M131" s="33"/>
      <c r="N131" s="33"/>
      <c r="O131" s="33"/>
      <c r="P131" s="33"/>
      <c r="Q131" s="2"/>
      <c r="R131" s="2"/>
      <c r="S131" s="2"/>
      <c r="T131" s="2"/>
      <c r="U131" s="2"/>
      <c r="V131" s="2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2"/>
      <c r="AO131" s="2"/>
      <c r="AP131" s="2"/>
      <c r="AQ131" s="1"/>
      <c r="AR131" s="1"/>
      <c r="AS131" s="1"/>
      <c r="AT131" s="1"/>
      <c r="AU131" s="1"/>
      <c r="AV131" s="2"/>
      <c r="AW131" s="1"/>
      <c r="AX131" s="1"/>
      <c r="AY131" s="1"/>
      <c r="AZ131" s="1"/>
      <c r="BA131" s="1"/>
      <c r="BB131" s="1"/>
      <c r="BC131" s="1"/>
      <c r="BD131" s="1"/>
      <c r="BE131" s="1" t="s">
        <v>9</v>
      </c>
      <c r="BF131" s="1"/>
      <c r="BG131" s="2"/>
      <c r="BH131" s="2"/>
      <c r="BI131" s="1"/>
      <c r="BJ131" s="2"/>
      <c r="BK131" s="2"/>
      <c r="BL131" s="2"/>
      <c r="BM131" s="1" t="s">
        <v>1098</v>
      </c>
      <c r="BN131" s="119"/>
    </row>
    <row r="132" spans="1:66" ht="46.8">
      <c r="A132" s="23">
        <v>128</v>
      </c>
      <c r="B132" s="33" t="s">
        <v>5149</v>
      </c>
      <c r="C132" s="33" t="s">
        <v>5020</v>
      </c>
      <c r="D132" s="33" t="s">
        <v>218</v>
      </c>
      <c r="E132" s="33">
        <v>63</v>
      </c>
      <c r="F132" s="33" t="s">
        <v>325</v>
      </c>
      <c r="G132" s="33" t="s">
        <v>325</v>
      </c>
      <c r="H132" s="121" t="str">
        <f t="shared" si="2"/>
        <v>陳＊祥</v>
      </c>
      <c r="I132" s="23" t="str">
        <f t="shared" si="3"/>
        <v>2＊226507</v>
      </c>
      <c r="J132" s="33" t="s">
        <v>5018</v>
      </c>
      <c r="K132" s="36" t="s">
        <v>1135</v>
      </c>
      <c r="L132" s="36" t="s">
        <v>334</v>
      </c>
      <c r="M132" s="33"/>
      <c r="N132" s="33"/>
      <c r="O132" s="33"/>
      <c r="P132" s="33"/>
      <c r="Q132" s="2"/>
      <c r="R132" s="2"/>
      <c r="S132" s="2"/>
      <c r="T132" s="2"/>
      <c r="U132" s="2"/>
      <c r="V132" s="2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2"/>
      <c r="AO132" s="2"/>
      <c r="AP132" s="2"/>
      <c r="AQ132" s="1"/>
      <c r="AR132" s="1"/>
      <c r="AS132" s="1"/>
      <c r="AT132" s="1"/>
      <c r="AU132" s="1"/>
      <c r="AV132" s="2"/>
      <c r="AW132" s="1"/>
      <c r="AX132" s="1"/>
      <c r="AY132" s="1"/>
      <c r="AZ132" s="1" t="s">
        <v>9</v>
      </c>
      <c r="BA132" s="1"/>
      <c r="BB132" s="1"/>
      <c r="BC132" s="1"/>
      <c r="BD132" s="1"/>
      <c r="BE132" s="1" t="s">
        <v>9</v>
      </c>
      <c r="BF132" s="1"/>
      <c r="BG132" s="2"/>
      <c r="BH132" s="2"/>
      <c r="BI132" s="1"/>
      <c r="BJ132" s="2"/>
      <c r="BK132" s="2"/>
      <c r="BL132" s="2"/>
      <c r="BM132" s="1"/>
      <c r="BN132" s="119"/>
    </row>
    <row r="133" spans="1:66" ht="46.8">
      <c r="A133" s="23">
        <v>129</v>
      </c>
      <c r="B133" s="33" t="s">
        <v>5150</v>
      </c>
      <c r="C133" s="33" t="s">
        <v>5021</v>
      </c>
      <c r="D133" s="33" t="s">
        <v>216</v>
      </c>
      <c r="E133" s="33">
        <v>68</v>
      </c>
      <c r="F133" s="33" t="s">
        <v>325</v>
      </c>
      <c r="G133" s="33" t="s">
        <v>325</v>
      </c>
      <c r="H133" s="121" t="str">
        <f t="shared" ref="H133:H156" si="4">REPLACE(B133,2,1,"＊")</f>
        <v>林＊杏</v>
      </c>
      <c r="I133" s="23" t="str">
        <f t="shared" ref="I133:I156" si="5">REPLACE(C133,2,1,"＊")</f>
        <v>1＊635569</v>
      </c>
      <c r="J133" s="33" t="s">
        <v>5022</v>
      </c>
      <c r="K133" s="36" t="s">
        <v>1125</v>
      </c>
      <c r="L133" s="36" t="s">
        <v>334</v>
      </c>
      <c r="M133" s="33"/>
      <c r="N133" s="33"/>
      <c r="O133" s="33"/>
      <c r="P133" s="33"/>
      <c r="Q133" s="2"/>
      <c r="R133" s="2"/>
      <c r="S133" s="2"/>
      <c r="T133" s="2"/>
      <c r="U133" s="2"/>
      <c r="V133" s="2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2"/>
      <c r="AO133" s="2"/>
      <c r="AP133" s="2"/>
      <c r="AQ133" s="1"/>
      <c r="AR133" s="1"/>
      <c r="AS133" s="1"/>
      <c r="AT133" s="1"/>
      <c r="AU133" s="1"/>
      <c r="AV133" s="2"/>
      <c r="AW133" s="1"/>
      <c r="AX133" s="1"/>
      <c r="AY133" s="1"/>
      <c r="AZ133" s="1"/>
      <c r="BA133" s="1"/>
      <c r="BB133" s="1"/>
      <c r="BC133" s="1"/>
      <c r="BD133" s="1" t="s">
        <v>9</v>
      </c>
      <c r="BE133" s="1"/>
      <c r="BF133" s="1" t="s">
        <v>1102</v>
      </c>
      <c r="BG133" s="2"/>
      <c r="BH133" s="2"/>
      <c r="BI133" s="1"/>
      <c r="BJ133" s="2"/>
      <c r="BK133" s="2"/>
      <c r="BL133" s="2"/>
      <c r="BM133" s="1"/>
      <c r="BN133" s="119"/>
    </row>
    <row r="134" spans="1:66" ht="31.2">
      <c r="A134" s="23">
        <v>130</v>
      </c>
      <c r="B134" s="33" t="s">
        <v>4701</v>
      </c>
      <c r="C134" s="33" t="s">
        <v>4119</v>
      </c>
      <c r="D134" s="33" t="s">
        <v>216</v>
      </c>
      <c r="E134" s="33">
        <v>60</v>
      </c>
      <c r="F134" s="33" t="s">
        <v>325</v>
      </c>
      <c r="G134" s="33" t="s">
        <v>325</v>
      </c>
      <c r="H134" s="121" t="str">
        <f t="shared" si="4"/>
        <v>張＊君</v>
      </c>
      <c r="I134" s="23" t="str">
        <f t="shared" si="5"/>
        <v>2＊623738</v>
      </c>
      <c r="J134" s="33" t="s">
        <v>5022</v>
      </c>
      <c r="K134" s="36" t="s">
        <v>1142</v>
      </c>
      <c r="L134" s="36" t="s">
        <v>334</v>
      </c>
      <c r="M134" s="33"/>
      <c r="N134" s="33"/>
      <c r="O134" s="33"/>
      <c r="P134" s="33"/>
      <c r="Q134" s="2"/>
      <c r="R134" s="2"/>
      <c r="S134" s="2"/>
      <c r="T134" s="2"/>
      <c r="U134" s="2"/>
      <c r="V134" s="2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2"/>
      <c r="AO134" s="2"/>
      <c r="AP134" s="2"/>
      <c r="AQ134" s="1"/>
      <c r="AR134" s="1"/>
      <c r="AS134" s="1"/>
      <c r="AT134" s="1"/>
      <c r="AU134" s="1"/>
      <c r="AV134" s="2"/>
      <c r="AW134" s="1"/>
      <c r="AX134" s="1"/>
      <c r="AY134" s="1"/>
      <c r="AZ134" s="1" t="s">
        <v>9</v>
      </c>
      <c r="BA134" s="1"/>
      <c r="BB134" s="1"/>
      <c r="BC134" s="1"/>
      <c r="BD134" s="1"/>
      <c r="BE134" s="1"/>
      <c r="BF134" s="1"/>
      <c r="BG134" s="2"/>
      <c r="BH134" s="2"/>
      <c r="BI134" s="1"/>
      <c r="BJ134" s="2"/>
      <c r="BK134" s="2"/>
      <c r="BL134" s="2"/>
      <c r="BM134" s="1" t="s">
        <v>1111</v>
      </c>
      <c r="BN134" s="119"/>
    </row>
    <row r="135" spans="1:66" ht="31.2">
      <c r="A135" s="23">
        <v>131</v>
      </c>
      <c r="B135" s="33" t="s">
        <v>5151</v>
      </c>
      <c r="C135" s="33" t="s">
        <v>4247</v>
      </c>
      <c r="D135" s="33" t="s">
        <v>216</v>
      </c>
      <c r="E135" s="33">
        <v>56</v>
      </c>
      <c r="F135" s="33" t="s">
        <v>325</v>
      </c>
      <c r="G135" s="33" t="s">
        <v>325</v>
      </c>
      <c r="H135" s="121" t="str">
        <f t="shared" si="4"/>
        <v>林＊卿</v>
      </c>
      <c r="I135" s="23" t="str">
        <f t="shared" si="5"/>
        <v>0＊927748</v>
      </c>
      <c r="J135" s="33" t="s">
        <v>5023</v>
      </c>
      <c r="K135" s="36" t="s">
        <v>1127</v>
      </c>
      <c r="L135" s="36" t="s">
        <v>334</v>
      </c>
      <c r="M135" s="33"/>
      <c r="N135" s="33"/>
      <c r="O135" s="33"/>
      <c r="P135" s="33"/>
      <c r="Q135" s="2"/>
      <c r="R135" s="2"/>
      <c r="S135" s="2"/>
      <c r="T135" s="2"/>
      <c r="U135" s="2"/>
      <c r="V135" s="2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2"/>
      <c r="AO135" s="2"/>
      <c r="AP135" s="2"/>
      <c r="AQ135" s="1"/>
      <c r="AR135" s="1"/>
      <c r="AS135" s="1"/>
      <c r="AT135" s="1"/>
      <c r="AU135" s="1"/>
      <c r="AV135" s="2"/>
      <c r="AW135" s="1"/>
      <c r="AX135" s="1"/>
      <c r="AY135" s="1"/>
      <c r="AZ135" s="1"/>
      <c r="BA135" s="1"/>
      <c r="BB135" s="1"/>
      <c r="BC135" s="1"/>
      <c r="BD135" s="1"/>
      <c r="BE135" s="1" t="s">
        <v>9</v>
      </c>
      <c r="BF135" s="1"/>
      <c r="BG135" s="2"/>
      <c r="BH135" s="2"/>
      <c r="BI135" s="1"/>
      <c r="BJ135" s="2"/>
      <c r="BK135" s="2"/>
      <c r="BL135" s="2"/>
      <c r="BM135" s="1"/>
      <c r="BN135" s="119"/>
    </row>
    <row r="136" spans="1:66" ht="31.2">
      <c r="A136" s="23">
        <v>132</v>
      </c>
      <c r="B136" s="33" t="s">
        <v>1020</v>
      </c>
      <c r="C136" s="33" t="s">
        <v>858</v>
      </c>
      <c r="D136" s="33" t="s">
        <v>216</v>
      </c>
      <c r="E136" s="33">
        <v>60</v>
      </c>
      <c r="F136" s="33" t="s">
        <v>325</v>
      </c>
      <c r="G136" s="33" t="s">
        <v>325</v>
      </c>
      <c r="H136" s="121" t="str">
        <f t="shared" si="4"/>
        <v>陳＊月</v>
      </c>
      <c r="I136" s="23" t="str">
        <f t="shared" si="5"/>
        <v>1＊086472</v>
      </c>
      <c r="J136" s="33" t="s">
        <v>5023</v>
      </c>
      <c r="K136" s="36" t="s">
        <v>1130</v>
      </c>
      <c r="L136" s="36" t="s">
        <v>334</v>
      </c>
      <c r="M136" s="33"/>
      <c r="N136" s="33"/>
      <c r="O136" s="33"/>
      <c r="P136" s="33"/>
      <c r="Q136" s="2"/>
      <c r="R136" s="2"/>
      <c r="S136" s="2"/>
      <c r="T136" s="2"/>
      <c r="U136" s="2"/>
      <c r="V136" s="2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2"/>
      <c r="AO136" s="2"/>
      <c r="AP136" s="2"/>
      <c r="AQ136" s="1"/>
      <c r="AR136" s="1"/>
      <c r="AS136" s="1"/>
      <c r="AT136" s="1"/>
      <c r="AU136" s="1"/>
      <c r="AV136" s="2"/>
      <c r="AW136" s="1"/>
      <c r="AX136" s="1"/>
      <c r="AY136" s="1"/>
      <c r="AZ136" s="1"/>
      <c r="BA136" s="1"/>
      <c r="BB136" s="1"/>
      <c r="BC136" s="1"/>
      <c r="BD136" s="1"/>
      <c r="BE136" s="1"/>
      <c r="BF136" s="1" t="s">
        <v>1102</v>
      </c>
      <c r="BG136" s="2"/>
      <c r="BH136" s="2"/>
      <c r="BI136" s="1"/>
      <c r="BJ136" s="2"/>
      <c r="BK136" s="2"/>
      <c r="BL136" s="2"/>
      <c r="BM136" s="1"/>
      <c r="BN136" s="119"/>
    </row>
    <row r="137" spans="1:66" ht="16.2">
      <c r="A137" s="23">
        <v>133</v>
      </c>
      <c r="B137" s="33" t="s">
        <v>5152</v>
      </c>
      <c r="C137" s="33" t="s">
        <v>5024</v>
      </c>
      <c r="D137" s="33" t="s">
        <v>218</v>
      </c>
      <c r="E137" s="33">
        <v>62</v>
      </c>
      <c r="F137" s="33" t="s">
        <v>325</v>
      </c>
      <c r="G137" s="33" t="s">
        <v>325</v>
      </c>
      <c r="H137" s="121" t="str">
        <f t="shared" si="4"/>
        <v>黃＊賢</v>
      </c>
      <c r="I137" s="23" t="str">
        <f t="shared" si="5"/>
        <v>2＊041079</v>
      </c>
      <c r="J137" s="33" t="s">
        <v>5023</v>
      </c>
      <c r="K137" s="36" t="s">
        <v>4605</v>
      </c>
      <c r="L137" s="36" t="s">
        <v>334</v>
      </c>
      <c r="M137" s="33"/>
      <c r="N137" s="33"/>
      <c r="O137" s="33"/>
      <c r="P137" s="33"/>
      <c r="Q137" s="2"/>
      <c r="R137" s="2"/>
      <c r="S137" s="2"/>
      <c r="T137" s="2"/>
      <c r="U137" s="2"/>
      <c r="V137" s="2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2"/>
      <c r="AO137" s="2"/>
      <c r="AP137" s="2"/>
      <c r="AQ137" s="1"/>
      <c r="AR137" s="1"/>
      <c r="AS137" s="1"/>
      <c r="AT137" s="1"/>
      <c r="AU137" s="1"/>
      <c r="AV137" s="2"/>
      <c r="AW137" s="1"/>
      <c r="AX137" s="1"/>
      <c r="AY137" s="1"/>
      <c r="AZ137" s="1" t="s">
        <v>9</v>
      </c>
      <c r="BA137" s="1"/>
      <c r="BB137" s="1"/>
      <c r="BC137" s="1"/>
      <c r="BD137" s="1"/>
      <c r="BE137" s="1"/>
      <c r="BF137" s="1"/>
      <c r="BG137" s="2"/>
      <c r="BH137" s="2"/>
      <c r="BI137" s="1"/>
      <c r="BJ137" s="2"/>
      <c r="BK137" s="2"/>
      <c r="BL137" s="2"/>
      <c r="BM137" s="1"/>
      <c r="BN137" s="119"/>
    </row>
    <row r="138" spans="1:66" ht="46.8">
      <c r="A138" s="23">
        <v>134</v>
      </c>
      <c r="B138" s="33" t="s">
        <v>5153</v>
      </c>
      <c r="C138" s="33" t="s">
        <v>5025</v>
      </c>
      <c r="D138" s="33" t="s">
        <v>216</v>
      </c>
      <c r="E138" s="33">
        <v>65</v>
      </c>
      <c r="F138" s="33" t="s">
        <v>325</v>
      </c>
      <c r="G138" s="33" t="s">
        <v>325</v>
      </c>
      <c r="H138" s="121" t="str">
        <f t="shared" si="4"/>
        <v>張＊芳華</v>
      </c>
      <c r="I138" s="23" t="str">
        <f t="shared" si="5"/>
        <v>2＊148753</v>
      </c>
      <c r="J138" s="33" t="s">
        <v>5023</v>
      </c>
      <c r="K138" s="36" t="s">
        <v>1132</v>
      </c>
      <c r="L138" s="36" t="s">
        <v>334</v>
      </c>
      <c r="M138" s="33"/>
      <c r="N138" s="33"/>
      <c r="O138" s="33"/>
      <c r="P138" s="33"/>
      <c r="Q138" s="2"/>
      <c r="R138" s="2"/>
      <c r="S138" s="2"/>
      <c r="T138" s="2"/>
      <c r="U138" s="2"/>
      <c r="V138" s="2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2"/>
      <c r="AO138" s="2"/>
      <c r="AP138" s="2"/>
      <c r="AQ138" s="1"/>
      <c r="AR138" s="1"/>
      <c r="AS138" s="1"/>
      <c r="AT138" s="1"/>
      <c r="AU138" s="1"/>
      <c r="AV138" s="2"/>
      <c r="AW138" s="1"/>
      <c r="AX138" s="1"/>
      <c r="AY138" s="1"/>
      <c r="AZ138" s="1"/>
      <c r="BA138" s="1"/>
      <c r="BB138" s="1"/>
      <c r="BC138" s="1"/>
      <c r="BD138" s="1" t="s">
        <v>9</v>
      </c>
      <c r="BE138" s="1" t="s">
        <v>9</v>
      </c>
      <c r="BF138" s="1"/>
      <c r="BG138" s="2"/>
      <c r="BH138" s="2"/>
      <c r="BI138" s="1" t="s">
        <v>1114</v>
      </c>
      <c r="BJ138" s="2"/>
      <c r="BK138" s="2"/>
      <c r="BL138" s="2"/>
      <c r="BM138" s="1"/>
      <c r="BN138" s="119"/>
    </row>
    <row r="139" spans="1:66" ht="31.2">
      <c r="A139" s="23">
        <v>135</v>
      </c>
      <c r="B139" s="33" t="s">
        <v>4834</v>
      </c>
      <c r="C139" s="33" t="s">
        <v>4835</v>
      </c>
      <c r="D139" s="33" t="s">
        <v>216</v>
      </c>
      <c r="E139" s="33">
        <v>79</v>
      </c>
      <c r="F139" s="33" t="s">
        <v>5026</v>
      </c>
      <c r="G139" s="33" t="s">
        <v>5027</v>
      </c>
      <c r="H139" s="121" t="str">
        <f t="shared" si="4"/>
        <v>詹＊玉琴</v>
      </c>
      <c r="I139" s="23" t="str">
        <f t="shared" si="5"/>
        <v>0＊717514</v>
      </c>
      <c r="J139" s="33" t="s">
        <v>5023</v>
      </c>
      <c r="K139" s="36" t="s">
        <v>1142</v>
      </c>
      <c r="L139" s="36" t="s">
        <v>334</v>
      </c>
      <c r="M139" s="33"/>
      <c r="N139" s="33"/>
      <c r="O139" s="33"/>
      <c r="P139" s="33"/>
      <c r="Q139" s="2"/>
      <c r="R139" s="2"/>
      <c r="S139" s="2"/>
      <c r="T139" s="2"/>
      <c r="U139" s="2"/>
      <c r="V139" s="2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2"/>
      <c r="AO139" s="2"/>
      <c r="AP139" s="2"/>
      <c r="AQ139" s="1"/>
      <c r="AR139" s="1"/>
      <c r="AS139" s="1"/>
      <c r="AT139" s="1"/>
      <c r="AU139" s="1"/>
      <c r="AV139" s="2"/>
      <c r="AW139" s="1"/>
      <c r="AX139" s="1"/>
      <c r="AY139" s="1"/>
      <c r="AZ139" s="1" t="s">
        <v>9</v>
      </c>
      <c r="BA139" s="1"/>
      <c r="BB139" s="1"/>
      <c r="BC139" s="1"/>
      <c r="BD139" s="1"/>
      <c r="BE139" s="1"/>
      <c r="BF139" s="1"/>
      <c r="BG139" s="2"/>
      <c r="BH139" s="2"/>
      <c r="BI139" s="1"/>
      <c r="BJ139" s="2"/>
      <c r="BK139" s="2"/>
      <c r="BL139" s="2"/>
      <c r="BM139" s="1" t="s">
        <v>1111</v>
      </c>
      <c r="BN139" s="119"/>
    </row>
    <row r="140" spans="1:66" ht="31.2">
      <c r="A140" s="23">
        <v>136</v>
      </c>
      <c r="B140" s="33" t="s">
        <v>5154</v>
      </c>
      <c r="C140" s="33" t="s">
        <v>2166</v>
      </c>
      <c r="D140" s="33" t="s">
        <v>216</v>
      </c>
      <c r="E140" s="33">
        <v>68</v>
      </c>
      <c r="F140" s="33" t="s">
        <v>325</v>
      </c>
      <c r="G140" s="33" t="s">
        <v>325</v>
      </c>
      <c r="H140" s="121" t="str">
        <f t="shared" si="4"/>
        <v>陳＊</v>
      </c>
      <c r="I140" s="23" t="str">
        <f t="shared" si="5"/>
        <v>0＊143489</v>
      </c>
      <c r="J140" s="33" t="s">
        <v>5028</v>
      </c>
      <c r="K140" s="36" t="s">
        <v>1127</v>
      </c>
      <c r="L140" s="36" t="s">
        <v>334</v>
      </c>
      <c r="M140" s="33"/>
      <c r="N140" s="33"/>
      <c r="O140" s="33"/>
      <c r="P140" s="33"/>
      <c r="Q140" s="2"/>
      <c r="R140" s="2"/>
      <c r="S140" s="2"/>
      <c r="T140" s="2"/>
      <c r="U140" s="2"/>
      <c r="V140" s="2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2"/>
      <c r="AO140" s="2"/>
      <c r="AP140" s="2"/>
      <c r="AQ140" s="1"/>
      <c r="AR140" s="1"/>
      <c r="AS140" s="1"/>
      <c r="AT140" s="1"/>
      <c r="AU140" s="1"/>
      <c r="AV140" s="2"/>
      <c r="AW140" s="1"/>
      <c r="AX140" s="1"/>
      <c r="AY140" s="1"/>
      <c r="AZ140" s="1"/>
      <c r="BA140" s="1"/>
      <c r="BB140" s="1"/>
      <c r="BC140" s="1"/>
      <c r="BD140" s="1"/>
      <c r="BE140" s="1" t="s">
        <v>1133</v>
      </c>
      <c r="BF140" s="1"/>
      <c r="BG140" s="2"/>
      <c r="BH140" s="2"/>
      <c r="BI140" s="1"/>
      <c r="BJ140" s="2"/>
      <c r="BK140" s="2"/>
      <c r="BL140" s="2"/>
      <c r="BM140" s="1"/>
      <c r="BN140" s="119"/>
    </row>
    <row r="141" spans="1:66" ht="31.2">
      <c r="A141" s="23">
        <v>137</v>
      </c>
      <c r="B141" s="33" t="s">
        <v>5155</v>
      </c>
      <c r="C141" s="33" t="s">
        <v>2434</v>
      </c>
      <c r="D141" s="33" t="s">
        <v>218</v>
      </c>
      <c r="E141" s="33">
        <v>71</v>
      </c>
      <c r="F141" s="33" t="s">
        <v>325</v>
      </c>
      <c r="G141" s="33" t="s">
        <v>325</v>
      </c>
      <c r="H141" s="121" t="str">
        <f t="shared" si="4"/>
        <v>陳＊峯</v>
      </c>
      <c r="I141" s="23" t="str">
        <f t="shared" si="5"/>
        <v>0＊881125</v>
      </c>
      <c r="J141" s="33" t="s">
        <v>5028</v>
      </c>
      <c r="K141" s="36" t="s">
        <v>1127</v>
      </c>
      <c r="L141" s="36" t="s">
        <v>334</v>
      </c>
      <c r="M141" s="33"/>
      <c r="N141" s="33"/>
      <c r="O141" s="33"/>
      <c r="P141" s="33"/>
      <c r="Q141" s="2"/>
      <c r="R141" s="2"/>
      <c r="S141" s="2"/>
      <c r="T141" s="2"/>
      <c r="U141" s="2"/>
      <c r="V141" s="2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2"/>
      <c r="AO141" s="2"/>
      <c r="AP141" s="2"/>
      <c r="AQ141" s="1"/>
      <c r="AR141" s="1"/>
      <c r="AS141" s="1"/>
      <c r="AT141" s="1"/>
      <c r="AU141" s="1"/>
      <c r="AV141" s="2"/>
      <c r="AW141" s="1"/>
      <c r="AX141" s="1"/>
      <c r="AY141" s="1"/>
      <c r="AZ141" s="1"/>
      <c r="BA141" s="1"/>
      <c r="BB141" s="1"/>
      <c r="BC141" s="1"/>
      <c r="BD141" s="1"/>
      <c r="BE141" s="1" t="s">
        <v>9</v>
      </c>
      <c r="BF141" s="1"/>
      <c r="BG141" s="2"/>
      <c r="BH141" s="2"/>
      <c r="BI141" s="1"/>
      <c r="BJ141" s="2"/>
      <c r="BK141" s="2"/>
      <c r="BL141" s="2"/>
      <c r="BM141" s="1"/>
      <c r="BN141" s="119"/>
    </row>
    <row r="142" spans="1:66" ht="46.8">
      <c r="A142" s="23">
        <v>138</v>
      </c>
      <c r="B142" s="33" t="s">
        <v>5156</v>
      </c>
      <c r="C142" s="33" t="s">
        <v>5029</v>
      </c>
      <c r="D142" s="33" t="s">
        <v>218</v>
      </c>
      <c r="E142" s="33">
        <v>67</v>
      </c>
      <c r="F142" s="33" t="s">
        <v>5023</v>
      </c>
      <c r="G142" s="33" t="s">
        <v>5030</v>
      </c>
      <c r="H142" s="121" t="str">
        <f t="shared" si="4"/>
        <v>郭＊華</v>
      </c>
      <c r="I142" s="23" t="str">
        <f t="shared" si="5"/>
        <v>0＊093087</v>
      </c>
      <c r="J142" s="33" t="s">
        <v>5028</v>
      </c>
      <c r="K142" s="36" t="s">
        <v>1139</v>
      </c>
      <c r="L142" s="36" t="s">
        <v>334</v>
      </c>
      <c r="M142" s="33"/>
      <c r="N142" s="33"/>
      <c r="O142" s="33"/>
      <c r="P142" s="33"/>
      <c r="Q142" s="2"/>
      <c r="R142" s="2"/>
      <c r="S142" s="2"/>
      <c r="T142" s="2"/>
      <c r="U142" s="2"/>
      <c r="V142" s="2"/>
      <c r="W142" s="1"/>
      <c r="X142" s="1"/>
      <c r="Y142" s="1"/>
      <c r="Z142" s="1"/>
      <c r="AA142" s="1" t="s">
        <v>9</v>
      </c>
      <c r="AB142" s="1"/>
      <c r="AC142" s="1" t="s">
        <v>5310</v>
      </c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2"/>
      <c r="AO142" s="2"/>
      <c r="AP142" s="2"/>
      <c r="AQ142" s="1"/>
      <c r="AR142" s="1"/>
      <c r="AS142" s="1"/>
      <c r="AT142" s="1"/>
      <c r="AU142" s="1"/>
      <c r="AV142" s="2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2"/>
      <c r="BH142" s="2"/>
      <c r="BI142" s="1"/>
      <c r="BJ142" s="2"/>
      <c r="BK142" s="2"/>
      <c r="BL142" s="2"/>
      <c r="BM142" s="1" t="s">
        <v>1111</v>
      </c>
      <c r="BN142" s="119"/>
    </row>
    <row r="143" spans="1:66" ht="46.8">
      <c r="A143" s="23">
        <v>139</v>
      </c>
      <c r="B143" s="33" t="s">
        <v>5157</v>
      </c>
      <c r="C143" s="33" t="s">
        <v>5031</v>
      </c>
      <c r="D143" s="33" t="s">
        <v>218</v>
      </c>
      <c r="E143" s="33">
        <v>63</v>
      </c>
      <c r="F143" s="33" t="s">
        <v>5023</v>
      </c>
      <c r="G143" s="33" t="s">
        <v>5032</v>
      </c>
      <c r="H143" s="121" t="str">
        <f t="shared" si="4"/>
        <v>林＊德</v>
      </c>
      <c r="I143" s="23" t="str">
        <f t="shared" si="5"/>
        <v>0＊240965</v>
      </c>
      <c r="J143" s="33" t="s">
        <v>5028</v>
      </c>
      <c r="K143" s="36" t="s">
        <v>1139</v>
      </c>
      <c r="L143" s="36" t="s">
        <v>334</v>
      </c>
      <c r="M143" s="33"/>
      <c r="N143" s="33"/>
      <c r="O143" s="33"/>
      <c r="P143" s="33"/>
      <c r="Q143" s="2"/>
      <c r="R143" s="2"/>
      <c r="S143" s="2"/>
      <c r="T143" s="2"/>
      <c r="U143" s="2"/>
      <c r="V143" s="2"/>
      <c r="W143" s="1"/>
      <c r="X143" s="1"/>
      <c r="Y143" s="1"/>
      <c r="Z143" s="1"/>
      <c r="AA143" s="1" t="s">
        <v>9</v>
      </c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2"/>
      <c r="AO143" s="2"/>
      <c r="AP143" s="2"/>
      <c r="AQ143" s="1"/>
      <c r="AR143" s="1"/>
      <c r="AS143" s="1"/>
      <c r="AT143" s="1"/>
      <c r="AU143" s="1"/>
      <c r="AV143" s="2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2"/>
      <c r="BH143" s="2"/>
      <c r="BI143" s="1"/>
      <c r="BJ143" s="2"/>
      <c r="BK143" s="2"/>
      <c r="BL143" s="2"/>
      <c r="BM143" s="1" t="s">
        <v>1111</v>
      </c>
      <c r="BN143" s="119"/>
    </row>
    <row r="144" spans="1:66" ht="16.2">
      <c r="A144" s="23">
        <v>140</v>
      </c>
      <c r="B144" s="33" t="s">
        <v>620</v>
      </c>
      <c r="C144" s="33" t="s">
        <v>621</v>
      </c>
      <c r="D144" s="33" t="s">
        <v>218</v>
      </c>
      <c r="E144" s="33">
        <v>60</v>
      </c>
      <c r="F144" s="33" t="s">
        <v>325</v>
      </c>
      <c r="G144" s="33" t="s">
        <v>325</v>
      </c>
      <c r="H144" s="121" t="str">
        <f t="shared" si="4"/>
        <v>邱＊瑛</v>
      </c>
      <c r="I144" s="23" t="str">
        <f t="shared" si="5"/>
        <v>0＊247022</v>
      </c>
      <c r="J144" s="33" t="s">
        <v>5028</v>
      </c>
      <c r="K144" s="36" t="s">
        <v>4603</v>
      </c>
      <c r="L144" s="36" t="s">
        <v>334</v>
      </c>
      <c r="M144" s="33"/>
      <c r="N144" s="33"/>
      <c r="O144" s="33"/>
      <c r="P144" s="33"/>
      <c r="Q144" s="2"/>
      <c r="R144" s="2"/>
      <c r="S144" s="2"/>
      <c r="T144" s="2"/>
      <c r="U144" s="2"/>
      <c r="V144" s="2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2"/>
      <c r="AO144" s="2"/>
      <c r="AP144" s="2"/>
      <c r="AQ144" s="1"/>
      <c r="AR144" s="1"/>
      <c r="AS144" s="1"/>
      <c r="AT144" s="1"/>
      <c r="AU144" s="1"/>
      <c r="AV144" s="2"/>
      <c r="AW144" s="1"/>
      <c r="AX144" s="1"/>
      <c r="AY144" s="1" t="s">
        <v>9</v>
      </c>
      <c r="AZ144" s="1"/>
      <c r="BA144" s="1"/>
      <c r="BB144" s="1"/>
      <c r="BC144" s="1"/>
      <c r="BD144" s="1"/>
      <c r="BE144" s="1"/>
      <c r="BF144" s="1"/>
      <c r="BG144" s="2"/>
      <c r="BH144" s="2"/>
      <c r="BI144" s="1"/>
      <c r="BJ144" s="2"/>
      <c r="BK144" s="2"/>
      <c r="BL144" s="2"/>
      <c r="BM144" s="1"/>
      <c r="BN144" s="119"/>
    </row>
    <row r="145" spans="1:66" ht="31.2">
      <c r="A145" s="23">
        <v>141</v>
      </c>
      <c r="B145" s="33" t="s">
        <v>989</v>
      </c>
      <c r="C145" s="33" t="s">
        <v>829</v>
      </c>
      <c r="D145" s="33" t="s">
        <v>216</v>
      </c>
      <c r="E145" s="33">
        <v>77</v>
      </c>
      <c r="F145" s="33" t="s">
        <v>325</v>
      </c>
      <c r="G145" s="33" t="s">
        <v>325</v>
      </c>
      <c r="H145" s="121" t="str">
        <f t="shared" si="4"/>
        <v>呂＊悅子</v>
      </c>
      <c r="I145" s="23" t="str">
        <f t="shared" si="5"/>
        <v>1＊450376</v>
      </c>
      <c r="J145" s="33" t="s">
        <v>5028</v>
      </c>
      <c r="K145" s="36" t="s">
        <v>1127</v>
      </c>
      <c r="L145" s="36" t="s">
        <v>334</v>
      </c>
      <c r="M145" s="33"/>
      <c r="N145" s="33"/>
      <c r="O145" s="33"/>
      <c r="P145" s="33"/>
      <c r="Q145" s="2"/>
      <c r="R145" s="2"/>
      <c r="S145" s="2"/>
      <c r="T145" s="2"/>
      <c r="U145" s="2"/>
      <c r="V145" s="2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2"/>
      <c r="AO145" s="2"/>
      <c r="AP145" s="2"/>
      <c r="AQ145" s="1"/>
      <c r="AR145" s="1"/>
      <c r="AS145" s="1"/>
      <c r="AT145" s="1"/>
      <c r="AU145" s="1"/>
      <c r="AV145" s="2"/>
      <c r="AW145" s="1"/>
      <c r="AX145" s="1"/>
      <c r="AY145" s="1"/>
      <c r="AZ145" s="1"/>
      <c r="BA145" s="1"/>
      <c r="BB145" s="1"/>
      <c r="BC145" s="1"/>
      <c r="BD145" s="1"/>
      <c r="BE145" s="1" t="s">
        <v>9</v>
      </c>
      <c r="BF145" s="1"/>
      <c r="BG145" s="2"/>
      <c r="BH145" s="2"/>
      <c r="BI145" s="1"/>
      <c r="BJ145" s="2"/>
      <c r="BK145" s="2"/>
      <c r="BL145" s="2"/>
      <c r="BM145" s="1"/>
      <c r="BN145" s="119"/>
    </row>
    <row r="146" spans="1:66" ht="31.2">
      <c r="A146" s="23">
        <v>142</v>
      </c>
      <c r="B146" s="33" t="s">
        <v>5158</v>
      </c>
      <c r="C146" s="33" t="s">
        <v>5033</v>
      </c>
      <c r="D146" s="33" t="s">
        <v>216</v>
      </c>
      <c r="E146" s="33">
        <v>70</v>
      </c>
      <c r="F146" s="33" t="s">
        <v>325</v>
      </c>
      <c r="G146" s="33" t="s">
        <v>325</v>
      </c>
      <c r="H146" s="121" t="str">
        <f t="shared" si="4"/>
        <v>許＊菊</v>
      </c>
      <c r="I146" s="23" t="str">
        <f t="shared" si="5"/>
        <v>2＊892531</v>
      </c>
      <c r="J146" s="33" t="s">
        <v>5028</v>
      </c>
      <c r="K146" s="36" t="s">
        <v>1127</v>
      </c>
      <c r="L146" s="36" t="s">
        <v>334</v>
      </c>
      <c r="M146" s="33"/>
      <c r="N146" s="33"/>
      <c r="O146" s="33"/>
      <c r="P146" s="33"/>
      <c r="Q146" s="2"/>
      <c r="R146" s="2"/>
      <c r="S146" s="2"/>
      <c r="T146" s="2"/>
      <c r="U146" s="2"/>
      <c r="V146" s="2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2"/>
      <c r="AO146" s="2"/>
      <c r="AP146" s="2"/>
      <c r="AQ146" s="1"/>
      <c r="AR146" s="1"/>
      <c r="AS146" s="1"/>
      <c r="AT146" s="1"/>
      <c r="AU146" s="1"/>
      <c r="AV146" s="2"/>
      <c r="AW146" s="1"/>
      <c r="AX146" s="1"/>
      <c r="AY146" s="1"/>
      <c r="AZ146" s="1"/>
      <c r="BA146" s="1"/>
      <c r="BB146" s="1"/>
      <c r="BC146" s="1"/>
      <c r="BD146" s="1"/>
      <c r="BE146" s="1" t="s">
        <v>9</v>
      </c>
      <c r="BF146" s="1"/>
      <c r="BG146" s="2"/>
      <c r="BH146" s="2"/>
      <c r="BI146" s="1"/>
      <c r="BJ146" s="2"/>
      <c r="BK146" s="2"/>
      <c r="BL146" s="2"/>
      <c r="BM146" s="1"/>
      <c r="BN146" s="119"/>
    </row>
    <row r="147" spans="1:66" ht="31.2">
      <c r="A147" s="23">
        <v>143</v>
      </c>
      <c r="B147" s="33" t="s">
        <v>5159</v>
      </c>
      <c r="C147" s="33" t="s">
        <v>5034</v>
      </c>
      <c r="D147" s="33" t="s">
        <v>218</v>
      </c>
      <c r="E147" s="33">
        <v>66</v>
      </c>
      <c r="F147" s="33" t="s">
        <v>325</v>
      </c>
      <c r="G147" s="33" t="s">
        <v>325</v>
      </c>
      <c r="H147" s="121" t="str">
        <f t="shared" si="4"/>
        <v>蔡＊立</v>
      </c>
      <c r="I147" s="23" t="str">
        <f t="shared" si="5"/>
        <v>2＊396769</v>
      </c>
      <c r="J147" s="33" t="s">
        <v>5028</v>
      </c>
      <c r="K147" s="36" t="s">
        <v>1130</v>
      </c>
      <c r="L147" s="36" t="s">
        <v>334</v>
      </c>
      <c r="M147" s="33"/>
      <c r="N147" s="33"/>
      <c r="O147" s="33"/>
      <c r="P147" s="33"/>
      <c r="Q147" s="2"/>
      <c r="R147" s="2"/>
      <c r="S147" s="2"/>
      <c r="T147" s="2"/>
      <c r="U147" s="2"/>
      <c r="V147" s="2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2"/>
      <c r="AO147" s="2"/>
      <c r="AP147" s="2"/>
      <c r="AQ147" s="1"/>
      <c r="AR147" s="1"/>
      <c r="AS147" s="1"/>
      <c r="AT147" s="1"/>
      <c r="AU147" s="1"/>
      <c r="AV147" s="2"/>
      <c r="AW147" s="1"/>
      <c r="AX147" s="1"/>
      <c r="AY147" s="1"/>
      <c r="AZ147" s="1"/>
      <c r="BA147" s="1"/>
      <c r="BB147" s="1"/>
      <c r="BC147" s="1"/>
      <c r="BD147" s="1"/>
      <c r="BE147" s="1"/>
      <c r="BF147" s="1" t="s">
        <v>1102</v>
      </c>
      <c r="BG147" s="2"/>
      <c r="BH147" s="2"/>
      <c r="BI147" s="1"/>
      <c r="BJ147" s="2"/>
      <c r="BK147" s="2"/>
      <c r="BL147" s="2"/>
      <c r="BM147" s="1"/>
      <c r="BN147" s="119"/>
    </row>
    <row r="148" spans="1:66" ht="46.8">
      <c r="A148" s="23">
        <v>144</v>
      </c>
      <c r="B148" s="33" t="s">
        <v>5160</v>
      </c>
      <c r="C148" s="33" t="s">
        <v>2506</v>
      </c>
      <c r="D148" s="33" t="s">
        <v>218</v>
      </c>
      <c r="E148" s="33">
        <v>48</v>
      </c>
      <c r="F148" s="33" t="s">
        <v>325</v>
      </c>
      <c r="G148" s="33" t="s">
        <v>325</v>
      </c>
      <c r="H148" s="121" t="str">
        <f t="shared" si="4"/>
        <v>厲＊巡</v>
      </c>
      <c r="I148" s="23" t="str">
        <f t="shared" si="5"/>
        <v>2＊925649</v>
      </c>
      <c r="J148" s="33" t="s">
        <v>5028</v>
      </c>
      <c r="K148" s="36" t="s">
        <v>1134</v>
      </c>
      <c r="L148" s="36" t="s">
        <v>334</v>
      </c>
      <c r="M148" s="33"/>
      <c r="N148" s="33"/>
      <c r="O148" s="33"/>
      <c r="P148" s="33"/>
      <c r="Q148" s="2"/>
      <c r="R148" s="2"/>
      <c r="S148" s="2"/>
      <c r="T148" s="2"/>
      <c r="U148" s="2"/>
      <c r="V148" s="2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2"/>
      <c r="AO148" s="2"/>
      <c r="AP148" s="2"/>
      <c r="AQ148" s="1"/>
      <c r="AR148" s="1"/>
      <c r="AS148" s="1"/>
      <c r="AT148" s="1"/>
      <c r="AU148" s="1"/>
      <c r="AV148" s="2"/>
      <c r="AW148" s="1"/>
      <c r="AX148" s="1"/>
      <c r="AY148" s="1"/>
      <c r="AZ148" s="1"/>
      <c r="BA148" s="1"/>
      <c r="BB148" s="1"/>
      <c r="BC148" s="1"/>
      <c r="BD148" s="1"/>
      <c r="BE148" s="1" t="s">
        <v>9</v>
      </c>
      <c r="BF148" s="1"/>
      <c r="BG148" s="2"/>
      <c r="BH148" s="2"/>
      <c r="BI148" s="1"/>
      <c r="BJ148" s="2"/>
      <c r="BK148" s="2"/>
      <c r="BL148" s="2"/>
      <c r="BM148" s="1" t="s">
        <v>1098</v>
      </c>
      <c r="BN148" s="119"/>
    </row>
    <row r="149" spans="1:66" ht="31.2">
      <c r="A149" s="23">
        <v>145</v>
      </c>
      <c r="B149" s="33" t="s">
        <v>5161</v>
      </c>
      <c r="C149" s="33" t="s">
        <v>5035</v>
      </c>
      <c r="D149" s="33" t="s">
        <v>216</v>
      </c>
      <c r="E149" s="33">
        <v>63</v>
      </c>
      <c r="F149" s="33" t="s">
        <v>325</v>
      </c>
      <c r="G149" s="33" t="s">
        <v>325</v>
      </c>
      <c r="H149" s="121" t="str">
        <f t="shared" si="4"/>
        <v>林＊</v>
      </c>
      <c r="I149" s="23" t="str">
        <f t="shared" si="5"/>
        <v>2＊233522</v>
      </c>
      <c r="J149" s="33" t="s">
        <v>5028</v>
      </c>
      <c r="K149" s="36" t="s">
        <v>1127</v>
      </c>
      <c r="L149" s="36" t="s">
        <v>334</v>
      </c>
      <c r="M149" s="33"/>
      <c r="N149" s="33"/>
      <c r="O149" s="33"/>
      <c r="P149" s="33"/>
      <c r="Q149" s="2"/>
      <c r="R149" s="2"/>
      <c r="S149" s="2"/>
      <c r="T149" s="2"/>
      <c r="U149" s="2"/>
      <c r="V149" s="2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2"/>
      <c r="AO149" s="2"/>
      <c r="AP149" s="2"/>
      <c r="AQ149" s="1"/>
      <c r="AR149" s="1"/>
      <c r="AS149" s="1"/>
      <c r="AT149" s="1"/>
      <c r="AU149" s="1"/>
      <c r="AV149" s="2"/>
      <c r="AW149" s="1"/>
      <c r="AX149" s="1"/>
      <c r="AY149" s="1"/>
      <c r="AZ149" s="1"/>
      <c r="BA149" s="1"/>
      <c r="BB149" s="1"/>
      <c r="BC149" s="1"/>
      <c r="BD149" s="1"/>
      <c r="BE149" s="1" t="s">
        <v>9</v>
      </c>
      <c r="BF149" s="1"/>
      <c r="BG149" s="2"/>
      <c r="BH149" s="2"/>
      <c r="BI149" s="1"/>
      <c r="BJ149" s="2"/>
      <c r="BK149" s="2"/>
      <c r="BL149" s="2"/>
      <c r="BM149" s="1"/>
      <c r="BN149" s="119"/>
    </row>
    <row r="150" spans="1:66" ht="31.2">
      <c r="A150" s="23">
        <v>146</v>
      </c>
      <c r="B150" s="33" t="s">
        <v>5162</v>
      </c>
      <c r="C150" s="33" t="s">
        <v>2412</v>
      </c>
      <c r="D150" s="33" t="s">
        <v>218</v>
      </c>
      <c r="E150" s="33">
        <v>64</v>
      </c>
      <c r="F150" s="33" t="s">
        <v>325</v>
      </c>
      <c r="G150" s="33" t="s">
        <v>325</v>
      </c>
      <c r="H150" s="121" t="str">
        <f t="shared" si="4"/>
        <v>林＊祥</v>
      </c>
      <c r="I150" s="23" t="str">
        <f t="shared" si="5"/>
        <v>1＊177357</v>
      </c>
      <c r="J150" s="33" t="s">
        <v>5036</v>
      </c>
      <c r="K150" s="36" t="s">
        <v>1127</v>
      </c>
      <c r="L150" s="36" t="s">
        <v>334</v>
      </c>
      <c r="M150" s="33"/>
      <c r="N150" s="33"/>
      <c r="O150" s="33"/>
      <c r="P150" s="33"/>
      <c r="Q150" s="2"/>
      <c r="R150" s="2"/>
      <c r="S150" s="2"/>
      <c r="T150" s="2"/>
      <c r="U150" s="2"/>
      <c r="V150" s="2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2"/>
      <c r="AO150" s="2"/>
      <c r="AP150" s="2"/>
      <c r="AQ150" s="1"/>
      <c r="AR150" s="1"/>
      <c r="AS150" s="1"/>
      <c r="AT150" s="1"/>
      <c r="AU150" s="1"/>
      <c r="AV150" s="2"/>
      <c r="AW150" s="1"/>
      <c r="AX150" s="1"/>
      <c r="AY150" s="1"/>
      <c r="AZ150" s="1"/>
      <c r="BA150" s="1"/>
      <c r="BB150" s="1"/>
      <c r="BC150" s="1"/>
      <c r="BD150" s="1"/>
      <c r="BE150" s="1" t="s">
        <v>9</v>
      </c>
      <c r="BF150" s="1"/>
      <c r="BG150" s="2"/>
      <c r="BH150" s="2"/>
      <c r="BI150" s="1"/>
      <c r="BJ150" s="2"/>
      <c r="BK150" s="2"/>
      <c r="BL150" s="2"/>
      <c r="BM150" s="1"/>
      <c r="BN150" s="119"/>
    </row>
    <row r="151" spans="1:66" ht="31.2">
      <c r="A151" s="23">
        <v>147</v>
      </c>
      <c r="B151" s="33" t="s">
        <v>5163</v>
      </c>
      <c r="C151" s="33" t="s">
        <v>5037</v>
      </c>
      <c r="D151" s="33" t="s">
        <v>218</v>
      </c>
      <c r="E151" s="33">
        <v>66</v>
      </c>
      <c r="F151" s="33" t="s">
        <v>325</v>
      </c>
      <c r="G151" s="33" t="s">
        <v>325</v>
      </c>
      <c r="H151" s="121" t="str">
        <f t="shared" si="4"/>
        <v>江＊標</v>
      </c>
      <c r="I151" s="23" t="str">
        <f t="shared" si="5"/>
        <v>1＊817808</v>
      </c>
      <c r="J151" s="33" t="s">
        <v>5036</v>
      </c>
      <c r="K151" s="36" t="s">
        <v>1130</v>
      </c>
      <c r="L151" s="36" t="s">
        <v>334</v>
      </c>
      <c r="M151" s="33"/>
      <c r="N151" s="33"/>
      <c r="O151" s="33"/>
      <c r="P151" s="33"/>
      <c r="Q151" s="2"/>
      <c r="R151" s="2"/>
      <c r="S151" s="2"/>
      <c r="T151" s="2"/>
      <c r="U151" s="2"/>
      <c r="V151" s="2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2"/>
      <c r="AO151" s="2"/>
      <c r="AP151" s="2"/>
      <c r="AQ151" s="1"/>
      <c r="AR151" s="1"/>
      <c r="AS151" s="1"/>
      <c r="AT151" s="1"/>
      <c r="AU151" s="1"/>
      <c r="AV151" s="2"/>
      <c r="AW151" s="1"/>
      <c r="AX151" s="1"/>
      <c r="AY151" s="1"/>
      <c r="AZ151" s="1"/>
      <c r="BA151" s="1"/>
      <c r="BB151" s="1"/>
      <c r="BC151" s="1"/>
      <c r="BD151" s="1"/>
      <c r="BE151" s="1"/>
      <c r="BF151" s="1" t="s">
        <v>1133</v>
      </c>
      <c r="BG151" s="2"/>
      <c r="BH151" s="2"/>
      <c r="BI151" s="1"/>
      <c r="BJ151" s="2"/>
      <c r="BK151" s="2"/>
      <c r="BL151" s="2"/>
      <c r="BM151" s="1"/>
      <c r="BN151" s="119"/>
    </row>
    <row r="152" spans="1:66" ht="31.2">
      <c r="A152" s="23">
        <v>148</v>
      </c>
      <c r="B152" s="33" t="s">
        <v>5164</v>
      </c>
      <c r="C152" s="33" t="s">
        <v>3415</v>
      </c>
      <c r="D152" s="33" t="s">
        <v>216</v>
      </c>
      <c r="E152" s="33">
        <v>82</v>
      </c>
      <c r="F152" s="33" t="s">
        <v>325</v>
      </c>
      <c r="G152" s="33" t="s">
        <v>325</v>
      </c>
      <c r="H152" s="121" t="str">
        <f t="shared" si="4"/>
        <v>陳＊宛卿</v>
      </c>
      <c r="I152" s="23" t="str">
        <f t="shared" si="5"/>
        <v>1＊204584</v>
      </c>
      <c r="J152" s="33" t="s">
        <v>5030</v>
      </c>
      <c r="K152" s="41" t="s">
        <v>5311</v>
      </c>
      <c r="L152" s="36" t="s">
        <v>334</v>
      </c>
      <c r="M152" s="33"/>
      <c r="N152" s="33"/>
      <c r="O152" s="33"/>
      <c r="P152" s="33"/>
      <c r="Q152" s="2"/>
      <c r="R152" s="2"/>
      <c r="S152" s="2"/>
      <c r="T152" s="2"/>
      <c r="U152" s="2"/>
      <c r="V152" s="2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2"/>
      <c r="AO152" s="2"/>
      <c r="AP152" s="2"/>
      <c r="AQ152" s="1"/>
      <c r="AR152" s="1"/>
      <c r="AS152" s="1"/>
      <c r="AT152" s="1"/>
      <c r="AU152" s="1"/>
      <c r="AV152" s="2"/>
      <c r="AW152" s="1"/>
      <c r="AX152" s="1"/>
      <c r="AY152" s="1"/>
      <c r="AZ152" s="1"/>
      <c r="BA152" s="1"/>
      <c r="BB152" s="1"/>
      <c r="BC152" s="1"/>
      <c r="BD152" s="1"/>
      <c r="BE152" s="1" t="s">
        <v>9</v>
      </c>
      <c r="BF152" s="1"/>
      <c r="BG152" s="2"/>
      <c r="BH152" s="2"/>
      <c r="BI152" s="1"/>
      <c r="BJ152" s="2"/>
      <c r="BK152" s="2"/>
      <c r="BL152" s="2"/>
      <c r="BM152" s="1"/>
      <c r="BN152" s="119"/>
    </row>
    <row r="153" spans="1:66" ht="31.2">
      <c r="A153" s="23">
        <v>149</v>
      </c>
      <c r="B153" s="33" t="s">
        <v>615</v>
      </c>
      <c r="C153" s="33" t="s">
        <v>616</v>
      </c>
      <c r="D153" s="33" t="s">
        <v>216</v>
      </c>
      <c r="E153" s="33">
        <v>76</v>
      </c>
      <c r="F153" s="33" t="s">
        <v>325</v>
      </c>
      <c r="G153" s="33" t="s">
        <v>325</v>
      </c>
      <c r="H153" s="121" t="str">
        <f t="shared" si="4"/>
        <v>陳＊華香</v>
      </c>
      <c r="I153" s="23" t="str">
        <f t="shared" si="5"/>
        <v>2＊368203</v>
      </c>
      <c r="J153" s="33" t="s">
        <v>5030</v>
      </c>
      <c r="K153" s="36" t="s">
        <v>1127</v>
      </c>
      <c r="L153" s="36" t="s">
        <v>334</v>
      </c>
      <c r="M153" s="33"/>
      <c r="N153" s="33"/>
      <c r="O153" s="33"/>
      <c r="P153" s="33"/>
      <c r="Q153" s="2"/>
      <c r="R153" s="2"/>
      <c r="S153" s="2"/>
      <c r="T153" s="2"/>
      <c r="U153" s="2"/>
      <c r="V153" s="2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2"/>
      <c r="AO153" s="2"/>
      <c r="AP153" s="2"/>
      <c r="AQ153" s="1"/>
      <c r="AR153" s="1"/>
      <c r="AS153" s="1"/>
      <c r="AT153" s="1"/>
      <c r="AU153" s="1"/>
      <c r="AV153" s="2"/>
      <c r="AW153" s="1"/>
      <c r="AX153" s="1"/>
      <c r="AY153" s="1"/>
      <c r="AZ153" s="1"/>
      <c r="BA153" s="1"/>
      <c r="BB153" s="1"/>
      <c r="BC153" s="1"/>
      <c r="BD153" s="1"/>
      <c r="BE153" s="1" t="s">
        <v>9</v>
      </c>
      <c r="BF153" s="1"/>
      <c r="BG153" s="2"/>
      <c r="BH153" s="2"/>
      <c r="BI153" s="1"/>
      <c r="BJ153" s="2"/>
      <c r="BK153" s="2"/>
      <c r="BL153" s="2"/>
      <c r="BM153" s="1"/>
      <c r="BN153" s="119"/>
    </row>
    <row r="154" spans="1:66" ht="46.8">
      <c r="A154" s="23">
        <v>150</v>
      </c>
      <c r="B154" s="33" t="s">
        <v>5165</v>
      </c>
      <c r="C154" s="33" t="s">
        <v>5038</v>
      </c>
      <c r="D154" s="33" t="s">
        <v>216</v>
      </c>
      <c r="E154" s="33">
        <v>42</v>
      </c>
      <c r="F154" s="33" t="s">
        <v>325</v>
      </c>
      <c r="G154" s="33" t="s">
        <v>325</v>
      </c>
      <c r="H154" s="121" t="str">
        <f t="shared" si="4"/>
        <v>陳＊榆</v>
      </c>
      <c r="I154" s="23" t="str">
        <f t="shared" si="5"/>
        <v>2＊232113</v>
      </c>
      <c r="J154" s="33" t="s">
        <v>5030</v>
      </c>
      <c r="K154" s="36" t="s">
        <v>5312</v>
      </c>
      <c r="L154" s="36" t="s">
        <v>334</v>
      </c>
      <c r="M154" s="33"/>
      <c r="N154" s="33"/>
      <c r="O154" s="33"/>
      <c r="P154" s="33"/>
      <c r="Q154" s="2"/>
      <c r="R154" s="2"/>
      <c r="S154" s="2"/>
      <c r="T154" s="2"/>
      <c r="U154" s="2"/>
      <c r="V154" s="2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2"/>
      <c r="AO154" s="2"/>
      <c r="AP154" s="2"/>
      <c r="AQ154" s="1"/>
      <c r="AR154" s="1"/>
      <c r="AS154" s="1"/>
      <c r="AT154" s="1"/>
      <c r="AU154" s="1"/>
      <c r="AV154" s="2"/>
      <c r="AW154" s="1"/>
      <c r="AX154" s="1" t="s">
        <v>9</v>
      </c>
      <c r="AY154" s="1"/>
      <c r="AZ154" s="1"/>
      <c r="BA154" s="1"/>
      <c r="BB154" s="1"/>
      <c r="BC154" s="1"/>
      <c r="BD154" s="1"/>
      <c r="BE154" s="1" t="s">
        <v>1108</v>
      </c>
      <c r="BF154" s="1"/>
      <c r="BG154" s="2"/>
      <c r="BH154" s="2"/>
      <c r="BI154" s="1"/>
      <c r="BJ154" s="2"/>
      <c r="BK154" s="2"/>
      <c r="BL154" s="2"/>
      <c r="BM154" s="1" t="s">
        <v>5313</v>
      </c>
      <c r="BN154" s="119"/>
    </row>
    <row r="155" spans="1:66" ht="31.2">
      <c r="A155" s="23">
        <v>151</v>
      </c>
      <c r="B155" s="33" t="s">
        <v>5166</v>
      </c>
      <c r="C155" s="33" t="s">
        <v>2161</v>
      </c>
      <c r="D155" s="33" t="s">
        <v>216</v>
      </c>
      <c r="E155" s="33">
        <v>69</v>
      </c>
      <c r="F155" s="33" t="s">
        <v>325</v>
      </c>
      <c r="G155" s="33" t="s">
        <v>325</v>
      </c>
      <c r="H155" s="121" t="str">
        <f t="shared" si="4"/>
        <v>蔡＊瓊花</v>
      </c>
      <c r="I155" s="23" t="str">
        <f t="shared" si="5"/>
        <v>0＊012179</v>
      </c>
      <c r="J155" s="33" t="s">
        <v>5039</v>
      </c>
      <c r="K155" s="36" t="s">
        <v>1127</v>
      </c>
      <c r="L155" s="36" t="s">
        <v>334</v>
      </c>
      <c r="M155" s="33"/>
      <c r="N155" s="33"/>
      <c r="O155" s="33"/>
      <c r="P155" s="33"/>
      <c r="Q155" s="2"/>
      <c r="R155" s="2"/>
      <c r="S155" s="2"/>
      <c r="T155" s="2"/>
      <c r="U155" s="2"/>
      <c r="V155" s="2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2"/>
      <c r="AO155" s="2"/>
      <c r="AP155" s="2"/>
      <c r="AQ155" s="1"/>
      <c r="AR155" s="1"/>
      <c r="AS155" s="1"/>
      <c r="AT155" s="1"/>
      <c r="AU155" s="1"/>
      <c r="AV155" s="2"/>
      <c r="AW155" s="1"/>
      <c r="AX155" s="1"/>
      <c r="AY155" s="1"/>
      <c r="AZ155" s="1"/>
      <c r="BA155" s="1"/>
      <c r="BB155" s="1"/>
      <c r="BC155" s="1"/>
      <c r="BD155" s="1"/>
      <c r="BE155" s="1" t="s">
        <v>9</v>
      </c>
      <c r="BF155" s="1"/>
      <c r="BG155" s="2"/>
      <c r="BH155" s="2"/>
      <c r="BI155" s="1"/>
      <c r="BJ155" s="2"/>
      <c r="BK155" s="2"/>
      <c r="BL155" s="2"/>
      <c r="BM155" s="1"/>
      <c r="BN155" s="119"/>
    </row>
    <row r="156" spans="1:66" ht="31.2">
      <c r="A156" s="23">
        <v>152</v>
      </c>
      <c r="B156" s="33" t="s">
        <v>1520</v>
      </c>
      <c r="C156" s="33" t="s">
        <v>1413</v>
      </c>
      <c r="D156" s="33" t="s">
        <v>218</v>
      </c>
      <c r="E156" s="33">
        <v>77</v>
      </c>
      <c r="F156" s="33" t="s">
        <v>325</v>
      </c>
      <c r="G156" s="33" t="s">
        <v>325</v>
      </c>
      <c r="H156" s="121" t="str">
        <f t="shared" si="4"/>
        <v>葉＊成</v>
      </c>
      <c r="I156" s="23" t="str">
        <f t="shared" si="5"/>
        <v>0＊127496</v>
      </c>
      <c r="J156" s="33" t="s">
        <v>5039</v>
      </c>
      <c r="K156" s="36" t="s">
        <v>1127</v>
      </c>
      <c r="L156" s="36" t="s">
        <v>334</v>
      </c>
      <c r="M156" s="33"/>
      <c r="N156" s="33"/>
      <c r="O156" s="33"/>
      <c r="P156" s="33"/>
      <c r="Q156" s="2"/>
      <c r="R156" s="2"/>
      <c r="S156" s="2"/>
      <c r="T156" s="2"/>
      <c r="U156" s="2"/>
      <c r="V156" s="2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2"/>
      <c r="AO156" s="2"/>
      <c r="AP156" s="2"/>
      <c r="AQ156" s="1"/>
      <c r="AR156" s="1"/>
      <c r="AS156" s="1"/>
      <c r="AT156" s="1"/>
      <c r="AU156" s="1"/>
      <c r="AV156" s="2"/>
      <c r="AW156" s="1"/>
      <c r="AX156" s="1"/>
      <c r="AY156" s="1"/>
      <c r="AZ156" s="1"/>
      <c r="BA156" s="1"/>
      <c r="BB156" s="1"/>
      <c r="BC156" s="1"/>
      <c r="BD156" s="1"/>
      <c r="BE156" s="1" t="s">
        <v>9</v>
      </c>
      <c r="BF156" s="1"/>
      <c r="BG156" s="2"/>
      <c r="BH156" s="2"/>
      <c r="BI156" s="1"/>
      <c r="BJ156" s="2"/>
      <c r="BK156" s="2"/>
      <c r="BL156" s="2"/>
      <c r="BM156" s="1"/>
      <c r="BN156" s="119"/>
    </row>
    <row r="157" spans="1:66" ht="31.2">
      <c r="A157" s="23">
        <v>153</v>
      </c>
      <c r="B157" s="33" t="s">
        <v>5042</v>
      </c>
      <c r="C157" s="33" t="s">
        <v>5040</v>
      </c>
      <c r="D157" s="33" t="s">
        <v>218</v>
      </c>
      <c r="E157" s="33">
        <v>24</v>
      </c>
      <c r="F157" s="33" t="s">
        <v>4548</v>
      </c>
      <c r="G157" s="33" t="s">
        <v>5041</v>
      </c>
      <c r="H157" s="33" t="s">
        <v>5323</v>
      </c>
      <c r="I157" s="23" t="str">
        <f>REPLACE(C157,2,1,"＊")</f>
        <v>2＊112877</v>
      </c>
      <c r="J157" s="33" t="s">
        <v>5027</v>
      </c>
      <c r="K157" s="36" t="s">
        <v>1152</v>
      </c>
      <c r="L157" s="36" t="s">
        <v>334</v>
      </c>
      <c r="M157" s="33"/>
      <c r="N157" s="33"/>
      <c r="O157" s="33"/>
      <c r="P157" s="33"/>
      <c r="Q157" s="2"/>
      <c r="R157" s="2"/>
      <c r="S157" s="2"/>
      <c r="T157" s="2"/>
      <c r="U157" s="2"/>
      <c r="V157" s="2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2"/>
      <c r="AO157" s="2"/>
      <c r="AP157" s="2"/>
      <c r="AQ157" s="1"/>
      <c r="AR157" s="1"/>
      <c r="AS157" s="1"/>
      <c r="AT157" s="1"/>
      <c r="AU157" s="1"/>
      <c r="AV157" s="2" t="s">
        <v>9</v>
      </c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2"/>
      <c r="BH157" s="2"/>
      <c r="BI157" s="1"/>
      <c r="BJ157" s="2"/>
      <c r="BK157" s="2"/>
      <c r="BL157" s="2"/>
      <c r="BM157" s="1" t="s">
        <v>1111</v>
      </c>
      <c r="BN157" s="119"/>
    </row>
    <row r="158" spans="1:66" ht="31.2">
      <c r="A158" s="23">
        <v>154</v>
      </c>
      <c r="B158" s="33" t="s">
        <v>5167</v>
      </c>
      <c r="C158" s="33" t="s">
        <v>5043</v>
      </c>
      <c r="D158" s="33" t="s">
        <v>218</v>
      </c>
      <c r="E158" s="33">
        <v>62</v>
      </c>
      <c r="F158" s="33" t="s">
        <v>325</v>
      </c>
      <c r="G158" s="33" t="s">
        <v>325</v>
      </c>
      <c r="H158" s="121" t="str">
        <f t="shared" ref="H158:H196" si="6">REPLACE(B158,2,1,"＊")</f>
        <v>謝＊清</v>
      </c>
      <c r="I158" s="23" t="str">
        <f t="shared" ref="I158:I196" si="7">REPLACE(C158,2,1,"＊")</f>
        <v>0＊623048</v>
      </c>
      <c r="J158" s="33" t="s">
        <v>5027</v>
      </c>
      <c r="K158" s="36" t="s">
        <v>1127</v>
      </c>
      <c r="L158" s="36" t="s">
        <v>334</v>
      </c>
      <c r="M158" s="33"/>
      <c r="N158" s="33"/>
      <c r="O158" s="33"/>
      <c r="P158" s="33"/>
      <c r="Q158" s="2"/>
      <c r="R158" s="2"/>
      <c r="S158" s="2"/>
      <c r="T158" s="2"/>
      <c r="U158" s="2"/>
      <c r="V158" s="2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2"/>
      <c r="AO158" s="2"/>
      <c r="AP158" s="2"/>
      <c r="AQ158" s="1"/>
      <c r="AR158" s="1"/>
      <c r="AS158" s="1"/>
      <c r="AT158" s="1"/>
      <c r="AU158" s="1"/>
      <c r="AV158" s="2"/>
      <c r="AW158" s="1"/>
      <c r="AX158" s="1"/>
      <c r="AY158" s="1"/>
      <c r="AZ158" s="1"/>
      <c r="BA158" s="1"/>
      <c r="BB158" s="1"/>
      <c r="BC158" s="1"/>
      <c r="BD158" s="1"/>
      <c r="BE158" s="1" t="s">
        <v>9</v>
      </c>
      <c r="BF158" s="1"/>
      <c r="BG158" s="2"/>
      <c r="BH158" s="2"/>
      <c r="BI158" s="1"/>
      <c r="BJ158" s="2"/>
      <c r="BK158" s="2"/>
      <c r="BL158" s="2"/>
      <c r="BM158" s="1"/>
      <c r="BN158" s="119"/>
    </row>
    <row r="159" spans="1:66" ht="31.2">
      <c r="A159" s="23">
        <v>155</v>
      </c>
      <c r="B159" s="33" t="s">
        <v>4717</v>
      </c>
      <c r="C159" s="33" t="s">
        <v>4523</v>
      </c>
      <c r="D159" s="33" t="s">
        <v>218</v>
      </c>
      <c r="E159" s="33">
        <v>82</v>
      </c>
      <c r="F159" s="33" t="s">
        <v>325</v>
      </c>
      <c r="G159" s="33" t="s">
        <v>325</v>
      </c>
      <c r="H159" s="121" t="str">
        <f t="shared" si="6"/>
        <v>陳＊雄</v>
      </c>
      <c r="I159" s="23" t="str">
        <f t="shared" si="7"/>
        <v>0＊071528</v>
      </c>
      <c r="J159" s="33" t="s">
        <v>5027</v>
      </c>
      <c r="K159" s="36" t="s">
        <v>1127</v>
      </c>
      <c r="L159" s="36" t="s">
        <v>334</v>
      </c>
      <c r="M159" s="33"/>
      <c r="N159" s="33"/>
      <c r="O159" s="33"/>
      <c r="P159" s="33"/>
      <c r="Q159" s="2"/>
      <c r="R159" s="2"/>
      <c r="S159" s="2"/>
      <c r="T159" s="2"/>
      <c r="U159" s="2"/>
      <c r="V159" s="2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2"/>
      <c r="AO159" s="2"/>
      <c r="AP159" s="2"/>
      <c r="AQ159" s="1"/>
      <c r="AR159" s="1"/>
      <c r="AS159" s="1"/>
      <c r="AT159" s="1"/>
      <c r="AU159" s="1"/>
      <c r="AV159" s="2"/>
      <c r="AW159" s="1"/>
      <c r="AX159" s="1"/>
      <c r="AY159" s="1"/>
      <c r="AZ159" s="1"/>
      <c r="BA159" s="1"/>
      <c r="BB159" s="1"/>
      <c r="BC159" s="1"/>
      <c r="BD159" s="1"/>
      <c r="BE159" s="1" t="s">
        <v>9</v>
      </c>
      <c r="BF159" s="1"/>
      <c r="BG159" s="2"/>
      <c r="BH159" s="2"/>
      <c r="BI159" s="1"/>
      <c r="BJ159" s="2"/>
      <c r="BK159" s="2"/>
      <c r="BL159" s="2"/>
      <c r="BM159" s="1"/>
      <c r="BN159" s="119"/>
    </row>
    <row r="160" spans="1:66" ht="31.2">
      <c r="A160" s="23">
        <v>156</v>
      </c>
      <c r="B160" s="33" t="s">
        <v>5168</v>
      </c>
      <c r="C160" s="33" t="s">
        <v>2290</v>
      </c>
      <c r="D160" s="33" t="s">
        <v>218</v>
      </c>
      <c r="E160" s="33">
        <v>45</v>
      </c>
      <c r="F160" s="33" t="s">
        <v>325</v>
      </c>
      <c r="G160" s="33" t="s">
        <v>325</v>
      </c>
      <c r="H160" s="121" t="str">
        <f t="shared" si="6"/>
        <v>李＊華</v>
      </c>
      <c r="I160" s="23" t="str">
        <f t="shared" si="7"/>
        <v>0＊516442</v>
      </c>
      <c r="J160" s="33" t="s">
        <v>5027</v>
      </c>
      <c r="K160" s="36" t="s">
        <v>1127</v>
      </c>
      <c r="L160" s="36" t="s">
        <v>334</v>
      </c>
      <c r="M160" s="33"/>
      <c r="N160" s="33"/>
      <c r="O160" s="33"/>
      <c r="P160" s="33"/>
      <c r="Q160" s="2"/>
      <c r="R160" s="2"/>
      <c r="S160" s="2"/>
      <c r="T160" s="2"/>
      <c r="U160" s="2"/>
      <c r="V160" s="2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2"/>
      <c r="AO160" s="2"/>
      <c r="AP160" s="2"/>
      <c r="AQ160" s="1"/>
      <c r="AR160" s="1"/>
      <c r="AS160" s="1"/>
      <c r="AT160" s="1"/>
      <c r="AU160" s="1"/>
      <c r="AV160" s="2"/>
      <c r="AW160" s="1"/>
      <c r="AX160" s="1"/>
      <c r="AY160" s="1"/>
      <c r="AZ160" s="1"/>
      <c r="BA160" s="1"/>
      <c r="BB160" s="1"/>
      <c r="BC160" s="1"/>
      <c r="BD160" s="1"/>
      <c r="BE160" s="1" t="s">
        <v>9</v>
      </c>
      <c r="BF160" s="1"/>
      <c r="BG160" s="2"/>
      <c r="BH160" s="2"/>
      <c r="BI160" s="1"/>
      <c r="BJ160" s="2"/>
      <c r="BK160" s="2"/>
      <c r="BL160" s="2"/>
      <c r="BM160" s="1"/>
      <c r="BN160" s="119"/>
    </row>
    <row r="161" spans="1:66" ht="31.2">
      <c r="A161" s="23">
        <v>157</v>
      </c>
      <c r="B161" s="33" t="s">
        <v>5169</v>
      </c>
      <c r="C161" s="33" t="s">
        <v>5044</v>
      </c>
      <c r="D161" s="33" t="s">
        <v>218</v>
      </c>
      <c r="E161" s="33">
        <v>67</v>
      </c>
      <c r="F161" s="33" t="s">
        <v>325</v>
      </c>
      <c r="G161" s="33" t="s">
        <v>325</v>
      </c>
      <c r="H161" s="121" t="str">
        <f t="shared" si="6"/>
        <v>詹＊寧</v>
      </c>
      <c r="I161" s="23" t="str">
        <f t="shared" si="7"/>
        <v>1＊960781</v>
      </c>
      <c r="J161" s="33" t="s">
        <v>5027</v>
      </c>
      <c r="K161" s="36" t="s">
        <v>1127</v>
      </c>
      <c r="L161" s="36" t="s">
        <v>334</v>
      </c>
      <c r="M161" s="33"/>
      <c r="N161" s="33"/>
      <c r="O161" s="33"/>
      <c r="P161" s="33"/>
      <c r="Q161" s="2"/>
      <c r="R161" s="2"/>
      <c r="S161" s="2"/>
      <c r="T161" s="2"/>
      <c r="U161" s="2"/>
      <c r="V161" s="2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2"/>
      <c r="AO161" s="2"/>
      <c r="AP161" s="2"/>
      <c r="AQ161" s="1"/>
      <c r="AR161" s="1"/>
      <c r="AS161" s="1"/>
      <c r="AT161" s="1"/>
      <c r="AU161" s="1"/>
      <c r="AV161" s="2"/>
      <c r="AW161" s="1"/>
      <c r="AX161" s="1"/>
      <c r="AY161" s="1"/>
      <c r="AZ161" s="1"/>
      <c r="BA161" s="1"/>
      <c r="BB161" s="1"/>
      <c r="BC161" s="1"/>
      <c r="BD161" s="1"/>
      <c r="BE161" s="1" t="s">
        <v>9</v>
      </c>
      <c r="BF161" s="1"/>
      <c r="BG161" s="2"/>
      <c r="BH161" s="2"/>
      <c r="BI161" s="1"/>
      <c r="BJ161" s="2"/>
      <c r="BK161" s="2"/>
      <c r="BL161" s="2"/>
      <c r="BM161" s="1"/>
      <c r="BN161" s="119"/>
    </row>
    <row r="162" spans="1:66" ht="31.2">
      <c r="A162" s="23">
        <v>158</v>
      </c>
      <c r="B162" s="33" t="s">
        <v>5170</v>
      </c>
      <c r="C162" s="33" t="s">
        <v>5045</v>
      </c>
      <c r="D162" s="33" t="s">
        <v>216</v>
      </c>
      <c r="E162" s="33">
        <v>78</v>
      </c>
      <c r="F162" s="33" t="s">
        <v>325</v>
      </c>
      <c r="G162" s="33" t="s">
        <v>325</v>
      </c>
      <c r="H162" s="121" t="str">
        <f t="shared" si="6"/>
        <v>姜＊美玉</v>
      </c>
      <c r="I162" s="23" t="str">
        <f t="shared" si="7"/>
        <v>1＊616383</v>
      </c>
      <c r="J162" s="33" t="s">
        <v>5027</v>
      </c>
      <c r="K162" s="36" t="s">
        <v>1127</v>
      </c>
      <c r="L162" s="36" t="s">
        <v>334</v>
      </c>
      <c r="M162" s="33"/>
      <c r="N162" s="33"/>
      <c r="O162" s="33"/>
      <c r="P162" s="33"/>
      <c r="Q162" s="2"/>
      <c r="R162" s="2"/>
      <c r="S162" s="2"/>
      <c r="T162" s="2"/>
      <c r="U162" s="2"/>
      <c r="V162" s="2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2"/>
      <c r="AO162" s="2"/>
      <c r="AP162" s="2"/>
      <c r="AQ162" s="1"/>
      <c r="AR162" s="1"/>
      <c r="AS162" s="1"/>
      <c r="AT162" s="1"/>
      <c r="AU162" s="1"/>
      <c r="AV162" s="2"/>
      <c r="AW162" s="1"/>
      <c r="AX162" s="1"/>
      <c r="AY162" s="1"/>
      <c r="AZ162" s="1"/>
      <c r="BA162" s="1"/>
      <c r="BB162" s="1"/>
      <c r="BC162" s="1"/>
      <c r="BD162" s="1"/>
      <c r="BE162" s="1" t="s">
        <v>9</v>
      </c>
      <c r="BF162" s="1"/>
      <c r="BG162" s="2"/>
      <c r="BH162" s="2"/>
      <c r="BI162" s="1"/>
      <c r="BJ162" s="2"/>
      <c r="BK162" s="2"/>
      <c r="BL162" s="2"/>
      <c r="BM162" s="1"/>
      <c r="BN162" s="119"/>
    </row>
    <row r="163" spans="1:66" ht="31.2">
      <c r="A163" s="23">
        <v>159</v>
      </c>
      <c r="B163" s="33" t="s">
        <v>5171</v>
      </c>
      <c r="C163" s="33" t="s">
        <v>5046</v>
      </c>
      <c r="D163" s="33" t="s">
        <v>218</v>
      </c>
      <c r="E163" s="33">
        <v>71</v>
      </c>
      <c r="F163" s="33" t="s">
        <v>325</v>
      </c>
      <c r="G163" s="33" t="s">
        <v>325</v>
      </c>
      <c r="H163" s="121" t="str">
        <f t="shared" si="6"/>
        <v>施＊隆盛</v>
      </c>
      <c r="I163" s="23" t="str">
        <f t="shared" si="7"/>
        <v>1＊775357</v>
      </c>
      <c r="J163" s="33" t="s">
        <v>5027</v>
      </c>
      <c r="K163" s="36" t="s">
        <v>1127</v>
      </c>
      <c r="L163" s="36" t="s">
        <v>334</v>
      </c>
      <c r="M163" s="33"/>
      <c r="N163" s="33"/>
      <c r="O163" s="33"/>
      <c r="P163" s="33"/>
      <c r="Q163" s="2"/>
      <c r="R163" s="2"/>
      <c r="S163" s="2"/>
      <c r="T163" s="2"/>
      <c r="U163" s="2"/>
      <c r="V163" s="2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2"/>
      <c r="AO163" s="2"/>
      <c r="AP163" s="2"/>
      <c r="AQ163" s="1"/>
      <c r="AR163" s="1"/>
      <c r="AS163" s="1"/>
      <c r="AT163" s="1"/>
      <c r="AU163" s="1"/>
      <c r="AV163" s="2"/>
      <c r="AW163" s="1"/>
      <c r="AX163" s="1"/>
      <c r="AY163" s="1"/>
      <c r="AZ163" s="1"/>
      <c r="BA163" s="1"/>
      <c r="BB163" s="1"/>
      <c r="BC163" s="1"/>
      <c r="BD163" s="1"/>
      <c r="BE163" s="1" t="s">
        <v>9</v>
      </c>
      <c r="BF163" s="1"/>
      <c r="BG163" s="2"/>
      <c r="BH163" s="2"/>
      <c r="BI163" s="1"/>
      <c r="BJ163" s="2"/>
      <c r="BK163" s="2"/>
      <c r="BL163" s="2"/>
      <c r="BM163" s="1"/>
      <c r="BN163" s="119"/>
    </row>
    <row r="164" spans="1:66" ht="31.2">
      <c r="A164" s="23">
        <v>160</v>
      </c>
      <c r="B164" s="33" t="s">
        <v>5172</v>
      </c>
      <c r="C164" s="33" t="s">
        <v>5047</v>
      </c>
      <c r="D164" s="33" t="s">
        <v>218</v>
      </c>
      <c r="E164" s="33">
        <v>71</v>
      </c>
      <c r="F164" s="33" t="s">
        <v>325</v>
      </c>
      <c r="G164" s="33" t="s">
        <v>325</v>
      </c>
      <c r="H164" s="121" t="str">
        <f t="shared" si="6"/>
        <v>戴＊誠</v>
      </c>
      <c r="I164" s="23" t="str">
        <f t="shared" si="7"/>
        <v>1＊982648</v>
      </c>
      <c r="J164" s="33" t="s">
        <v>5027</v>
      </c>
      <c r="K164" s="36" t="s">
        <v>1127</v>
      </c>
      <c r="L164" s="36" t="s">
        <v>334</v>
      </c>
      <c r="M164" s="33"/>
      <c r="N164" s="33"/>
      <c r="O164" s="33"/>
      <c r="P164" s="33"/>
      <c r="Q164" s="2"/>
      <c r="R164" s="2"/>
      <c r="S164" s="2"/>
      <c r="T164" s="2"/>
      <c r="U164" s="2"/>
      <c r="V164" s="2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2"/>
      <c r="AO164" s="2"/>
      <c r="AP164" s="2"/>
      <c r="AQ164" s="1"/>
      <c r="AR164" s="1"/>
      <c r="AS164" s="1"/>
      <c r="AT164" s="1"/>
      <c r="AU164" s="1"/>
      <c r="AV164" s="2"/>
      <c r="AW164" s="1"/>
      <c r="AX164" s="1"/>
      <c r="AY164" s="1"/>
      <c r="AZ164" s="1"/>
      <c r="BA164" s="1"/>
      <c r="BB164" s="1"/>
      <c r="BC164" s="1"/>
      <c r="BD164" s="1"/>
      <c r="BE164" s="1" t="s">
        <v>9</v>
      </c>
      <c r="BF164" s="1"/>
      <c r="BG164" s="2"/>
      <c r="BH164" s="2"/>
      <c r="BI164" s="1"/>
      <c r="BJ164" s="2"/>
      <c r="BK164" s="2"/>
      <c r="BL164" s="2"/>
      <c r="BM164" s="1"/>
      <c r="BN164" s="119"/>
    </row>
    <row r="165" spans="1:66" ht="31.2">
      <c r="A165" s="23">
        <v>161</v>
      </c>
      <c r="B165" s="33" t="s">
        <v>1198</v>
      </c>
      <c r="C165" s="33" t="s">
        <v>335</v>
      </c>
      <c r="D165" s="33" t="s">
        <v>216</v>
      </c>
      <c r="E165" s="33">
        <v>58</v>
      </c>
      <c r="F165" s="33" t="s">
        <v>325</v>
      </c>
      <c r="G165" s="33" t="s">
        <v>325</v>
      </c>
      <c r="H165" s="121" t="str">
        <f t="shared" si="6"/>
        <v>謝＊婷</v>
      </c>
      <c r="I165" s="23" t="str">
        <f t="shared" si="7"/>
        <v>2＊135350</v>
      </c>
      <c r="J165" s="33" t="s">
        <v>5027</v>
      </c>
      <c r="K165" s="36" t="s">
        <v>1127</v>
      </c>
      <c r="L165" s="36" t="s">
        <v>334</v>
      </c>
      <c r="M165" s="33"/>
      <c r="N165" s="33"/>
      <c r="O165" s="33"/>
      <c r="P165" s="33"/>
      <c r="Q165" s="2"/>
      <c r="R165" s="2"/>
      <c r="S165" s="2"/>
      <c r="T165" s="2"/>
      <c r="U165" s="2"/>
      <c r="V165" s="2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2"/>
      <c r="AO165" s="2"/>
      <c r="AP165" s="2"/>
      <c r="AQ165" s="1"/>
      <c r="AR165" s="1"/>
      <c r="AS165" s="1"/>
      <c r="AT165" s="1"/>
      <c r="AU165" s="1"/>
      <c r="AV165" s="2"/>
      <c r="AW165" s="1"/>
      <c r="AX165" s="1"/>
      <c r="AY165" s="1"/>
      <c r="AZ165" s="1"/>
      <c r="BA165" s="1"/>
      <c r="BB165" s="1"/>
      <c r="BC165" s="1"/>
      <c r="BD165" s="1"/>
      <c r="BE165" s="1" t="s">
        <v>9</v>
      </c>
      <c r="BF165" s="1"/>
      <c r="BG165" s="2"/>
      <c r="BH165" s="2"/>
      <c r="BI165" s="1"/>
      <c r="BJ165" s="2"/>
      <c r="BK165" s="2"/>
      <c r="BL165" s="2"/>
      <c r="BM165" s="1"/>
      <c r="BN165" s="119"/>
    </row>
    <row r="166" spans="1:66" ht="31.2">
      <c r="A166" s="23">
        <v>162</v>
      </c>
      <c r="B166" s="33" t="s">
        <v>5173</v>
      </c>
      <c r="C166" s="33" t="s">
        <v>2141</v>
      </c>
      <c r="D166" s="33" t="s">
        <v>216</v>
      </c>
      <c r="E166" s="33">
        <v>56</v>
      </c>
      <c r="F166" s="33" t="s">
        <v>325</v>
      </c>
      <c r="G166" s="33" t="s">
        <v>325</v>
      </c>
      <c r="H166" s="121" t="str">
        <f t="shared" si="6"/>
        <v>蔡＊惠</v>
      </c>
      <c r="I166" s="23" t="str">
        <f t="shared" si="7"/>
        <v>2＊165155</v>
      </c>
      <c r="J166" s="33" t="s">
        <v>5027</v>
      </c>
      <c r="K166" s="36" t="s">
        <v>1127</v>
      </c>
      <c r="L166" s="36" t="s">
        <v>334</v>
      </c>
      <c r="M166" s="33"/>
      <c r="N166" s="33"/>
      <c r="O166" s="33"/>
      <c r="P166" s="33"/>
      <c r="Q166" s="2"/>
      <c r="R166" s="2"/>
      <c r="S166" s="2"/>
      <c r="T166" s="2"/>
      <c r="U166" s="2"/>
      <c r="V166" s="2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2"/>
      <c r="AO166" s="2"/>
      <c r="AP166" s="2"/>
      <c r="AQ166" s="1"/>
      <c r="AR166" s="1"/>
      <c r="AS166" s="1"/>
      <c r="AT166" s="1"/>
      <c r="AU166" s="1"/>
      <c r="AV166" s="2"/>
      <c r="AW166" s="1"/>
      <c r="AX166" s="1"/>
      <c r="AY166" s="1"/>
      <c r="AZ166" s="1"/>
      <c r="BA166" s="1"/>
      <c r="BB166" s="1"/>
      <c r="BC166" s="1"/>
      <c r="BD166" s="1"/>
      <c r="BE166" s="1" t="s">
        <v>9</v>
      </c>
      <c r="BF166" s="1"/>
      <c r="BG166" s="2"/>
      <c r="BH166" s="2"/>
      <c r="BI166" s="1"/>
      <c r="BJ166" s="2"/>
      <c r="BK166" s="2"/>
      <c r="BL166" s="2"/>
      <c r="BM166" s="1"/>
      <c r="BN166" s="119"/>
    </row>
    <row r="167" spans="1:66" ht="31.2">
      <c r="A167" s="23">
        <v>163</v>
      </c>
      <c r="B167" s="33" t="s">
        <v>5174</v>
      </c>
      <c r="C167" s="33" t="s">
        <v>2189</v>
      </c>
      <c r="D167" s="33" t="s">
        <v>216</v>
      </c>
      <c r="E167" s="33">
        <v>66</v>
      </c>
      <c r="F167" s="33" t="s">
        <v>325</v>
      </c>
      <c r="G167" s="33" t="s">
        <v>325</v>
      </c>
      <c r="H167" s="121" t="str">
        <f t="shared" si="6"/>
        <v>張＊貞</v>
      </c>
      <c r="I167" s="23" t="str">
        <f t="shared" si="7"/>
        <v>2＊045396</v>
      </c>
      <c r="J167" s="33" t="s">
        <v>5027</v>
      </c>
      <c r="K167" s="36" t="s">
        <v>1127</v>
      </c>
      <c r="L167" s="36" t="s">
        <v>334</v>
      </c>
      <c r="M167" s="33"/>
      <c r="N167" s="33"/>
      <c r="O167" s="33"/>
      <c r="P167" s="33"/>
      <c r="Q167" s="2"/>
      <c r="R167" s="2"/>
      <c r="S167" s="2"/>
      <c r="T167" s="2"/>
      <c r="U167" s="2"/>
      <c r="V167" s="2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2"/>
      <c r="AO167" s="2"/>
      <c r="AP167" s="2"/>
      <c r="AQ167" s="1"/>
      <c r="AR167" s="1"/>
      <c r="AS167" s="1"/>
      <c r="AT167" s="1"/>
      <c r="AU167" s="1"/>
      <c r="AV167" s="2"/>
      <c r="AW167" s="1"/>
      <c r="AX167" s="1"/>
      <c r="AY167" s="1"/>
      <c r="AZ167" s="1"/>
      <c r="BA167" s="1"/>
      <c r="BB167" s="1"/>
      <c r="BC167" s="1"/>
      <c r="BD167" s="1"/>
      <c r="BE167" s="1" t="s">
        <v>9</v>
      </c>
      <c r="BF167" s="1"/>
      <c r="BG167" s="2"/>
      <c r="BH167" s="2"/>
      <c r="BI167" s="1"/>
      <c r="BJ167" s="2"/>
      <c r="BK167" s="2"/>
      <c r="BL167" s="2"/>
      <c r="BM167" s="1"/>
      <c r="BN167" s="119"/>
    </row>
    <row r="168" spans="1:66" ht="31.2">
      <c r="A168" s="23">
        <v>164</v>
      </c>
      <c r="B168" s="33" t="s">
        <v>1036</v>
      </c>
      <c r="C168" s="33" t="s">
        <v>872</v>
      </c>
      <c r="D168" s="33" t="s">
        <v>216</v>
      </c>
      <c r="E168" s="33">
        <v>74</v>
      </c>
      <c r="F168" s="33" t="s">
        <v>325</v>
      </c>
      <c r="G168" s="33" t="s">
        <v>325</v>
      </c>
      <c r="H168" s="121" t="str">
        <f t="shared" si="6"/>
        <v>林＊環</v>
      </c>
      <c r="I168" s="23" t="str">
        <f t="shared" si="7"/>
        <v>2＊049673</v>
      </c>
      <c r="J168" s="33" t="s">
        <v>5027</v>
      </c>
      <c r="K168" s="36" t="s">
        <v>1127</v>
      </c>
      <c r="L168" s="36" t="s">
        <v>334</v>
      </c>
      <c r="M168" s="33"/>
      <c r="N168" s="33"/>
      <c r="O168" s="33"/>
      <c r="P168" s="33"/>
      <c r="Q168" s="2"/>
      <c r="R168" s="2"/>
      <c r="S168" s="2"/>
      <c r="T168" s="2"/>
      <c r="U168" s="2"/>
      <c r="V168" s="2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2"/>
      <c r="AO168" s="2"/>
      <c r="AP168" s="2"/>
      <c r="AQ168" s="1"/>
      <c r="AR168" s="1"/>
      <c r="AS168" s="1"/>
      <c r="AT168" s="1"/>
      <c r="AU168" s="1"/>
      <c r="AV168" s="2"/>
      <c r="AW168" s="1"/>
      <c r="AX168" s="1"/>
      <c r="AY168" s="1"/>
      <c r="AZ168" s="1"/>
      <c r="BA168" s="1"/>
      <c r="BB168" s="1"/>
      <c r="BC168" s="1"/>
      <c r="BD168" s="1"/>
      <c r="BE168" s="1" t="s">
        <v>9</v>
      </c>
      <c r="BF168" s="1"/>
      <c r="BG168" s="2"/>
      <c r="BH168" s="2"/>
      <c r="BI168" s="1"/>
      <c r="BJ168" s="2"/>
      <c r="BK168" s="2"/>
      <c r="BL168" s="2"/>
      <c r="BM168" s="1"/>
      <c r="BN168" s="119"/>
    </row>
    <row r="169" spans="1:66" ht="31.2">
      <c r="A169" s="23">
        <v>165</v>
      </c>
      <c r="B169" s="33" t="s">
        <v>615</v>
      </c>
      <c r="C169" s="33" t="s">
        <v>616</v>
      </c>
      <c r="D169" s="33" t="s">
        <v>216</v>
      </c>
      <c r="E169" s="33">
        <v>76</v>
      </c>
      <c r="F169" s="33" t="s">
        <v>325</v>
      </c>
      <c r="G169" s="33" t="s">
        <v>325</v>
      </c>
      <c r="H169" s="121" t="str">
        <f t="shared" si="6"/>
        <v>陳＊華香</v>
      </c>
      <c r="I169" s="23" t="str">
        <f t="shared" si="7"/>
        <v>2＊368203</v>
      </c>
      <c r="J169" s="33" t="s">
        <v>5027</v>
      </c>
      <c r="K169" s="36" t="s">
        <v>1130</v>
      </c>
      <c r="L169" s="36" t="s">
        <v>334</v>
      </c>
      <c r="M169" s="33"/>
      <c r="N169" s="33"/>
      <c r="O169" s="33"/>
      <c r="P169" s="33"/>
      <c r="Q169" s="2"/>
      <c r="R169" s="2"/>
      <c r="S169" s="2"/>
      <c r="T169" s="2"/>
      <c r="U169" s="2"/>
      <c r="V169" s="2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2"/>
      <c r="AO169" s="2"/>
      <c r="AP169" s="2"/>
      <c r="AQ169" s="1"/>
      <c r="AR169" s="1"/>
      <c r="AS169" s="1"/>
      <c r="AT169" s="1"/>
      <c r="AU169" s="1"/>
      <c r="AV169" s="2"/>
      <c r="AW169" s="1"/>
      <c r="AX169" s="1"/>
      <c r="AY169" s="1"/>
      <c r="AZ169" s="1"/>
      <c r="BA169" s="1"/>
      <c r="BB169" s="1"/>
      <c r="BC169" s="1"/>
      <c r="BD169" s="1"/>
      <c r="BE169" s="1"/>
      <c r="BF169" s="1" t="s">
        <v>1102</v>
      </c>
      <c r="BG169" s="2"/>
      <c r="BH169" s="2"/>
      <c r="BI169" s="1"/>
      <c r="BJ169" s="2"/>
      <c r="BK169" s="2"/>
      <c r="BL169" s="2"/>
      <c r="BM169" s="1"/>
      <c r="BN169" s="119"/>
    </row>
    <row r="170" spans="1:66" ht="31.2">
      <c r="A170" s="23">
        <v>166</v>
      </c>
      <c r="B170" s="33" t="s">
        <v>1884</v>
      </c>
      <c r="C170" s="33" t="s">
        <v>1660</v>
      </c>
      <c r="D170" s="33" t="s">
        <v>218</v>
      </c>
      <c r="E170" s="33">
        <v>71</v>
      </c>
      <c r="F170" s="33" t="s">
        <v>325</v>
      </c>
      <c r="G170" s="33" t="s">
        <v>325</v>
      </c>
      <c r="H170" s="121" t="str">
        <f t="shared" si="6"/>
        <v>張＊富</v>
      </c>
      <c r="I170" s="23" t="str">
        <f t="shared" si="7"/>
        <v>2＊383131</v>
      </c>
      <c r="J170" s="33" t="s">
        <v>5027</v>
      </c>
      <c r="K170" s="36" t="s">
        <v>1127</v>
      </c>
      <c r="L170" s="36" t="s">
        <v>334</v>
      </c>
      <c r="M170" s="33"/>
      <c r="N170" s="33"/>
      <c r="O170" s="33"/>
      <c r="P170" s="33"/>
      <c r="Q170" s="2"/>
      <c r="R170" s="2"/>
      <c r="S170" s="2"/>
      <c r="T170" s="2"/>
      <c r="U170" s="2"/>
      <c r="V170" s="2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2"/>
      <c r="AO170" s="2"/>
      <c r="AP170" s="2"/>
      <c r="AQ170" s="1"/>
      <c r="AR170" s="1"/>
      <c r="AS170" s="1"/>
      <c r="AT170" s="1"/>
      <c r="AU170" s="1"/>
      <c r="AV170" s="2"/>
      <c r="AW170" s="1"/>
      <c r="AX170" s="1"/>
      <c r="AY170" s="1"/>
      <c r="AZ170" s="1"/>
      <c r="BA170" s="1"/>
      <c r="BB170" s="1"/>
      <c r="BC170" s="1"/>
      <c r="BD170" s="1"/>
      <c r="BE170" s="1" t="s">
        <v>9</v>
      </c>
      <c r="BF170" s="1"/>
      <c r="BG170" s="2"/>
      <c r="BH170" s="2"/>
      <c r="BI170" s="1"/>
      <c r="BJ170" s="2"/>
      <c r="BK170" s="2"/>
      <c r="BL170" s="2"/>
      <c r="BM170" s="1"/>
      <c r="BN170" s="119"/>
    </row>
    <row r="171" spans="1:66" ht="31.2">
      <c r="A171" s="23">
        <v>167</v>
      </c>
      <c r="B171" s="33" t="s">
        <v>5175</v>
      </c>
      <c r="C171" s="33" t="s">
        <v>2507</v>
      </c>
      <c r="D171" s="33" t="s">
        <v>218</v>
      </c>
      <c r="E171" s="33">
        <v>90</v>
      </c>
      <c r="F171" s="33" t="s">
        <v>325</v>
      </c>
      <c r="G171" s="33" t="s">
        <v>325</v>
      </c>
      <c r="H171" s="121" t="str">
        <f t="shared" si="6"/>
        <v>洪＊彬</v>
      </c>
      <c r="I171" s="23" t="str">
        <f t="shared" si="7"/>
        <v>2＊956950</v>
      </c>
      <c r="J171" s="33" t="s">
        <v>5027</v>
      </c>
      <c r="K171" s="36" t="s">
        <v>1127</v>
      </c>
      <c r="L171" s="36" t="s">
        <v>334</v>
      </c>
      <c r="M171" s="33"/>
      <c r="N171" s="33"/>
      <c r="O171" s="33"/>
      <c r="P171" s="33"/>
      <c r="Q171" s="2"/>
      <c r="R171" s="2"/>
      <c r="S171" s="2"/>
      <c r="T171" s="2"/>
      <c r="U171" s="2"/>
      <c r="V171" s="2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2"/>
      <c r="AO171" s="2"/>
      <c r="AP171" s="2"/>
      <c r="AQ171" s="1"/>
      <c r="AR171" s="1"/>
      <c r="AS171" s="1"/>
      <c r="AT171" s="1"/>
      <c r="AU171" s="1"/>
      <c r="AV171" s="2"/>
      <c r="AW171" s="1"/>
      <c r="AX171" s="1"/>
      <c r="AY171" s="1"/>
      <c r="AZ171" s="1"/>
      <c r="BA171" s="1"/>
      <c r="BB171" s="1"/>
      <c r="BC171" s="1"/>
      <c r="BD171" s="1"/>
      <c r="BE171" s="1" t="s">
        <v>9</v>
      </c>
      <c r="BF171" s="1"/>
      <c r="BG171" s="2"/>
      <c r="BH171" s="2"/>
      <c r="BI171" s="1"/>
      <c r="BJ171" s="2"/>
      <c r="BK171" s="2"/>
      <c r="BL171" s="2"/>
      <c r="BM171" s="1"/>
      <c r="BN171" s="119"/>
    </row>
    <row r="172" spans="1:66" ht="31.2">
      <c r="A172" s="23">
        <v>168</v>
      </c>
      <c r="B172" s="33" t="s">
        <v>5176</v>
      </c>
      <c r="C172" s="33" t="s">
        <v>3330</v>
      </c>
      <c r="D172" s="33" t="s">
        <v>216</v>
      </c>
      <c r="E172" s="33">
        <v>86</v>
      </c>
      <c r="F172" s="33" t="s">
        <v>325</v>
      </c>
      <c r="G172" s="33" t="s">
        <v>325</v>
      </c>
      <c r="H172" s="121" t="str">
        <f t="shared" si="6"/>
        <v>林＊玉華</v>
      </c>
      <c r="I172" s="23" t="str">
        <f t="shared" si="7"/>
        <v>2＊004912</v>
      </c>
      <c r="J172" s="33" t="s">
        <v>5027</v>
      </c>
      <c r="K172" s="36" t="s">
        <v>1127</v>
      </c>
      <c r="L172" s="36" t="s">
        <v>334</v>
      </c>
      <c r="M172" s="33"/>
      <c r="N172" s="33"/>
      <c r="O172" s="33"/>
      <c r="P172" s="33"/>
      <c r="Q172" s="2"/>
      <c r="R172" s="2"/>
      <c r="S172" s="2"/>
      <c r="T172" s="2"/>
      <c r="U172" s="2"/>
      <c r="V172" s="2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2"/>
      <c r="AO172" s="2"/>
      <c r="AP172" s="2"/>
      <c r="AQ172" s="1"/>
      <c r="AR172" s="1"/>
      <c r="AS172" s="1"/>
      <c r="AT172" s="1"/>
      <c r="AU172" s="1"/>
      <c r="AV172" s="2"/>
      <c r="AW172" s="1"/>
      <c r="AX172" s="1"/>
      <c r="AY172" s="1"/>
      <c r="AZ172" s="1"/>
      <c r="BA172" s="1"/>
      <c r="BB172" s="1"/>
      <c r="BC172" s="1"/>
      <c r="BD172" s="1"/>
      <c r="BE172" s="1" t="s">
        <v>9</v>
      </c>
      <c r="BF172" s="1"/>
      <c r="BG172" s="2"/>
      <c r="BH172" s="2"/>
      <c r="BI172" s="1"/>
      <c r="BJ172" s="2"/>
      <c r="BK172" s="2"/>
      <c r="BL172" s="2"/>
      <c r="BM172" s="1"/>
      <c r="BN172" s="119"/>
    </row>
    <row r="173" spans="1:66" ht="46.8">
      <c r="A173" s="23">
        <v>169</v>
      </c>
      <c r="B173" s="33" t="s">
        <v>5177</v>
      </c>
      <c r="C173" s="33" t="s">
        <v>5048</v>
      </c>
      <c r="D173" s="33" t="s">
        <v>218</v>
      </c>
      <c r="E173" s="33">
        <v>58</v>
      </c>
      <c r="F173" s="33" t="s">
        <v>325</v>
      </c>
      <c r="G173" s="33" t="s">
        <v>325</v>
      </c>
      <c r="H173" s="121" t="str">
        <f t="shared" si="6"/>
        <v>王＊丞</v>
      </c>
      <c r="I173" s="23" t="str">
        <f t="shared" si="7"/>
        <v>2＊246804</v>
      </c>
      <c r="J173" s="33" t="s">
        <v>5027</v>
      </c>
      <c r="K173" s="36" t="s">
        <v>1132</v>
      </c>
      <c r="L173" s="36" t="s">
        <v>334</v>
      </c>
      <c r="M173" s="33"/>
      <c r="N173" s="33"/>
      <c r="O173" s="33"/>
      <c r="P173" s="33"/>
      <c r="Q173" s="2"/>
      <c r="R173" s="2"/>
      <c r="S173" s="2"/>
      <c r="T173" s="2"/>
      <c r="U173" s="2"/>
      <c r="V173" s="2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2"/>
      <c r="AO173" s="2"/>
      <c r="AP173" s="2"/>
      <c r="AQ173" s="1"/>
      <c r="AR173" s="1"/>
      <c r="AS173" s="1"/>
      <c r="AT173" s="1"/>
      <c r="AU173" s="1"/>
      <c r="AV173" s="2"/>
      <c r="AW173" s="1"/>
      <c r="AX173" s="1"/>
      <c r="AY173" s="1"/>
      <c r="AZ173" s="1"/>
      <c r="BA173" s="1"/>
      <c r="BB173" s="1"/>
      <c r="BC173" s="1" t="s">
        <v>9</v>
      </c>
      <c r="BD173" s="1"/>
      <c r="BE173" s="1" t="s">
        <v>9</v>
      </c>
      <c r="BF173" s="1"/>
      <c r="BG173" s="2"/>
      <c r="BH173" s="2"/>
      <c r="BI173" s="1"/>
      <c r="BJ173" s="2"/>
      <c r="BK173" s="2"/>
      <c r="BL173" s="2"/>
      <c r="BM173" s="1"/>
      <c r="BN173" s="119"/>
    </row>
    <row r="174" spans="1:66" ht="46.8">
      <c r="A174" s="23">
        <v>170</v>
      </c>
      <c r="B174" s="33" t="s">
        <v>5178</v>
      </c>
      <c r="C174" s="33" t="s">
        <v>5049</v>
      </c>
      <c r="D174" s="33" t="s">
        <v>218</v>
      </c>
      <c r="E174" s="33">
        <v>57</v>
      </c>
      <c r="F174" s="33" t="s">
        <v>325</v>
      </c>
      <c r="G174" s="33" t="s">
        <v>325</v>
      </c>
      <c r="H174" s="121" t="str">
        <f t="shared" si="6"/>
        <v>楊＊</v>
      </c>
      <c r="I174" s="23" t="str">
        <f t="shared" si="7"/>
        <v>2＊248033</v>
      </c>
      <c r="J174" s="33" t="s">
        <v>5027</v>
      </c>
      <c r="K174" s="36" t="s">
        <v>1125</v>
      </c>
      <c r="L174" s="36" t="s">
        <v>334</v>
      </c>
      <c r="M174" s="33"/>
      <c r="N174" s="33"/>
      <c r="O174" s="33"/>
      <c r="P174" s="33"/>
      <c r="Q174" s="2"/>
      <c r="R174" s="2"/>
      <c r="S174" s="2"/>
      <c r="T174" s="2"/>
      <c r="U174" s="2"/>
      <c r="V174" s="2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2"/>
      <c r="AO174" s="2"/>
      <c r="AP174" s="2"/>
      <c r="AQ174" s="1"/>
      <c r="AR174" s="1"/>
      <c r="AS174" s="1"/>
      <c r="AT174" s="1"/>
      <c r="AU174" s="1"/>
      <c r="AV174" s="2"/>
      <c r="AW174" s="1"/>
      <c r="AX174" s="1"/>
      <c r="AY174" s="1"/>
      <c r="AZ174" s="1"/>
      <c r="BA174" s="1"/>
      <c r="BB174" s="1"/>
      <c r="BC174" s="1" t="s">
        <v>9</v>
      </c>
      <c r="BD174" s="1"/>
      <c r="BE174" s="1"/>
      <c r="BF174" s="1" t="s">
        <v>9</v>
      </c>
      <c r="BG174" s="2"/>
      <c r="BH174" s="2"/>
      <c r="BI174" s="1"/>
      <c r="BJ174" s="2"/>
      <c r="BK174" s="2"/>
      <c r="BL174" s="2"/>
      <c r="BM174" s="1"/>
      <c r="BN174" s="119"/>
    </row>
    <row r="175" spans="1:66" ht="31.2">
      <c r="A175" s="23">
        <v>171</v>
      </c>
      <c r="B175" s="33" t="s">
        <v>5179</v>
      </c>
      <c r="C175" s="33" t="s">
        <v>2150</v>
      </c>
      <c r="D175" s="33" t="s">
        <v>216</v>
      </c>
      <c r="E175" s="33">
        <v>45</v>
      </c>
      <c r="F175" s="33" t="s">
        <v>325</v>
      </c>
      <c r="G175" s="33" t="s">
        <v>325</v>
      </c>
      <c r="H175" s="121" t="str">
        <f t="shared" si="6"/>
        <v>陳＊旻</v>
      </c>
      <c r="I175" s="23" t="str">
        <f t="shared" si="7"/>
        <v>0＊078913</v>
      </c>
      <c r="J175" s="33" t="s">
        <v>5050</v>
      </c>
      <c r="K175" s="36" t="s">
        <v>1127</v>
      </c>
      <c r="L175" s="36" t="s">
        <v>334</v>
      </c>
      <c r="M175" s="33"/>
      <c r="N175" s="33"/>
      <c r="O175" s="33"/>
      <c r="P175" s="33"/>
      <c r="Q175" s="2"/>
      <c r="R175" s="2"/>
      <c r="S175" s="2"/>
      <c r="T175" s="2"/>
      <c r="U175" s="2"/>
      <c r="V175" s="2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2"/>
      <c r="AO175" s="2"/>
      <c r="AP175" s="2"/>
      <c r="AQ175" s="1"/>
      <c r="AR175" s="1"/>
      <c r="AS175" s="1"/>
      <c r="AT175" s="1"/>
      <c r="AU175" s="1"/>
      <c r="AV175" s="2"/>
      <c r="AW175" s="1"/>
      <c r="AX175" s="1"/>
      <c r="AY175" s="1"/>
      <c r="AZ175" s="1"/>
      <c r="BA175" s="1"/>
      <c r="BB175" s="1"/>
      <c r="BC175" s="1"/>
      <c r="BD175" s="1"/>
      <c r="BE175" s="1" t="s">
        <v>1133</v>
      </c>
      <c r="BF175" s="1"/>
      <c r="BG175" s="2"/>
      <c r="BH175" s="2"/>
      <c r="BI175" s="1"/>
      <c r="BJ175" s="2"/>
      <c r="BK175" s="2"/>
      <c r="BL175" s="2"/>
      <c r="BM175" s="1"/>
      <c r="BN175" s="119"/>
    </row>
    <row r="176" spans="1:66" ht="46.8">
      <c r="A176" s="23">
        <v>172</v>
      </c>
      <c r="B176" s="33" t="s">
        <v>5180</v>
      </c>
      <c r="C176" s="33" t="s">
        <v>2187</v>
      </c>
      <c r="D176" s="33" t="s">
        <v>216</v>
      </c>
      <c r="E176" s="33">
        <v>70</v>
      </c>
      <c r="F176" s="33" t="s">
        <v>325</v>
      </c>
      <c r="G176" s="33" t="s">
        <v>325</v>
      </c>
      <c r="H176" s="121" t="str">
        <f t="shared" si="6"/>
        <v>闕＊惠</v>
      </c>
      <c r="I176" s="23" t="str">
        <f t="shared" si="7"/>
        <v>2＊639771</v>
      </c>
      <c r="J176" s="33" t="s">
        <v>5050</v>
      </c>
      <c r="K176" s="36" t="s">
        <v>1132</v>
      </c>
      <c r="L176" s="36" t="s">
        <v>334</v>
      </c>
      <c r="M176" s="33"/>
      <c r="N176" s="33"/>
      <c r="O176" s="33"/>
      <c r="P176" s="33"/>
      <c r="Q176" s="2"/>
      <c r="R176" s="2"/>
      <c r="S176" s="2"/>
      <c r="T176" s="2"/>
      <c r="U176" s="2"/>
      <c r="V176" s="2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2"/>
      <c r="AO176" s="2"/>
      <c r="AP176" s="2"/>
      <c r="AQ176" s="1"/>
      <c r="AR176" s="1"/>
      <c r="AS176" s="1"/>
      <c r="AT176" s="1"/>
      <c r="AU176" s="1"/>
      <c r="AV176" s="2"/>
      <c r="AW176" s="1"/>
      <c r="AX176" s="1"/>
      <c r="AY176" s="1"/>
      <c r="AZ176" s="1"/>
      <c r="BA176" s="1"/>
      <c r="BB176" s="1"/>
      <c r="BC176" s="1" t="s">
        <v>9</v>
      </c>
      <c r="BD176" s="1"/>
      <c r="BE176" s="1" t="s">
        <v>9</v>
      </c>
      <c r="BF176" s="1"/>
      <c r="BG176" s="2"/>
      <c r="BH176" s="2"/>
      <c r="BI176" s="1"/>
      <c r="BJ176" s="2"/>
      <c r="BK176" s="2"/>
      <c r="BL176" s="2"/>
      <c r="BM176" s="1"/>
      <c r="BN176" s="119"/>
    </row>
    <row r="177" spans="1:66" ht="31.2">
      <c r="A177" s="23">
        <v>173</v>
      </c>
      <c r="B177" s="33" t="s">
        <v>622</v>
      </c>
      <c r="C177" s="33" t="s">
        <v>623</v>
      </c>
      <c r="D177" s="33" t="s">
        <v>216</v>
      </c>
      <c r="E177" s="33">
        <v>61</v>
      </c>
      <c r="F177" s="33" t="s">
        <v>325</v>
      </c>
      <c r="G177" s="33" t="s">
        <v>325</v>
      </c>
      <c r="H177" s="121" t="str">
        <f t="shared" si="6"/>
        <v>余＊卿</v>
      </c>
      <c r="I177" s="23" t="str">
        <f t="shared" si="7"/>
        <v>0＊138002</v>
      </c>
      <c r="J177" s="33" t="s">
        <v>5051</v>
      </c>
      <c r="K177" s="36" t="s">
        <v>1127</v>
      </c>
      <c r="L177" s="36" t="s">
        <v>334</v>
      </c>
      <c r="M177" s="33"/>
      <c r="N177" s="33"/>
      <c r="O177" s="33"/>
      <c r="P177" s="33"/>
      <c r="Q177" s="2"/>
      <c r="R177" s="2"/>
      <c r="S177" s="2"/>
      <c r="T177" s="2"/>
      <c r="U177" s="2"/>
      <c r="V177" s="2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2"/>
      <c r="AO177" s="2"/>
      <c r="AP177" s="2"/>
      <c r="AQ177" s="1"/>
      <c r="AR177" s="1"/>
      <c r="AS177" s="1"/>
      <c r="AT177" s="1"/>
      <c r="AU177" s="1"/>
      <c r="AV177" s="2"/>
      <c r="AW177" s="1"/>
      <c r="AX177" s="1"/>
      <c r="AY177" s="1"/>
      <c r="AZ177" s="1"/>
      <c r="BA177" s="1"/>
      <c r="BB177" s="1"/>
      <c r="BC177" s="1"/>
      <c r="BD177" s="1"/>
      <c r="BE177" s="1" t="s">
        <v>9</v>
      </c>
      <c r="BF177" s="1"/>
      <c r="BG177" s="2"/>
      <c r="BH177" s="2"/>
      <c r="BI177" s="1"/>
      <c r="BJ177" s="2"/>
      <c r="BK177" s="2"/>
      <c r="BL177" s="2"/>
      <c r="BM177" s="1"/>
      <c r="BN177" s="119"/>
    </row>
    <row r="178" spans="1:66" ht="31.2">
      <c r="A178" s="23">
        <v>174</v>
      </c>
      <c r="B178" s="33" t="s">
        <v>5181</v>
      </c>
      <c r="C178" s="33" t="s">
        <v>3339</v>
      </c>
      <c r="D178" s="33" t="s">
        <v>218</v>
      </c>
      <c r="E178" s="33">
        <v>44</v>
      </c>
      <c r="F178" s="33" t="s">
        <v>325</v>
      </c>
      <c r="G178" s="33" t="s">
        <v>325</v>
      </c>
      <c r="H178" s="121" t="str">
        <f t="shared" si="6"/>
        <v>李＊各</v>
      </c>
      <c r="I178" s="23" t="str">
        <f t="shared" si="7"/>
        <v>1＊963516</v>
      </c>
      <c r="J178" s="33" t="s">
        <v>5052</v>
      </c>
      <c r="K178" s="36" t="s">
        <v>1127</v>
      </c>
      <c r="L178" s="36" t="s">
        <v>334</v>
      </c>
      <c r="M178" s="33"/>
      <c r="N178" s="33"/>
      <c r="O178" s="33"/>
      <c r="P178" s="33"/>
      <c r="Q178" s="2"/>
      <c r="R178" s="2"/>
      <c r="S178" s="2"/>
      <c r="T178" s="2"/>
      <c r="U178" s="2"/>
      <c r="V178" s="2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2"/>
      <c r="AO178" s="2"/>
      <c r="AP178" s="2"/>
      <c r="AQ178" s="1"/>
      <c r="AR178" s="1"/>
      <c r="AS178" s="1"/>
      <c r="AT178" s="1"/>
      <c r="AU178" s="1"/>
      <c r="AV178" s="2"/>
      <c r="AW178" s="1"/>
      <c r="AX178" s="1"/>
      <c r="AY178" s="1"/>
      <c r="AZ178" s="1"/>
      <c r="BA178" s="1"/>
      <c r="BB178" s="1"/>
      <c r="BC178" s="1"/>
      <c r="BD178" s="1"/>
      <c r="BE178" s="1" t="s">
        <v>9</v>
      </c>
      <c r="BF178" s="1"/>
      <c r="BG178" s="2"/>
      <c r="BH178" s="2"/>
      <c r="BI178" s="1"/>
      <c r="BJ178" s="2"/>
      <c r="BK178" s="2"/>
      <c r="BL178" s="2"/>
      <c r="BM178" s="1"/>
      <c r="BN178" s="119"/>
    </row>
    <row r="179" spans="1:66" ht="46.8">
      <c r="A179" s="23">
        <v>175</v>
      </c>
      <c r="B179" s="33" t="s">
        <v>5182</v>
      </c>
      <c r="C179" s="33" t="s">
        <v>2066</v>
      </c>
      <c r="D179" s="33" t="s">
        <v>216</v>
      </c>
      <c r="E179" s="33">
        <v>82</v>
      </c>
      <c r="F179" s="33" t="s">
        <v>325</v>
      </c>
      <c r="G179" s="33" t="s">
        <v>325</v>
      </c>
      <c r="H179" s="121" t="str">
        <f t="shared" si="6"/>
        <v>蘇＊華</v>
      </c>
      <c r="I179" s="23" t="str">
        <f t="shared" si="7"/>
        <v>1＊199683</v>
      </c>
      <c r="J179" s="33" t="s">
        <v>5052</v>
      </c>
      <c r="K179" s="36" t="s">
        <v>1132</v>
      </c>
      <c r="L179" s="36" t="s">
        <v>334</v>
      </c>
      <c r="M179" s="33"/>
      <c r="N179" s="33"/>
      <c r="O179" s="33"/>
      <c r="P179" s="33"/>
      <c r="Q179" s="2"/>
      <c r="R179" s="2"/>
      <c r="S179" s="2"/>
      <c r="T179" s="2"/>
      <c r="U179" s="2"/>
      <c r="V179" s="2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2"/>
      <c r="AO179" s="2"/>
      <c r="AP179" s="2"/>
      <c r="AQ179" s="1"/>
      <c r="AR179" s="1"/>
      <c r="AS179" s="1"/>
      <c r="AT179" s="1"/>
      <c r="AU179" s="1"/>
      <c r="AV179" s="2"/>
      <c r="AW179" s="1"/>
      <c r="AX179" s="1"/>
      <c r="AY179" s="1"/>
      <c r="AZ179" s="1"/>
      <c r="BA179" s="1"/>
      <c r="BB179" s="1"/>
      <c r="BC179" s="1" t="s">
        <v>9</v>
      </c>
      <c r="BD179" s="1"/>
      <c r="BE179" s="1" t="s">
        <v>9</v>
      </c>
      <c r="BF179" s="1"/>
      <c r="BG179" s="2"/>
      <c r="BH179" s="2"/>
      <c r="BI179" s="1"/>
      <c r="BJ179" s="2"/>
      <c r="BK179" s="2"/>
      <c r="BL179" s="2"/>
      <c r="BM179" s="1"/>
      <c r="BN179" s="119"/>
    </row>
    <row r="180" spans="1:66" ht="16.2">
      <c r="A180" s="23">
        <v>176</v>
      </c>
      <c r="B180" s="33" t="s">
        <v>5183</v>
      </c>
      <c r="C180" s="33" t="s">
        <v>5053</v>
      </c>
      <c r="D180" s="33" t="s">
        <v>216</v>
      </c>
      <c r="E180" s="33">
        <v>73</v>
      </c>
      <c r="F180" s="33" t="s">
        <v>5054</v>
      </c>
      <c r="G180" s="33" t="s">
        <v>5054</v>
      </c>
      <c r="H180" s="121" t="str">
        <f t="shared" si="6"/>
        <v>郭＊金盆</v>
      </c>
      <c r="I180" s="23" t="str">
        <f t="shared" si="7"/>
        <v>0＊933222</v>
      </c>
      <c r="J180" s="33" t="s">
        <v>5054</v>
      </c>
      <c r="K180" s="36" t="s">
        <v>4605</v>
      </c>
      <c r="L180" s="36" t="s">
        <v>334</v>
      </c>
      <c r="M180" s="33"/>
      <c r="N180" s="33"/>
      <c r="O180" s="33"/>
      <c r="P180" s="33"/>
      <c r="Q180" s="2"/>
      <c r="R180" s="2"/>
      <c r="S180" s="2"/>
      <c r="T180" s="2"/>
      <c r="U180" s="2"/>
      <c r="V180" s="2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2"/>
      <c r="AO180" s="2"/>
      <c r="AP180" s="2"/>
      <c r="AQ180" s="1"/>
      <c r="AR180" s="1"/>
      <c r="AS180" s="1"/>
      <c r="AT180" s="1"/>
      <c r="AU180" s="1"/>
      <c r="AV180" s="2"/>
      <c r="AW180" s="1"/>
      <c r="AX180" s="1"/>
      <c r="AY180" s="1"/>
      <c r="AZ180" s="1" t="s">
        <v>9</v>
      </c>
      <c r="BA180" s="1"/>
      <c r="BB180" s="1"/>
      <c r="BC180" s="1"/>
      <c r="BD180" s="1"/>
      <c r="BE180" s="1"/>
      <c r="BF180" s="1"/>
      <c r="BG180" s="2"/>
      <c r="BH180" s="2"/>
      <c r="BI180" s="1"/>
      <c r="BJ180" s="2"/>
      <c r="BK180" s="2"/>
      <c r="BL180" s="2"/>
      <c r="BM180" s="1"/>
      <c r="BN180" s="119"/>
    </row>
    <row r="181" spans="1:66" ht="31.2">
      <c r="A181" s="23">
        <v>177</v>
      </c>
      <c r="B181" s="33" t="s">
        <v>5167</v>
      </c>
      <c r="C181" s="33" t="s">
        <v>5043</v>
      </c>
      <c r="D181" s="33" t="s">
        <v>218</v>
      </c>
      <c r="E181" s="33">
        <v>62</v>
      </c>
      <c r="F181" s="33" t="s">
        <v>325</v>
      </c>
      <c r="G181" s="33" t="s">
        <v>325</v>
      </c>
      <c r="H181" s="121" t="str">
        <f t="shared" si="6"/>
        <v>謝＊清</v>
      </c>
      <c r="I181" s="23" t="str">
        <f t="shared" si="7"/>
        <v>0＊623048</v>
      </c>
      <c r="J181" s="33" t="s">
        <v>5054</v>
      </c>
      <c r="K181" s="36" t="s">
        <v>1131</v>
      </c>
      <c r="L181" s="36" t="s">
        <v>334</v>
      </c>
      <c r="M181" s="33"/>
      <c r="N181" s="33"/>
      <c r="O181" s="33"/>
      <c r="P181" s="33"/>
      <c r="Q181" s="2"/>
      <c r="R181" s="2"/>
      <c r="S181" s="2"/>
      <c r="T181" s="2"/>
      <c r="U181" s="2"/>
      <c r="V181" s="2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2"/>
      <c r="AO181" s="2"/>
      <c r="AP181" s="2"/>
      <c r="AQ181" s="1"/>
      <c r="AR181" s="1"/>
      <c r="AS181" s="1"/>
      <c r="AT181" s="1"/>
      <c r="AU181" s="1"/>
      <c r="AV181" s="2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2" t="s">
        <v>9</v>
      </c>
      <c r="BH181" s="2"/>
      <c r="BI181" s="1"/>
      <c r="BJ181" s="2"/>
      <c r="BK181" s="2"/>
      <c r="BL181" s="2"/>
      <c r="BM181" s="1"/>
      <c r="BN181" s="119"/>
    </row>
    <row r="182" spans="1:66" ht="31.2">
      <c r="A182" s="23">
        <v>178</v>
      </c>
      <c r="B182" s="33" t="s">
        <v>1243</v>
      </c>
      <c r="C182" s="33" t="s">
        <v>398</v>
      </c>
      <c r="D182" s="33" t="s">
        <v>216</v>
      </c>
      <c r="E182" s="33">
        <v>69</v>
      </c>
      <c r="F182" s="33" t="s">
        <v>325</v>
      </c>
      <c r="G182" s="33" t="s">
        <v>325</v>
      </c>
      <c r="H182" s="121" t="str">
        <f t="shared" si="6"/>
        <v>李＊珠</v>
      </c>
      <c r="I182" s="23" t="str">
        <f t="shared" si="7"/>
        <v>0＊578356</v>
      </c>
      <c r="J182" s="33" t="s">
        <v>5054</v>
      </c>
      <c r="K182" s="36" t="s">
        <v>1130</v>
      </c>
      <c r="L182" s="36" t="s">
        <v>334</v>
      </c>
      <c r="M182" s="33"/>
      <c r="N182" s="33"/>
      <c r="O182" s="33"/>
      <c r="P182" s="33"/>
      <c r="Q182" s="2"/>
      <c r="R182" s="2"/>
      <c r="S182" s="2"/>
      <c r="T182" s="2"/>
      <c r="U182" s="2"/>
      <c r="V182" s="2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2"/>
      <c r="AO182" s="2"/>
      <c r="AP182" s="2"/>
      <c r="AQ182" s="1"/>
      <c r="AR182" s="1"/>
      <c r="AS182" s="1"/>
      <c r="AT182" s="1"/>
      <c r="AU182" s="1"/>
      <c r="AV182" s="2"/>
      <c r="AW182" s="1"/>
      <c r="AX182" s="1"/>
      <c r="AY182" s="1"/>
      <c r="AZ182" s="1"/>
      <c r="BA182" s="1"/>
      <c r="BB182" s="1"/>
      <c r="BC182" s="1"/>
      <c r="BD182" s="1"/>
      <c r="BE182" s="1"/>
      <c r="BF182" s="1" t="s">
        <v>1102</v>
      </c>
      <c r="BG182" s="2"/>
      <c r="BH182" s="2"/>
      <c r="BI182" s="1"/>
      <c r="BJ182" s="2"/>
      <c r="BK182" s="2"/>
      <c r="BL182" s="2"/>
      <c r="BM182" s="1"/>
      <c r="BN182" s="119"/>
    </row>
    <row r="183" spans="1:66" ht="31.2">
      <c r="A183" s="23">
        <v>179</v>
      </c>
      <c r="B183" s="33" t="s">
        <v>1018</v>
      </c>
      <c r="C183" s="33" t="s">
        <v>856</v>
      </c>
      <c r="D183" s="33" t="s">
        <v>216</v>
      </c>
      <c r="E183" s="33">
        <v>64</v>
      </c>
      <c r="F183" s="33" t="s">
        <v>325</v>
      </c>
      <c r="G183" s="33" t="s">
        <v>325</v>
      </c>
      <c r="H183" s="121" t="str">
        <f t="shared" si="6"/>
        <v>莊＊梅</v>
      </c>
      <c r="I183" s="23" t="str">
        <f t="shared" si="7"/>
        <v>0＊088583</v>
      </c>
      <c r="J183" s="33" t="s">
        <v>5054</v>
      </c>
      <c r="K183" s="36" t="s">
        <v>1130</v>
      </c>
      <c r="L183" s="36" t="s">
        <v>334</v>
      </c>
      <c r="M183" s="33"/>
      <c r="N183" s="33"/>
      <c r="O183" s="33"/>
      <c r="P183" s="33"/>
      <c r="Q183" s="2"/>
      <c r="R183" s="2"/>
      <c r="S183" s="2"/>
      <c r="T183" s="2"/>
      <c r="U183" s="2"/>
      <c r="V183" s="2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2"/>
      <c r="AO183" s="2"/>
      <c r="AP183" s="2"/>
      <c r="AQ183" s="1"/>
      <c r="AR183" s="1"/>
      <c r="AS183" s="1"/>
      <c r="AT183" s="1"/>
      <c r="AU183" s="1"/>
      <c r="AV183" s="2"/>
      <c r="AW183" s="1"/>
      <c r="AX183" s="1"/>
      <c r="AY183" s="1"/>
      <c r="AZ183" s="1"/>
      <c r="BA183" s="1"/>
      <c r="BB183" s="1"/>
      <c r="BC183" s="1"/>
      <c r="BD183" s="1"/>
      <c r="BE183" s="1"/>
      <c r="BF183" s="1" t="s">
        <v>1133</v>
      </c>
      <c r="BG183" s="2"/>
      <c r="BH183" s="2"/>
      <c r="BI183" s="1"/>
      <c r="BJ183" s="2"/>
      <c r="BK183" s="2"/>
      <c r="BL183" s="2"/>
      <c r="BM183" s="1"/>
      <c r="BN183" s="119"/>
    </row>
    <row r="184" spans="1:66" ht="31.2">
      <c r="A184" s="23">
        <v>180</v>
      </c>
      <c r="B184" s="33" t="s">
        <v>1203</v>
      </c>
      <c r="C184" s="33" t="s">
        <v>344</v>
      </c>
      <c r="D184" s="33" t="s">
        <v>218</v>
      </c>
      <c r="E184" s="33">
        <v>70</v>
      </c>
      <c r="F184" s="33" t="s">
        <v>325</v>
      </c>
      <c r="G184" s="33" t="s">
        <v>325</v>
      </c>
      <c r="H184" s="121" t="str">
        <f t="shared" si="6"/>
        <v>張＊隆</v>
      </c>
      <c r="I184" s="23" t="str">
        <f t="shared" si="7"/>
        <v>0＊281325</v>
      </c>
      <c r="J184" s="33" t="s">
        <v>5054</v>
      </c>
      <c r="K184" s="36" t="s">
        <v>1130</v>
      </c>
      <c r="L184" s="36" t="s">
        <v>334</v>
      </c>
      <c r="M184" s="33"/>
      <c r="N184" s="33"/>
      <c r="O184" s="33"/>
      <c r="P184" s="33"/>
      <c r="Q184" s="2"/>
      <c r="R184" s="2"/>
      <c r="S184" s="2"/>
      <c r="T184" s="2"/>
      <c r="U184" s="2"/>
      <c r="V184" s="2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2"/>
      <c r="AO184" s="2"/>
      <c r="AP184" s="2"/>
      <c r="AQ184" s="1"/>
      <c r="AR184" s="1"/>
      <c r="AS184" s="1"/>
      <c r="AT184" s="1"/>
      <c r="AU184" s="1"/>
      <c r="AV184" s="2"/>
      <c r="AW184" s="1"/>
      <c r="AX184" s="1"/>
      <c r="AY184" s="1"/>
      <c r="AZ184" s="1"/>
      <c r="BA184" s="1"/>
      <c r="BB184" s="1"/>
      <c r="BC184" s="1"/>
      <c r="BD184" s="1"/>
      <c r="BE184" s="1"/>
      <c r="BF184" s="1" t="s">
        <v>1133</v>
      </c>
      <c r="BG184" s="2"/>
      <c r="BH184" s="2"/>
      <c r="BI184" s="1"/>
      <c r="BJ184" s="2"/>
      <c r="BK184" s="2"/>
      <c r="BL184" s="2"/>
      <c r="BM184" s="1"/>
      <c r="BN184" s="119"/>
    </row>
    <row r="185" spans="1:66" ht="31.2">
      <c r="A185" s="23">
        <v>181</v>
      </c>
      <c r="B185" s="33" t="s">
        <v>5184</v>
      </c>
      <c r="C185" s="33" t="s">
        <v>5055</v>
      </c>
      <c r="D185" s="33" t="s">
        <v>216</v>
      </c>
      <c r="E185" s="33">
        <v>46</v>
      </c>
      <c r="F185" s="33" t="s">
        <v>325</v>
      </c>
      <c r="G185" s="33" t="s">
        <v>325</v>
      </c>
      <c r="H185" s="121" t="str">
        <f t="shared" si="6"/>
        <v>陳＊吟</v>
      </c>
      <c r="I185" s="23" t="str">
        <f t="shared" si="7"/>
        <v>1＊103505</v>
      </c>
      <c r="J185" s="33" t="s">
        <v>5054</v>
      </c>
      <c r="K185" s="36" t="s">
        <v>1127</v>
      </c>
      <c r="L185" s="36" t="s">
        <v>334</v>
      </c>
      <c r="M185" s="33"/>
      <c r="N185" s="33"/>
      <c r="O185" s="33"/>
      <c r="P185" s="33"/>
      <c r="Q185" s="2"/>
      <c r="R185" s="2"/>
      <c r="S185" s="2"/>
      <c r="T185" s="2"/>
      <c r="U185" s="2"/>
      <c r="V185" s="2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2"/>
      <c r="AO185" s="2"/>
      <c r="AP185" s="2"/>
      <c r="AQ185" s="1"/>
      <c r="AR185" s="1"/>
      <c r="AS185" s="1"/>
      <c r="AT185" s="1"/>
      <c r="AU185" s="1"/>
      <c r="AV185" s="2"/>
      <c r="AW185" s="1"/>
      <c r="AX185" s="1"/>
      <c r="AY185" s="1"/>
      <c r="AZ185" s="1"/>
      <c r="BA185" s="1"/>
      <c r="BB185" s="1"/>
      <c r="BC185" s="1"/>
      <c r="BD185" s="1"/>
      <c r="BE185" s="1" t="s">
        <v>9</v>
      </c>
      <c r="BF185" s="1"/>
      <c r="BG185" s="2"/>
      <c r="BH185" s="2"/>
      <c r="BI185" s="1"/>
      <c r="BJ185" s="2"/>
      <c r="BK185" s="2"/>
      <c r="BL185" s="2"/>
      <c r="BM185" s="1"/>
      <c r="BN185" s="119"/>
    </row>
    <row r="186" spans="1:66" ht="31.2">
      <c r="A186" s="23">
        <v>182</v>
      </c>
      <c r="B186" s="33" t="s">
        <v>5185</v>
      </c>
      <c r="C186" s="33" t="s">
        <v>5056</v>
      </c>
      <c r="D186" s="33" t="s">
        <v>218</v>
      </c>
      <c r="E186" s="33">
        <v>61</v>
      </c>
      <c r="F186" s="33" t="s">
        <v>325</v>
      </c>
      <c r="G186" s="33" t="s">
        <v>325</v>
      </c>
      <c r="H186" s="121" t="str">
        <f t="shared" si="6"/>
        <v>李＊俊</v>
      </c>
      <c r="I186" s="23" t="str">
        <f t="shared" si="7"/>
        <v>1＊117656</v>
      </c>
      <c r="J186" s="33" t="s">
        <v>5054</v>
      </c>
      <c r="K186" s="36" t="s">
        <v>1127</v>
      </c>
      <c r="L186" s="36" t="s">
        <v>334</v>
      </c>
      <c r="M186" s="33"/>
      <c r="N186" s="33"/>
      <c r="O186" s="33"/>
      <c r="P186" s="33"/>
      <c r="Q186" s="2"/>
      <c r="R186" s="2"/>
      <c r="S186" s="2"/>
      <c r="T186" s="2"/>
      <c r="U186" s="2"/>
      <c r="V186" s="2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2"/>
      <c r="AO186" s="2"/>
      <c r="AP186" s="2"/>
      <c r="AQ186" s="1"/>
      <c r="AR186" s="1"/>
      <c r="AS186" s="1"/>
      <c r="AT186" s="1"/>
      <c r="AU186" s="1"/>
      <c r="AV186" s="2"/>
      <c r="AW186" s="1"/>
      <c r="AX186" s="1"/>
      <c r="AY186" s="1"/>
      <c r="AZ186" s="1"/>
      <c r="BA186" s="1"/>
      <c r="BB186" s="1"/>
      <c r="BC186" s="1"/>
      <c r="BD186" s="1"/>
      <c r="BE186" s="1" t="s">
        <v>9</v>
      </c>
      <c r="BF186" s="1"/>
      <c r="BG186" s="2"/>
      <c r="BH186" s="2"/>
      <c r="BI186" s="1"/>
      <c r="BJ186" s="2"/>
      <c r="BK186" s="2"/>
      <c r="BL186" s="2"/>
      <c r="BM186" s="1"/>
      <c r="BN186" s="119"/>
    </row>
    <row r="187" spans="1:66" ht="31.2">
      <c r="A187" s="23">
        <v>183</v>
      </c>
      <c r="B187" s="33" t="s">
        <v>5186</v>
      </c>
      <c r="C187" s="33" t="s">
        <v>2131</v>
      </c>
      <c r="D187" s="33" t="s">
        <v>218</v>
      </c>
      <c r="E187" s="33">
        <v>72</v>
      </c>
      <c r="F187" s="33" t="s">
        <v>325</v>
      </c>
      <c r="G187" s="33" t="s">
        <v>325</v>
      </c>
      <c r="H187" s="121" t="str">
        <f t="shared" si="6"/>
        <v>黃＊陽</v>
      </c>
      <c r="I187" s="23" t="str">
        <f t="shared" si="7"/>
        <v>1＊042492</v>
      </c>
      <c r="J187" s="33" t="s">
        <v>5054</v>
      </c>
      <c r="K187" s="36" t="s">
        <v>1127</v>
      </c>
      <c r="L187" s="36" t="s">
        <v>334</v>
      </c>
      <c r="M187" s="33"/>
      <c r="N187" s="33"/>
      <c r="O187" s="33"/>
      <c r="P187" s="33"/>
      <c r="Q187" s="2"/>
      <c r="R187" s="2"/>
      <c r="S187" s="2"/>
      <c r="T187" s="2"/>
      <c r="U187" s="2"/>
      <c r="V187" s="2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2"/>
      <c r="AO187" s="2"/>
      <c r="AP187" s="2"/>
      <c r="AQ187" s="1"/>
      <c r="AR187" s="1"/>
      <c r="AS187" s="1"/>
      <c r="AT187" s="1"/>
      <c r="AU187" s="1"/>
      <c r="AV187" s="2"/>
      <c r="AW187" s="1"/>
      <c r="AX187" s="1"/>
      <c r="AY187" s="1"/>
      <c r="AZ187" s="1"/>
      <c r="BA187" s="1"/>
      <c r="BB187" s="1"/>
      <c r="BC187" s="1"/>
      <c r="BD187" s="1"/>
      <c r="BE187" s="1" t="s">
        <v>9</v>
      </c>
      <c r="BF187" s="1"/>
      <c r="BG187" s="2"/>
      <c r="BH187" s="2"/>
      <c r="BI187" s="1"/>
      <c r="BJ187" s="2"/>
      <c r="BK187" s="2"/>
      <c r="BL187" s="2"/>
      <c r="BM187" s="1"/>
      <c r="BN187" s="119"/>
    </row>
    <row r="188" spans="1:66" ht="31.2">
      <c r="A188" s="23">
        <v>184</v>
      </c>
      <c r="B188" s="33" t="s">
        <v>5187</v>
      </c>
      <c r="C188" s="33" t="s">
        <v>5057</v>
      </c>
      <c r="D188" s="33" t="s">
        <v>216</v>
      </c>
      <c r="E188" s="33">
        <v>73</v>
      </c>
      <c r="F188" s="33" t="s">
        <v>325</v>
      </c>
      <c r="G188" s="33" t="s">
        <v>325</v>
      </c>
      <c r="H188" s="121" t="str">
        <f t="shared" si="6"/>
        <v>陳＊素蘭</v>
      </c>
      <c r="I188" s="23" t="str">
        <f t="shared" si="7"/>
        <v>2＊233296</v>
      </c>
      <c r="J188" s="33" t="s">
        <v>5054</v>
      </c>
      <c r="K188" s="36" t="s">
        <v>1127</v>
      </c>
      <c r="L188" s="36" t="s">
        <v>334</v>
      </c>
      <c r="M188" s="33"/>
      <c r="N188" s="33"/>
      <c r="O188" s="33"/>
      <c r="P188" s="33"/>
      <c r="Q188" s="2"/>
      <c r="R188" s="2"/>
      <c r="S188" s="2"/>
      <c r="T188" s="2"/>
      <c r="U188" s="2"/>
      <c r="V188" s="2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2"/>
      <c r="AO188" s="2"/>
      <c r="AP188" s="2"/>
      <c r="AQ188" s="1"/>
      <c r="AR188" s="1"/>
      <c r="AS188" s="1"/>
      <c r="AT188" s="1"/>
      <c r="AU188" s="1"/>
      <c r="AV188" s="2"/>
      <c r="AW188" s="1"/>
      <c r="AX188" s="1"/>
      <c r="AY188" s="1"/>
      <c r="AZ188" s="1"/>
      <c r="BA188" s="1"/>
      <c r="BB188" s="1"/>
      <c r="BC188" s="1"/>
      <c r="BD188" s="1"/>
      <c r="BE188" s="1" t="s">
        <v>9</v>
      </c>
      <c r="BF188" s="1"/>
      <c r="BG188" s="2"/>
      <c r="BH188" s="2"/>
      <c r="BI188" s="1"/>
      <c r="BJ188" s="2"/>
      <c r="BK188" s="2"/>
      <c r="BL188" s="2"/>
      <c r="BM188" s="1"/>
      <c r="BN188" s="119"/>
    </row>
    <row r="189" spans="1:66" ht="31.2">
      <c r="A189" s="23">
        <v>185</v>
      </c>
      <c r="B189" s="33" t="s">
        <v>5180</v>
      </c>
      <c r="C189" s="33" t="s">
        <v>2187</v>
      </c>
      <c r="D189" s="33" t="s">
        <v>216</v>
      </c>
      <c r="E189" s="33">
        <v>70</v>
      </c>
      <c r="F189" s="33" t="s">
        <v>325</v>
      </c>
      <c r="G189" s="33" t="s">
        <v>325</v>
      </c>
      <c r="H189" s="121" t="str">
        <f t="shared" si="6"/>
        <v>闕＊惠</v>
      </c>
      <c r="I189" s="23" t="str">
        <f t="shared" si="7"/>
        <v>2＊639771</v>
      </c>
      <c r="J189" s="33" t="s">
        <v>5054</v>
      </c>
      <c r="K189" s="36" t="s">
        <v>1142</v>
      </c>
      <c r="L189" s="36" t="s">
        <v>334</v>
      </c>
      <c r="M189" s="33"/>
      <c r="N189" s="33"/>
      <c r="O189" s="33"/>
      <c r="P189" s="33"/>
      <c r="Q189" s="2"/>
      <c r="R189" s="2"/>
      <c r="S189" s="2"/>
      <c r="T189" s="2"/>
      <c r="U189" s="2"/>
      <c r="V189" s="2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2"/>
      <c r="AO189" s="2"/>
      <c r="AP189" s="2"/>
      <c r="AQ189" s="1"/>
      <c r="AR189" s="1"/>
      <c r="AS189" s="1"/>
      <c r="AT189" s="1"/>
      <c r="AU189" s="1"/>
      <c r="AV189" s="2"/>
      <c r="AW189" s="1"/>
      <c r="AX189" s="1"/>
      <c r="AY189" s="1"/>
      <c r="AZ189" s="1" t="s">
        <v>9</v>
      </c>
      <c r="BA189" s="1"/>
      <c r="BB189" s="1"/>
      <c r="BC189" s="1"/>
      <c r="BD189" s="1"/>
      <c r="BE189" s="1"/>
      <c r="BF189" s="1"/>
      <c r="BG189" s="2"/>
      <c r="BH189" s="2"/>
      <c r="BI189" s="1"/>
      <c r="BJ189" s="2"/>
      <c r="BK189" s="2"/>
      <c r="BL189" s="2"/>
      <c r="BM189" s="1" t="s">
        <v>1111</v>
      </c>
      <c r="BN189" s="119"/>
    </row>
    <row r="190" spans="1:66" ht="31.2">
      <c r="A190" s="23">
        <v>186</v>
      </c>
      <c r="B190" s="33" t="s">
        <v>1215</v>
      </c>
      <c r="C190" s="33" t="s">
        <v>361</v>
      </c>
      <c r="D190" s="33" t="s">
        <v>216</v>
      </c>
      <c r="E190" s="33">
        <v>71</v>
      </c>
      <c r="F190" s="33" t="s">
        <v>325</v>
      </c>
      <c r="G190" s="33" t="s">
        <v>325</v>
      </c>
      <c r="H190" s="121" t="str">
        <f t="shared" si="6"/>
        <v>王＊惠</v>
      </c>
      <c r="I190" s="23" t="str">
        <f t="shared" si="7"/>
        <v>2＊912398</v>
      </c>
      <c r="J190" s="33" t="s">
        <v>5054</v>
      </c>
      <c r="K190" s="36" t="s">
        <v>1127</v>
      </c>
      <c r="L190" s="36" t="s">
        <v>334</v>
      </c>
      <c r="M190" s="33"/>
      <c r="N190" s="33"/>
      <c r="O190" s="33"/>
      <c r="P190" s="33"/>
      <c r="Q190" s="2"/>
      <c r="R190" s="2"/>
      <c r="S190" s="2"/>
      <c r="T190" s="2"/>
      <c r="U190" s="2"/>
      <c r="V190" s="2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2"/>
      <c r="AO190" s="2"/>
      <c r="AP190" s="2"/>
      <c r="AQ190" s="1"/>
      <c r="AR190" s="1"/>
      <c r="AS190" s="1"/>
      <c r="AT190" s="1"/>
      <c r="AU190" s="1"/>
      <c r="AV190" s="2"/>
      <c r="AW190" s="1"/>
      <c r="AX190" s="1"/>
      <c r="AY190" s="1"/>
      <c r="AZ190" s="1"/>
      <c r="BA190" s="1"/>
      <c r="BB190" s="1"/>
      <c r="BC190" s="1"/>
      <c r="BD190" s="1"/>
      <c r="BE190" s="1" t="s">
        <v>9</v>
      </c>
      <c r="BF190" s="1"/>
      <c r="BG190" s="2"/>
      <c r="BH190" s="2"/>
      <c r="BI190" s="1"/>
      <c r="BJ190" s="2"/>
      <c r="BK190" s="2"/>
      <c r="BL190" s="2"/>
      <c r="BM190" s="1"/>
      <c r="BN190" s="119"/>
    </row>
    <row r="191" spans="1:66" ht="31.2">
      <c r="A191" s="23">
        <v>187</v>
      </c>
      <c r="B191" s="33" t="s">
        <v>5188</v>
      </c>
      <c r="C191" s="33" t="s">
        <v>2190</v>
      </c>
      <c r="D191" s="33" t="s">
        <v>216</v>
      </c>
      <c r="E191" s="33">
        <v>70</v>
      </c>
      <c r="F191" s="33" t="s">
        <v>325</v>
      </c>
      <c r="G191" s="33" t="s">
        <v>325</v>
      </c>
      <c r="H191" s="121" t="str">
        <f t="shared" si="6"/>
        <v>陳＊貞</v>
      </c>
      <c r="I191" s="23" t="str">
        <f t="shared" si="7"/>
        <v>2＊676104</v>
      </c>
      <c r="J191" s="33" t="s">
        <v>5054</v>
      </c>
      <c r="K191" s="36" t="s">
        <v>1127</v>
      </c>
      <c r="L191" s="36" t="s">
        <v>334</v>
      </c>
      <c r="M191" s="33"/>
      <c r="N191" s="33"/>
      <c r="O191" s="33"/>
      <c r="P191" s="33"/>
      <c r="Q191" s="2"/>
      <c r="R191" s="2"/>
      <c r="S191" s="2"/>
      <c r="T191" s="2"/>
      <c r="U191" s="2"/>
      <c r="V191" s="2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2"/>
      <c r="AO191" s="2"/>
      <c r="AP191" s="2"/>
      <c r="AQ191" s="1"/>
      <c r="AR191" s="1"/>
      <c r="AS191" s="1"/>
      <c r="AT191" s="1"/>
      <c r="AU191" s="1"/>
      <c r="AV191" s="2"/>
      <c r="AW191" s="1"/>
      <c r="AX191" s="1"/>
      <c r="AY191" s="1"/>
      <c r="AZ191" s="1"/>
      <c r="BA191" s="1"/>
      <c r="BB191" s="1"/>
      <c r="BC191" s="1"/>
      <c r="BD191" s="1"/>
      <c r="BE191" s="1" t="s">
        <v>9</v>
      </c>
      <c r="BF191" s="1"/>
      <c r="BG191" s="2"/>
      <c r="BH191" s="2"/>
      <c r="BI191" s="1"/>
      <c r="BJ191" s="2"/>
      <c r="BK191" s="2"/>
      <c r="BL191" s="2"/>
      <c r="BM191" s="1"/>
      <c r="BN191" s="119"/>
    </row>
    <row r="192" spans="1:66" ht="31.2">
      <c r="A192" s="23">
        <v>188</v>
      </c>
      <c r="B192" s="33" t="s">
        <v>1262</v>
      </c>
      <c r="C192" s="33" t="s">
        <v>424</v>
      </c>
      <c r="D192" s="33" t="s">
        <v>218</v>
      </c>
      <c r="E192" s="33">
        <v>61</v>
      </c>
      <c r="F192" s="33" t="s">
        <v>5054</v>
      </c>
      <c r="G192" s="33" t="s">
        <v>5054</v>
      </c>
      <c r="H192" s="121" t="str">
        <f t="shared" si="6"/>
        <v>李＊闊</v>
      </c>
      <c r="I192" s="23" t="str">
        <f t="shared" si="7"/>
        <v>0＊728476</v>
      </c>
      <c r="J192" s="33" t="s">
        <v>5054</v>
      </c>
      <c r="K192" s="36" t="s">
        <v>1127</v>
      </c>
      <c r="L192" s="36" t="s">
        <v>334</v>
      </c>
      <c r="M192" s="33"/>
      <c r="N192" s="33"/>
      <c r="O192" s="33"/>
      <c r="P192" s="33"/>
      <c r="Q192" s="2"/>
      <c r="R192" s="2"/>
      <c r="S192" s="2"/>
      <c r="T192" s="2"/>
      <c r="U192" s="2"/>
      <c r="V192" s="2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2"/>
      <c r="AO192" s="2"/>
      <c r="AP192" s="2"/>
      <c r="AQ192" s="1"/>
      <c r="AR192" s="1"/>
      <c r="AS192" s="1"/>
      <c r="AT192" s="1"/>
      <c r="AU192" s="1"/>
      <c r="AV192" s="2"/>
      <c r="AW192" s="1"/>
      <c r="AX192" s="1"/>
      <c r="AY192" s="1"/>
      <c r="AZ192" s="1"/>
      <c r="BA192" s="1"/>
      <c r="BB192" s="1"/>
      <c r="BC192" s="1"/>
      <c r="BD192" s="1"/>
      <c r="BE192" s="1" t="s">
        <v>9</v>
      </c>
      <c r="BF192" s="1"/>
      <c r="BG192" s="2"/>
      <c r="BH192" s="2"/>
      <c r="BI192" s="1"/>
      <c r="BJ192" s="2"/>
      <c r="BK192" s="2"/>
      <c r="BL192" s="2"/>
      <c r="BM192" s="1"/>
      <c r="BN192" s="119"/>
    </row>
    <row r="193" spans="1:66" ht="31.2">
      <c r="A193" s="23">
        <v>189</v>
      </c>
      <c r="B193" s="33" t="s">
        <v>5189</v>
      </c>
      <c r="C193" s="33" t="s">
        <v>5058</v>
      </c>
      <c r="D193" s="33" t="s">
        <v>216</v>
      </c>
      <c r="E193" s="33">
        <v>82</v>
      </c>
      <c r="F193" s="33" t="s">
        <v>5018</v>
      </c>
      <c r="G193" s="33"/>
      <c r="H193" s="121" t="str">
        <f t="shared" si="6"/>
        <v>楊＊畫眉</v>
      </c>
      <c r="I193" s="23" t="str">
        <f t="shared" si="7"/>
        <v>0＊761308</v>
      </c>
      <c r="J193" s="33" t="s">
        <v>5054</v>
      </c>
      <c r="K193" s="36" t="s">
        <v>1127</v>
      </c>
      <c r="L193" s="36" t="s">
        <v>334</v>
      </c>
      <c r="M193" s="33"/>
      <c r="N193" s="33"/>
      <c r="O193" s="33"/>
      <c r="P193" s="33"/>
      <c r="Q193" s="2"/>
      <c r="R193" s="2"/>
      <c r="S193" s="2"/>
      <c r="T193" s="2"/>
      <c r="U193" s="2"/>
      <c r="V193" s="2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2"/>
      <c r="AO193" s="2"/>
      <c r="AP193" s="2"/>
      <c r="AQ193" s="1"/>
      <c r="AR193" s="1"/>
      <c r="AS193" s="1"/>
      <c r="AT193" s="1"/>
      <c r="AU193" s="1"/>
      <c r="AV193" s="2"/>
      <c r="AW193" s="1"/>
      <c r="AX193" s="1"/>
      <c r="AY193" s="1"/>
      <c r="AZ193" s="1"/>
      <c r="BA193" s="1"/>
      <c r="BB193" s="1"/>
      <c r="BC193" s="1"/>
      <c r="BD193" s="1"/>
      <c r="BE193" s="1" t="s">
        <v>9</v>
      </c>
      <c r="BF193" s="1"/>
      <c r="BG193" s="2"/>
      <c r="BH193" s="2"/>
      <c r="BI193" s="1"/>
      <c r="BJ193" s="2"/>
      <c r="BK193" s="2"/>
      <c r="BL193" s="2"/>
      <c r="BM193" s="1"/>
      <c r="BN193" s="119"/>
    </row>
    <row r="194" spans="1:66" ht="16.2">
      <c r="A194" s="23">
        <v>190</v>
      </c>
      <c r="B194" s="33" t="s">
        <v>4834</v>
      </c>
      <c r="C194" s="33" t="s">
        <v>4835</v>
      </c>
      <c r="D194" s="33" t="s">
        <v>216</v>
      </c>
      <c r="E194" s="33">
        <v>79</v>
      </c>
      <c r="F194" s="33" t="s">
        <v>325</v>
      </c>
      <c r="G194" s="33" t="s">
        <v>325</v>
      </c>
      <c r="H194" s="121" t="str">
        <f t="shared" si="6"/>
        <v>詹＊玉琴</v>
      </c>
      <c r="I194" s="23" t="str">
        <f t="shared" si="7"/>
        <v>0＊717514</v>
      </c>
      <c r="J194" s="33" t="s">
        <v>5059</v>
      </c>
      <c r="K194" s="36" t="s">
        <v>4605</v>
      </c>
      <c r="L194" s="36" t="s">
        <v>334</v>
      </c>
      <c r="M194" s="33"/>
      <c r="N194" s="33"/>
      <c r="O194" s="33"/>
      <c r="P194" s="33"/>
      <c r="Q194" s="2"/>
      <c r="R194" s="2"/>
      <c r="S194" s="2"/>
      <c r="T194" s="2"/>
      <c r="U194" s="2"/>
      <c r="V194" s="2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2"/>
      <c r="AO194" s="2"/>
      <c r="AP194" s="2"/>
      <c r="AQ194" s="1"/>
      <c r="AR194" s="1"/>
      <c r="AS194" s="1"/>
      <c r="AT194" s="1"/>
      <c r="AU194" s="1"/>
      <c r="AV194" s="2"/>
      <c r="AW194" s="1"/>
      <c r="AX194" s="1"/>
      <c r="AY194" s="1"/>
      <c r="AZ194" s="1" t="s">
        <v>9</v>
      </c>
      <c r="BA194" s="1"/>
      <c r="BB194" s="1"/>
      <c r="BC194" s="1"/>
      <c r="BD194" s="1"/>
      <c r="BE194" s="1"/>
      <c r="BF194" s="1"/>
      <c r="BG194" s="2"/>
      <c r="BH194" s="2"/>
      <c r="BI194" s="1"/>
      <c r="BJ194" s="2"/>
      <c r="BK194" s="2"/>
      <c r="BL194" s="2"/>
      <c r="BM194" s="1"/>
      <c r="BN194" s="119"/>
    </row>
    <row r="195" spans="1:66" ht="46.8">
      <c r="A195" s="23">
        <v>191</v>
      </c>
      <c r="B195" s="33" t="s">
        <v>1996</v>
      </c>
      <c r="C195" s="33" t="s">
        <v>1784</v>
      </c>
      <c r="D195" s="33" t="s">
        <v>218</v>
      </c>
      <c r="E195" s="33">
        <v>76</v>
      </c>
      <c r="F195" s="33" t="s">
        <v>325</v>
      </c>
      <c r="G195" s="33" t="s">
        <v>325</v>
      </c>
      <c r="H195" s="121" t="str">
        <f t="shared" si="6"/>
        <v>梁＊安</v>
      </c>
      <c r="I195" s="23" t="str">
        <f t="shared" si="7"/>
        <v>2＊411607</v>
      </c>
      <c r="J195" s="33" t="s">
        <v>5059</v>
      </c>
      <c r="K195" s="36" t="s">
        <v>1132</v>
      </c>
      <c r="L195" s="36" t="s">
        <v>334</v>
      </c>
      <c r="M195" s="33"/>
      <c r="N195" s="33"/>
      <c r="O195" s="33"/>
      <c r="P195" s="33"/>
      <c r="Q195" s="2"/>
      <c r="R195" s="2"/>
      <c r="S195" s="2"/>
      <c r="T195" s="2"/>
      <c r="U195" s="2"/>
      <c r="V195" s="2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2"/>
      <c r="AO195" s="2"/>
      <c r="AP195" s="2"/>
      <c r="AQ195" s="1"/>
      <c r="AR195" s="1"/>
      <c r="AS195" s="1"/>
      <c r="AT195" s="1"/>
      <c r="AU195" s="1"/>
      <c r="AV195" s="2"/>
      <c r="AW195" s="1"/>
      <c r="AX195" s="1"/>
      <c r="AY195" s="1"/>
      <c r="AZ195" s="1"/>
      <c r="BA195" s="1"/>
      <c r="BB195" s="1"/>
      <c r="BC195" s="1"/>
      <c r="BD195" s="1" t="s">
        <v>9</v>
      </c>
      <c r="BE195" s="1" t="s">
        <v>9</v>
      </c>
      <c r="BF195" s="1"/>
      <c r="BG195" s="2"/>
      <c r="BH195" s="2"/>
      <c r="BI195" s="1" t="s">
        <v>1114</v>
      </c>
      <c r="BJ195" s="2"/>
      <c r="BK195" s="2"/>
      <c r="BL195" s="2"/>
      <c r="BM195" s="1"/>
      <c r="BN195" s="119"/>
    </row>
    <row r="196" spans="1:66" ht="31.2">
      <c r="A196" s="23">
        <v>192</v>
      </c>
      <c r="B196" s="33" t="s">
        <v>5190</v>
      </c>
      <c r="C196" s="33" t="s">
        <v>3451</v>
      </c>
      <c r="D196" s="33" t="s">
        <v>216</v>
      </c>
      <c r="E196" s="33">
        <v>60</v>
      </c>
      <c r="F196" s="33" t="s">
        <v>325</v>
      </c>
      <c r="G196" s="33" t="s">
        <v>325</v>
      </c>
      <c r="H196" s="121" t="str">
        <f t="shared" si="6"/>
        <v>陳＊珠</v>
      </c>
      <c r="I196" s="23" t="str">
        <f t="shared" si="7"/>
        <v>1＊588307</v>
      </c>
      <c r="J196" s="33" t="s">
        <v>5041</v>
      </c>
      <c r="K196" s="36" t="s">
        <v>1127</v>
      </c>
      <c r="L196" s="36" t="s">
        <v>334</v>
      </c>
      <c r="M196" s="33"/>
      <c r="N196" s="33"/>
      <c r="O196" s="33"/>
      <c r="P196" s="33"/>
      <c r="Q196" s="2"/>
      <c r="R196" s="2"/>
      <c r="S196" s="2"/>
      <c r="T196" s="2"/>
      <c r="U196" s="2"/>
      <c r="V196" s="2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2"/>
      <c r="AO196" s="2"/>
      <c r="AP196" s="2"/>
      <c r="AQ196" s="1"/>
      <c r="AR196" s="1"/>
      <c r="AS196" s="1"/>
      <c r="AT196" s="1"/>
      <c r="AU196" s="1"/>
      <c r="AV196" s="2"/>
      <c r="AW196" s="1"/>
      <c r="AX196" s="1"/>
      <c r="AY196" s="1"/>
      <c r="AZ196" s="1"/>
      <c r="BA196" s="1"/>
      <c r="BB196" s="1"/>
      <c r="BC196" s="1"/>
      <c r="BD196" s="1"/>
      <c r="BE196" s="1" t="s">
        <v>9</v>
      </c>
      <c r="BF196" s="1"/>
      <c r="BG196" s="2"/>
      <c r="BH196" s="2"/>
      <c r="BI196" s="1"/>
      <c r="BJ196" s="2"/>
      <c r="BK196" s="2"/>
      <c r="BL196" s="2"/>
      <c r="BM196" s="1"/>
      <c r="BN196" s="119"/>
    </row>
    <row r="197" spans="1:66" ht="31.8">
      <c r="A197" s="23">
        <v>193</v>
      </c>
      <c r="B197" s="33" t="s">
        <v>5061</v>
      </c>
      <c r="C197" s="33" t="s">
        <v>5060</v>
      </c>
      <c r="D197" s="33" t="s">
        <v>216</v>
      </c>
      <c r="E197" s="33">
        <v>37</v>
      </c>
      <c r="F197" s="33" t="s">
        <v>325</v>
      </c>
      <c r="G197" s="33" t="s">
        <v>325</v>
      </c>
      <c r="H197" s="33" t="s">
        <v>5324</v>
      </c>
      <c r="I197" s="23" t="str">
        <f>REPLACE(C197,2,1,"＊")</f>
        <v>2＊251548</v>
      </c>
      <c r="J197" s="33" t="s">
        <v>5041</v>
      </c>
      <c r="K197" s="36" t="s">
        <v>5314</v>
      </c>
      <c r="L197" s="36" t="s">
        <v>334</v>
      </c>
      <c r="M197" s="33"/>
      <c r="N197" s="33"/>
      <c r="O197" s="33"/>
      <c r="P197" s="33"/>
      <c r="Q197" s="2"/>
      <c r="R197" s="2"/>
      <c r="S197" s="2" t="s">
        <v>9</v>
      </c>
      <c r="T197" s="2"/>
      <c r="U197" s="2" t="s">
        <v>9</v>
      </c>
      <c r="V197" s="2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2"/>
      <c r="AO197" s="2"/>
      <c r="AP197" s="2"/>
      <c r="AQ197" s="1"/>
      <c r="AR197" s="1"/>
      <c r="AS197" s="1"/>
      <c r="AT197" s="1"/>
      <c r="AU197" s="1"/>
      <c r="AV197" s="2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2"/>
      <c r="BH197" s="2"/>
      <c r="BI197" s="1"/>
      <c r="BJ197" s="2"/>
      <c r="BK197" s="2"/>
      <c r="BL197" s="2"/>
      <c r="BM197" s="1"/>
      <c r="BN197" s="119"/>
    </row>
    <row r="198" spans="1:66" ht="46.8">
      <c r="A198" s="23">
        <v>194</v>
      </c>
      <c r="B198" s="33" t="s">
        <v>4721</v>
      </c>
      <c r="C198" s="33" t="s">
        <v>2202</v>
      </c>
      <c r="D198" s="33" t="s">
        <v>216</v>
      </c>
      <c r="E198" s="33">
        <v>84</v>
      </c>
      <c r="F198" s="33" t="s">
        <v>5028</v>
      </c>
      <c r="G198" s="33"/>
      <c r="H198" s="121" t="str">
        <f t="shared" ref="H198:H261" si="8">REPLACE(B198,2,1,"＊")</f>
        <v>張＊美子</v>
      </c>
      <c r="I198" s="23" t="str">
        <f t="shared" ref="I198:I261" si="9">REPLACE(C198,2,1,"＊")</f>
        <v>0＊769717</v>
      </c>
      <c r="J198" s="33" t="s">
        <v>5041</v>
      </c>
      <c r="K198" s="36" t="s">
        <v>1125</v>
      </c>
      <c r="L198" s="36" t="s">
        <v>334</v>
      </c>
      <c r="M198" s="33"/>
      <c r="N198" s="33"/>
      <c r="O198" s="33"/>
      <c r="P198" s="33"/>
      <c r="Q198" s="2"/>
      <c r="R198" s="2"/>
      <c r="S198" s="2"/>
      <c r="T198" s="2"/>
      <c r="U198" s="2"/>
      <c r="V198" s="2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2"/>
      <c r="AO198" s="2"/>
      <c r="AP198" s="2"/>
      <c r="AQ198" s="1"/>
      <c r="AR198" s="1"/>
      <c r="AS198" s="1"/>
      <c r="AT198" s="1"/>
      <c r="AU198" s="1"/>
      <c r="AV198" s="2"/>
      <c r="AW198" s="1"/>
      <c r="AX198" s="1"/>
      <c r="AY198" s="1"/>
      <c r="AZ198" s="1"/>
      <c r="BA198" s="1"/>
      <c r="BB198" s="1"/>
      <c r="BC198" s="1" t="s">
        <v>9</v>
      </c>
      <c r="BD198" s="1"/>
      <c r="BE198" s="1"/>
      <c r="BF198" s="1" t="s">
        <v>1102</v>
      </c>
      <c r="BG198" s="2"/>
      <c r="BH198" s="2"/>
      <c r="BI198" s="1"/>
      <c r="BJ198" s="2"/>
      <c r="BK198" s="2"/>
      <c r="BL198" s="2"/>
      <c r="BM198" s="1"/>
      <c r="BN198" s="119"/>
    </row>
    <row r="199" spans="1:66" ht="31.2">
      <c r="A199" s="23">
        <v>195</v>
      </c>
      <c r="B199" s="33" t="s">
        <v>1265</v>
      </c>
      <c r="C199" s="33" t="s">
        <v>428</v>
      </c>
      <c r="D199" s="33" t="s">
        <v>218</v>
      </c>
      <c r="E199" s="33">
        <v>81</v>
      </c>
      <c r="F199" s="33" t="s">
        <v>5062</v>
      </c>
      <c r="G199" s="33" t="s">
        <v>5062</v>
      </c>
      <c r="H199" s="121" t="str">
        <f t="shared" si="8"/>
        <v>陳＊富</v>
      </c>
      <c r="I199" s="23" t="str">
        <f t="shared" si="9"/>
        <v>1＊204317</v>
      </c>
      <c r="J199" s="33" t="s">
        <v>5062</v>
      </c>
      <c r="K199" s="36" t="s">
        <v>1127</v>
      </c>
      <c r="L199" s="36" t="s">
        <v>334</v>
      </c>
      <c r="M199" s="33"/>
      <c r="N199" s="33"/>
      <c r="O199" s="33"/>
      <c r="P199" s="33"/>
      <c r="Q199" s="2"/>
      <c r="R199" s="2"/>
      <c r="S199" s="2"/>
      <c r="T199" s="2"/>
      <c r="U199" s="2"/>
      <c r="V199" s="2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2"/>
      <c r="AO199" s="2"/>
      <c r="AP199" s="2"/>
      <c r="AQ199" s="1"/>
      <c r="AR199" s="1"/>
      <c r="AS199" s="1"/>
      <c r="AT199" s="1"/>
      <c r="AU199" s="1"/>
      <c r="AV199" s="2"/>
      <c r="AW199" s="1"/>
      <c r="AX199" s="1"/>
      <c r="AY199" s="1"/>
      <c r="AZ199" s="1"/>
      <c r="BA199" s="1"/>
      <c r="BB199" s="1"/>
      <c r="BC199" s="1"/>
      <c r="BD199" s="1"/>
      <c r="BE199" s="1" t="s">
        <v>9</v>
      </c>
      <c r="BF199" s="1"/>
      <c r="BG199" s="2"/>
      <c r="BH199" s="2"/>
      <c r="BI199" s="1" t="s">
        <v>1114</v>
      </c>
      <c r="BJ199" s="2"/>
      <c r="BK199" s="2"/>
      <c r="BL199" s="2"/>
      <c r="BM199" s="1"/>
      <c r="BN199" s="119"/>
    </row>
    <row r="200" spans="1:66" ht="31.2">
      <c r="A200" s="23">
        <v>196</v>
      </c>
      <c r="B200" s="33" t="s">
        <v>1220</v>
      </c>
      <c r="C200" s="33" t="s">
        <v>366</v>
      </c>
      <c r="D200" s="33" t="s">
        <v>216</v>
      </c>
      <c r="E200" s="33">
        <v>77</v>
      </c>
      <c r="F200" s="33" t="s">
        <v>325</v>
      </c>
      <c r="G200" s="33" t="s">
        <v>325</v>
      </c>
      <c r="H200" s="121" t="str">
        <f t="shared" si="8"/>
        <v>吳＊惠子</v>
      </c>
      <c r="I200" s="23" t="str">
        <f t="shared" si="9"/>
        <v>0＊265956</v>
      </c>
      <c r="J200" s="33" t="s">
        <v>5062</v>
      </c>
      <c r="K200" s="36" t="s">
        <v>1127</v>
      </c>
      <c r="L200" s="36" t="s">
        <v>334</v>
      </c>
      <c r="M200" s="33"/>
      <c r="N200" s="33"/>
      <c r="O200" s="33"/>
      <c r="P200" s="33"/>
      <c r="Q200" s="2"/>
      <c r="R200" s="2"/>
      <c r="S200" s="2"/>
      <c r="T200" s="2"/>
      <c r="U200" s="2"/>
      <c r="V200" s="2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2"/>
      <c r="AO200" s="2"/>
      <c r="AP200" s="2"/>
      <c r="AQ200" s="1"/>
      <c r="AR200" s="1"/>
      <c r="AS200" s="1"/>
      <c r="AT200" s="1"/>
      <c r="AU200" s="1"/>
      <c r="AV200" s="2"/>
      <c r="AW200" s="1"/>
      <c r="AX200" s="1"/>
      <c r="AY200" s="1"/>
      <c r="AZ200" s="1"/>
      <c r="BA200" s="1"/>
      <c r="BB200" s="1"/>
      <c r="BC200" s="1"/>
      <c r="BD200" s="1"/>
      <c r="BE200" s="1" t="s">
        <v>9</v>
      </c>
      <c r="BF200" s="1"/>
      <c r="BG200" s="2"/>
      <c r="BH200" s="2"/>
      <c r="BI200" s="1"/>
      <c r="BJ200" s="2"/>
      <c r="BK200" s="2"/>
      <c r="BL200" s="2"/>
      <c r="BM200" s="1"/>
      <c r="BN200" s="119"/>
    </row>
    <row r="201" spans="1:66" ht="31.2">
      <c r="A201" s="23">
        <v>197</v>
      </c>
      <c r="B201" s="33" t="s">
        <v>4682</v>
      </c>
      <c r="C201" s="33" t="s">
        <v>4488</v>
      </c>
      <c r="D201" s="33" t="s">
        <v>216</v>
      </c>
      <c r="E201" s="33">
        <v>61</v>
      </c>
      <c r="F201" s="33" t="s">
        <v>325</v>
      </c>
      <c r="G201" s="33" t="s">
        <v>325</v>
      </c>
      <c r="H201" s="121" t="str">
        <f t="shared" si="8"/>
        <v>張＊璉</v>
      </c>
      <c r="I201" s="23" t="str">
        <f t="shared" si="9"/>
        <v>1＊254923</v>
      </c>
      <c r="J201" s="33" t="s">
        <v>5062</v>
      </c>
      <c r="K201" s="36" t="s">
        <v>1142</v>
      </c>
      <c r="L201" s="36" t="s">
        <v>334</v>
      </c>
      <c r="M201" s="33"/>
      <c r="N201" s="33"/>
      <c r="O201" s="33"/>
      <c r="P201" s="33"/>
      <c r="Q201" s="2"/>
      <c r="R201" s="2"/>
      <c r="S201" s="2"/>
      <c r="T201" s="2"/>
      <c r="U201" s="2"/>
      <c r="V201" s="2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2"/>
      <c r="AO201" s="2"/>
      <c r="AP201" s="2"/>
      <c r="AQ201" s="1"/>
      <c r="AR201" s="1"/>
      <c r="AS201" s="1"/>
      <c r="AT201" s="1"/>
      <c r="AU201" s="1"/>
      <c r="AV201" s="2"/>
      <c r="AW201" s="1"/>
      <c r="AX201" s="1"/>
      <c r="AY201" s="1"/>
      <c r="AZ201" s="1" t="s">
        <v>9</v>
      </c>
      <c r="BA201" s="1"/>
      <c r="BB201" s="1"/>
      <c r="BC201" s="1"/>
      <c r="BD201" s="1"/>
      <c r="BE201" s="1"/>
      <c r="BF201" s="1"/>
      <c r="BG201" s="2"/>
      <c r="BH201" s="2"/>
      <c r="BI201" s="1"/>
      <c r="BJ201" s="2"/>
      <c r="BK201" s="2"/>
      <c r="BL201" s="2"/>
      <c r="BM201" s="1" t="s">
        <v>1111</v>
      </c>
      <c r="BN201" s="119"/>
    </row>
    <row r="202" spans="1:66" ht="31.2">
      <c r="A202" s="23">
        <v>198</v>
      </c>
      <c r="B202" s="33" t="s">
        <v>1006</v>
      </c>
      <c r="C202" s="33" t="s">
        <v>844</v>
      </c>
      <c r="D202" s="33" t="s">
        <v>218</v>
      </c>
      <c r="E202" s="33">
        <v>61</v>
      </c>
      <c r="F202" s="33" t="s">
        <v>5039</v>
      </c>
      <c r="G202" s="33" t="s">
        <v>5032</v>
      </c>
      <c r="H202" s="121" t="str">
        <f t="shared" si="8"/>
        <v>周＊亮</v>
      </c>
      <c r="I202" s="23" t="str">
        <f t="shared" si="9"/>
        <v>2＊637692</v>
      </c>
      <c r="J202" s="33" t="s">
        <v>5063</v>
      </c>
      <c r="K202" s="36" t="s">
        <v>1127</v>
      </c>
      <c r="L202" s="36" t="s">
        <v>334</v>
      </c>
      <c r="M202" s="33"/>
      <c r="N202" s="33"/>
      <c r="O202" s="33"/>
      <c r="P202" s="33"/>
      <c r="Q202" s="2"/>
      <c r="R202" s="2"/>
      <c r="S202" s="2"/>
      <c r="T202" s="2"/>
      <c r="U202" s="2"/>
      <c r="V202" s="2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2"/>
      <c r="AO202" s="2"/>
      <c r="AP202" s="2"/>
      <c r="AQ202" s="1"/>
      <c r="AR202" s="1"/>
      <c r="AS202" s="1"/>
      <c r="AT202" s="1"/>
      <c r="AU202" s="1"/>
      <c r="AV202" s="2"/>
      <c r="AW202" s="1"/>
      <c r="AX202" s="1"/>
      <c r="AY202" s="1"/>
      <c r="AZ202" s="1"/>
      <c r="BA202" s="1"/>
      <c r="BB202" s="1"/>
      <c r="BC202" s="1"/>
      <c r="BD202" s="1"/>
      <c r="BE202" s="1" t="s">
        <v>9</v>
      </c>
      <c r="BF202" s="1"/>
      <c r="BG202" s="2"/>
      <c r="BH202" s="2"/>
      <c r="BI202" s="1"/>
      <c r="BJ202" s="2"/>
      <c r="BK202" s="2"/>
      <c r="BL202" s="2"/>
      <c r="BM202" s="1"/>
      <c r="BN202" s="119"/>
    </row>
    <row r="203" spans="1:66" ht="31.2">
      <c r="A203" s="23">
        <v>199</v>
      </c>
      <c r="B203" s="33" t="s">
        <v>1511</v>
      </c>
      <c r="C203" s="33" t="s">
        <v>1398</v>
      </c>
      <c r="D203" s="33" t="s">
        <v>216</v>
      </c>
      <c r="E203" s="33">
        <v>74</v>
      </c>
      <c r="F203" s="33" t="s">
        <v>325</v>
      </c>
      <c r="G203" s="33" t="s">
        <v>325</v>
      </c>
      <c r="H203" s="121" t="str">
        <f t="shared" si="8"/>
        <v>傅＊宥妹</v>
      </c>
      <c r="I203" s="23" t="str">
        <f t="shared" si="9"/>
        <v>0＊541762</v>
      </c>
      <c r="J203" s="33" t="s">
        <v>5063</v>
      </c>
      <c r="K203" s="36" t="s">
        <v>1127</v>
      </c>
      <c r="L203" s="36" t="s">
        <v>334</v>
      </c>
      <c r="M203" s="33"/>
      <c r="N203" s="33"/>
      <c r="O203" s="33"/>
      <c r="P203" s="33"/>
      <c r="Q203" s="2"/>
      <c r="R203" s="2"/>
      <c r="S203" s="2"/>
      <c r="T203" s="2"/>
      <c r="U203" s="2"/>
      <c r="V203" s="2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2"/>
      <c r="AO203" s="2"/>
      <c r="AP203" s="2"/>
      <c r="AQ203" s="1"/>
      <c r="AR203" s="1"/>
      <c r="AS203" s="1"/>
      <c r="AT203" s="1"/>
      <c r="AU203" s="1"/>
      <c r="AV203" s="2"/>
      <c r="AW203" s="1"/>
      <c r="AX203" s="1"/>
      <c r="AY203" s="1"/>
      <c r="AZ203" s="1"/>
      <c r="BA203" s="1"/>
      <c r="BB203" s="1"/>
      <c r="BC203" s="1"/>
      <c r="BD203" s="1"/>
      <c r="BE203" s="1" t="s">
        <v>9</v>
      </c>
      <c r="BF203" s="1"/>
      <c r="BG203" s="2"/>
      <c r="BH203" s="2"/>
      <c r="BI203" s="1"/>
      <c r="BJ203" s="2"/>
      <c r="BK203" s="2"/>
      <c r="BL203" s="2"/>
      <c r="BM203" s="1"/>
      <c r="BN203" s="119"/>
    </row>
    <row r="204" spans="1:66" ht="46.8">
      <c r="A204" s="23">
        <v>200</v>
      </c>
      <c r="B204" s="33" t="s">
        <v>5191</v>
      </c>
      <c r="C204" s="33" t="s">
        <v>5064</v>
      </c>
      <c r="D204" s="33" t="s">
        <v>216</v>
      </c>
      <c r="E204" s="33">
        <v>81</v>
      </c>
      <c r="F204" s="33" t="s">
        <v>325</v>
      </c>
      <c r="G204" s="33" t="s">
        <v>325</v>
      </c>
      <c r="H204" s="121" t="str">
        <f t="shared" si="8"/>
        <v>張＊金治</v>
      </c>
      <c r="I204" s="23" t="str">
        <f t="shared" si="9"/>
        <v>0＊422671</v>
      </c>
      <c r="J204" s="33" t="s">
        <v>5063</v>
      </c>
      <c r="K204" s="36" t="s">
        <v>1132</v>
      </c>
      <c r="L204" s="36" t="s">
        <v>334</v>
      </c>
      <c r="M204" s="33"/>
      <c r="N204" s="33"/>
      <c r="O204" s="33"/>
      <c r="P204" s="33"/>
      <c r="Q204" s="2"/>
      <c r="R204" s="2"/>
      <c r="S204" s="2"/>
      <c r="T204" s="2"/>
      <c r="U204" s="2"/>
      <c r="V204" s="2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2"/>
      <c r="AO204" s="2"/>
      <c r="AP204" s="2"/>
      <c r="AQ204" s="1"/>
      <c r="AR204" s="1"/>
      <c r="AS204" s="1"/>
      <c r="AT204" s="1"/>
      <c r="AU204" s="1"/>
      <c r="AV204" s="2"/>
      <c r="AW204" s="1"/>
      <c r="AX204" s="1"/>
      <c r="AY204" s="1"/>
      <c r="AZ204" s="1"/>
      <c r="BA204" s="1"/>
      <c r="BB204" s="1"/>
      <c r="BC204" s="1"/>
      <c r="BD204" s="1" t="s">
        <v>9</v>
      </c>
      <c r="BE204" s="1" t="s">
        <v>9</v>
      </c>
      <c r="BF204" s="1"/>
      <c r="BG204" s="2"/>
      <c r="BH204" s="2"/>
      <c r="BI204" s="1"/>
      <c r="BJ204" s="2"/>
      <c r="BK204" s="2"/>
      <c r="BL204" s="2"/>
      <c r="BM204" s="1"/>
      <c r="BN204" s="119"/>
    </row>
    <row r="205" spans="1:66" ht="31.2">
      <c r="A205" s="23">
        <v>201</v>
      </c>
      <c r="B205" s="33" t="s">
        <v>611</v>
      </c>
      <c r="C205" s="33" t="s">
        <v>612</v>
      </c>
      <c r="D205" s="33" t="s">
        <v>218</v>
      </c>
      <c r="E205" s="33">
        <v>76</v>
      </c>
      <c r="F205" s="33" t="s">
        <v>325</v>
      </c>
      <c r="G205" s="33" t="s">
        <v>325</v>
      </c>
      <c r="H205" s="121" t="str">
        <f t="shared" si="8"/>
        <v>周＊平</v>
      </c>
      <c r="I205" s="23" t="str">
        <f t="shared" si="9"/>
        <v>0＊544557</v>
      </c>
      <c r="J205" s="33" t="s">
        <v>5063</v>
      </c>
      <c r="K205" s="36" t="s">
        <v>1127</v>
      </c>
      <c r="L205" s="36" t="s">
        <v>334</v>
      </c>
      <c r="M205" s="33"/>
      <c r="N205" s="33"/>
      <c r="O205" s="33"/>
      <c r="P205" s="33"/>
      <c r="Q205" s="2"/>
      <c r="R205" s="2"/>
      <c r="S205" s="2"/>
      <c r="T205" s="2"/>
      <c r="U205" s="2"/>
      <c r="V205" s="2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2"/>
      <c r="AO205" s="2"/>
      <c r="AP205" s="2"/>
      <c r="AQ205" s="1"/>
      <c r="AR205" s="1"/>
      <c r="AS205" s="1"/>
      <c r="AT205" s="1"/>
      <c r="AU205" s="1"/>
      <c r="AV205" s="2"/>
      <c r="AW205" s="1"/>
      <c r="AX205" s="1"/>
      <c r="AY205" s="1"/>
      <c r="AZ205" s="1"/>
      <c r="BA205" s="1"/>
      <c r="BB205" s="1"/>
      <c r="BC205" s="1"/>
      <c r="BD205" s="1"/>
      <c r="BE205" s="1" t="s">
        <v>9</v>
      </c>
      <c r="BF205" s="1"/>
      <c r="BG205" s="2"/>
      <c r="BH205" s="2"/>
      <c r="BI205" s="1"/>
      <c r="BJ205" s="2"/>
      <c r="BK205" s="2"/>
      <c r="BL205" s="2"/>
      <c r="BM205" s="1"/>
      <c r="BN205" s="119"/>
    </row>
    <row r="206" spans="1:66" ht="31.2">
      <c r="A206" s="23">
        <v>202</v>
      </c>
      <c r="B206" s="33" t="s">
        <v>5192</v>
      </c>
      <c r="C206" s="33" t="s">
        <v>2551</v>
      </c>
      <c r="D206" s="33" t="s">
        <v>216</v>
      </c>
      <c r="E206" s="33">
        <v>78</v>
      </c>
      <c r="F206" s="33" t="s">
        <v>325</v>
      </c>
      <c r="G206" s="33" t="s">
        <v>325</v>
      </c>
      <c r="H206" s="121" t="str">
        <f t="shared" si="8"/>
        <v>游＊年子</v>
      </c>
      <c r="I206" s="23" t="str">
        <f t="shared" si="9"/>
        <v>0＊945896</v>
      </c>
      <c r="J206" s="33" t="s">
        <v>5063</v>
      </c>
      <c r="K206" s="36" t="s">
        <v>1130</v>
      </c>
      <c r="L206" s="36" t="s">
        <v>334</v>
      </c>
      <c r="M206" s="33"/>
      <c r="N206" s="33"/>
      <c r="O206" s="33"/>
      <c r="P206" s="33"/>
      <c r="Q206" s="2"/>
      <c r="R206" s="2"/>
      <c r="S206" s="2"/>
      <c r="T206" s="2"/>
      <c r="U206" s="2"/>
      <c r="V206" s="2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2"/>
      <c r="AO206" s="2"/>
      <c r="AP206" s="2"/>
      <c r="AQ206" s="1"/>
      <c r="AR206" s="1"/>
      <c r="AS206" s="1"/>
      <c r="AT206" s="1"/>
      <c r="AU206" s="1"/>
      <c r="AV206" s="2"/>
      <c r="AW206" s="1"/>
      <c r="AX206" s="1"/>
      <c r="AY206" s="1"/>
      <c r="AZ206" s="1"/>
      <c r="BA206" s="1"/>
      <c r="BB206" s="1"/>
      <c r="BC206" s="1"/>
      <c r="BD206" s="1"/>
      <c r="BE206" s="1"/>
      <c r="BF206" s="1" t="s">
        <v>1102</v>
      </c>
      <c r="BG206" s="2"/>
      <c r="BH206" s="2"/>
      <c r="BI206" s="1"/>
      <c r="BJ206" s="2"/>
      <c r="BK206" s="2"/>
      <c r="BL206" s="2"/>
      <c r="BM206" s="1"/>
      <c r="BN206" s="119"/>
    </row>
    <row r="207" spans="1:66" ht="31.2">
      <c r="A207" s="23">
        <v>203</v>
      </c>
      <c r="B207" s="33" t="s">
        <v>1008</v>
      </c>
      <c r="C207" s="33" t="s">
        <v>846</v>
      </c>
      <c r="D207" s="33" t="s">
        <v>218</v>
      </c>
      <c r="E207" s="33">
        <v>62</v>
      </c>
      <c r="F207" s="33" t="s">
        <v>325</v>
      </c>
      <c r="G207" s="33" t="s">
        <v>325</v>
      </c>
      <c r="H207" s="121" t="str">
        <f t="shared" si="8"/>
        <v>洪＊恩</v>
      </c>
      <c r="I207" s="23" t="str">
        <f t="shared" si="9"/>
        <v>0＊196215</v>
      </c>
      <c r="J207" s="33" t="s">
        <v>5063</v>
      </c>
      <c r="K207" s="36" t="s">
        <v>1127</v>
      </c>
      <c r="L207" s="36" t="s">
        <v>334</v>
      </c>
      <c r="M207" s="33"/>
      <c r="N207" s="33"/>
      <c r="O207" s="33"/>
      <c r="P207" s="33"/>
      <c r="Q207" s="2"/>
      <c r="R207" s="2"/>
      <c r="S207" s="2"/>
      <c r="T207" s="2"/>
      <c r="U207" s="2"/>
      <c r="V207" s="2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2"/>
      <c r="AO207" s="2"/>
      <c r="AP207" s="2"/>
      <c r="AQ207" s="1"/>
      <c r="AR207" s="1"/>
      <c r="AS207" s="1"/>
      <c r="AT207" s="1"/>
      <c r="AU207" s="1"/>
      <c r="AV207" s="2"/>
      <c r="AW207" s="1"/>
      <c r="AX207" s="1"/>
      <c r="AY207" s="1"/>
      <c r="AZ207" s="1"/>
      <c r="BA207" s="1"/>
      <c r="BB207" s="1"/>
      <c r="BC207" s="1"/>
      <c r="BD207" s="1"/>
      <c r="BE207" s="1" t="s">
        <v>9</v>
      </c>
      <c r="BF207" s="1"/>
      <c r="BG207" s="2"/>
      <c r="BH207" s="2"/>
      <c r="BI207" s="1"/>
      <c r="BJ207" s="2"/>
      <c r="BK207" s="2"/>
      <c r="BL207" s="2"/>
      <c r="BM207" s="1"/>
      <c r="BN207" s="119"/>
    </row>
    <row r="208" spans="1:66" ht="31.2">
      <c r="A208" s="23">
        <v>204</v>
      </c>
      <c r="B208" s="33" t="s">
        <v>5193</v>
      </c>
      <c r="C208" s="33" t="s">
        <v>5065</v>
      </c>
      <c r="D208" s="33" t="s">
        <v>216</v>
      </c>
      <c r="E208" s="33">
        <v>70</v>
      </c>
      <c r="F208" s="33" t="s">
        <v>325</v>
      </c>
      <c r="G208" s="33" t="s">
        <v>325</v>
      </c>
      <c r="H208" s="121" t="str">
        <f t="shared" si="8"/>
        <v>徐＊蘭</v>
      </c>
      <c r="I208" s="23" t="str">
        <f t="shared" si="9"/>
        <v>0＊259230</v>
      </c>
      <c r="J208" s="33" t="s">
        <v>5063</v>
      </c>
      <c r="K208" s="36" t="s">
        <v>1130</v>
      </c>
      <c r="L208" s="36" t="s">
        <v>334</v>
      </c>
      <c r="M208" s="33"/>
      <c r="N208" s="33"/>
      <c r="O208" s="33"/>
      <c r="P208" s="33"/>
      <c r="Q208" s="2"/>
      <c r="R208" s="2"/>
      <c r="S208" s="2"/>
      <c r="T208" s="2"/>
      <c r="U208" s="2"/>
      <c r="V208" s="2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2"/>
      <c r="AO208" s="2"/>
      <c r="AP208" s="2"/>
      <c r="AQ208" s="1"/>
      <c r="AR208" s="1"/>
      <c r="AS208" s="1"/>
      <c r="AT208" s="1"/>
      <c r="AU208" s="1"/>
      <c r="AV208" s="2"/>
      <c r="AW208" s="1"/>
      <c r="AX208" s="1"/>
      <c r="AY208" s="1"/>
      <c r="AZ208" s="1"/>
      <c r="BA208" s="1"/>
      <c r="BB208" s="1"/>
      <c r="BC208" s="1"/>
      <c r="BD208" s="1"/>
      <c r="BE208" s="1"/>
      <c r="BF208" s="1" t="s">
        <v>1126</v>
      </c>
      <c r="BG208" s="2"/>
      <c r="BH208" s="2"/>
      <c r="BI208" s="1"/>
      <c r="BJ208" s="2"/>
      <c r="BK208" s="2"/>
      <c r="BL208" s="2"/>
      <c r="BM208" s="1"/>
      <c r="BN208" s="119"/>
    </row>
    <row r="209" spans="1:66" ht="31.2">
      <c r="A209" s="23">
        <v>205</v>
      </c>
      <c r="B209" s="33" t="s">
        <v>5194</v>
      </c>
      <c r="C209" s="33" t="s">
        <v>5066</v>
      </c>
      <c r="D209" s="33" t="s">
        <v>216</v>
      </c>
      <c r="E209" s="33">
        <v>80</v>
      </c>
      <c r="F209" s="33" t="s">
        <v>325</v>
      </c>
      <c r="G209" s="33" t="s">
        <v>325</v>
      </c>
      <c r="H209" s="121" t="str">
        <f t="shared" si="8"/>
        <v>陳＊和子</v>
      </c>
      <c r="I209" s="23" t="str">
        <f t="shared" si="9"/>
        <v>0＊936882</v>
      </c>
      <c r="J209" s="33" t="s">
        <v>5063</v>
      </c>
      <c r="K209" s="36" t="s">
        <v>1130</v>
      </c>
      <c r="L209" s="36" t="s">
        <v>334</v>
      </c>
      <c r="M209" s="33"/>
      <c r="N209" s="33"/>
      <c r="O209" s="33"/>
      <c r="P209" s="33"/>
      <c r="Q209" s="2"/>
      <c r="R209" s="2"/>
      <c r="S209" s="2"/>
      <c r="T209" s="2"/>
      <c r="U209" s="2"/>
      <c r="V209" s="2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2"/>
      <c r="AO209" s="2"/>
      <c r="AP209" s="2"/>
      <c r="AQ209" s="1"/>
      <c r="AR209" s="1"/>
      <c r="AS209" s="1"/>
      <c r="AT209" s="1"/>
      <c r="AU209" s="1"/>
      <c r="AV209" s="2"/>
      <c r="AW209" s="1"/>
      <c r="AX209" s="1"/>
      <c r="AY209" s="1"/>
      <c r="AZ209" s="1"/>
      <c r="BA209" s="1"/>
      <c r="BB209" s="1"/>
      <c r="BC209" s="1"/>
      <c r="BD209" s="1"/>
      <c r="BE209" s="1"/>
      <c r="BF209" s="1" t="s">
        <v>9</v>
      </c>
      <c r="BG209" s="2"/>
      <c r="BH209" s="2"/>
      <c r="BI209" s="1"/>
      <c r="BJ209" s="2"/>
      <c r="BK209" s="2"/>
      <c r="BL209" s="2"/>
      <c r="BM209" s="1"/>
      <c r="BN209" s="119"/>
    </row>
    <row r="210" spans="1:66" ht="31.2">
      <c r="A210" s="23">
        <v>206</v>
      </c>
      <c r="B210" s="33" t="s">
        <v>5195</v>
      </c>
      <c r="C210" s="33" t="s">
        <v>3413</v>
      </c>
      <c r="D210" s="33" t="s">
        <v>216</v>
      </c>
      <c r="E210" s="33">
        <v>73</v>
      </c>
      <c r="F210" s="33" t="s">
        <v>325</v>
      </c>
      <c r="G210" s="33" t="s">
        <v>325</v>
      </c>
      <c r="H210" s="121" t="str">
        <f t="shared" si="8"/>
        <v>陳＊阿蘭</v>
      </c>
      <c r="I210" s="23" t="str">
        <f t="shared" si="9"/>
        <v>0＊262378</v>
      </c>
      <c r="J210" s="33" t="s">
        <v>5063</v>
      </c>
      <c r="K210" s="36" t="s">
        <v>1127</v>
      </c>
      <c r="L210" s="36" t="s">
        <v>334</v>
      </c>
      <c r="M210" s="33"/>
      <c r="N210" s="33"/>
      <c r="O210" s="33"/>
      <c r="P210" s="33"/>
      <c r="Q210" s="2"/>
      <c r="R210" s="2"/>
      <c r="S210" s="2"/>
      <c r="T210" s="2"/>
      <c r="U210" s="2"/>
      <c r="V210" s="2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2"/>
      <c r="AO210" s="2"/>
      <c r="AP210" s="2"/>
      <c r="AQ210" s="1"/>
      <c r="AR210" s="1"/>
      <c r="AS210" s="1"/>
      <c r="AT210" s="1"/>
      <c r="AU210" s="1"/>
      <c r="AV210" s="2"/>
      <c r="AW210" s="1"/>
      <c r="AX210" s="1"/>
      <c r="AY210" s="1"/>
      <c r="AZ210" s="1"/>
      <c r="BA210" s="1"/>
      <c r="BB210" s="1"/>
      <c r="BC210" s="1"/>
      <c r="BD210" s="1"/>
      <c r="BE210" s="1" t="s">
        <v>9</v>
      </c>
      <c r="BF210" s="1"/>
      <c r="BG210" s="2"/>
      <c r="BH210" s="2"/>
      <c r="BI210" s="1"/>
      <c r="BJ210" s="2"/>
      <c r="BK210" s="2"/>
      <c r="BL210" s="2"/>
      <c r="BM210" s="1"/>
      <c r="BN210" s="119"/>
    </row>
    <row r="211" spans="1:66" ht="31.2">
      <c r="A211" s="23">
        <v>207</v>
      </c>
      <c r="B211" s="33" t="s">
        <v>5196</v>
      </c>
      <c r="C211" s="33" t="s">
        <v>5067</v>
      </c>
      <c r="D211" s="33" t="s">
        <v>218</v>
      </c>
      <c r="E211" s="33">
        <v>84</v>
      </c>
      <c r="F211" s="33" t="s">
        <v>325</v>
      </c>
      <c r="G211" s="33" t="s">
        <v>325</v>
      </c>
      <c r="H211" s="121" t="str">
        <f t="shared" si="8"/>
        <v>古＊南</v>
      </c>
      <c r="I211" s="23" t="str">
        <f t="shared" si="9"/>
        <v>0＊387092</v>
      </c>
      <c r="J211" s="33" t="s">
        <v>5063</v>
      </c>
      <c r="K211" s="36" t="s">
        <v>1131</v>
      </c>
      <c r="L211" s="36" t="s">
        <v>334</v>
      </c>
      <c r="M211" s="33"/>
      <c r="N211" s="33"/>
      <c r="O211" s="33"/>
      <c r="P211" s="33"/>
      <c r="Q211" s="2"/>
      <c r="R211" s="2"/>
      <c r="S211" s="2"/>
      <c r="T211" s="2"/>
      <c r="U211" s="2"/>
      <c r="V211" s="2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2"/>
      <c r="AO211" s="2"/>
      <c r="AP211" s="2"/>
      <c r="AQ211" s="1"/>
      <c r="AR211" s="1"/>
      <c r="AS211" s="1"/>
      <c r="AT211" s="1"/>
      <c r="AU211" s="1"/>
      <c r="AV211" s="2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2" t="s">
        <v>9</v>
      </c>
      <c r="BH211" s="2"/>
      <c r="BI211" s="1"/>
      <c r="BJ211" s="2"/>
      <c r="BK211" s="2"/>
      <c r="BL211" s="2"/>
      <c r="BM211" s="1"/>
      <c r="BN211" s="119"/>
    </row>
    <row r="212" spans="1:66" ht="31.2">
      <c r="A212" s="23">
        <v>208</v>
      </c>
      <c r="B212" s="33" t="s">
        <v>1213</v>
      </c>
      <c r="C212" s="33" t="s">
        <v>358</v>
      </c>
      <c r="D212" s="33" t="s">
        <v>218</v>
      </c>
      <c r="E212" s="33">
        <v>61</v>
      </c>
      <c r="F212" s="33" t="s">
        <v>325</v>
      </c>
      <c r="G212" s="33" t="s">
        <v>325</v>
      </c>
      <c r="H212" s="121" t="str">
        <f t="shared" si="8"/>
        <v>江＊任</v>
      </c>
      <c r="I212" s="23" t="str">
        <f t="shared" si="9"/>
        <v>1＊159034</v>
      </c>
      <c r="J212" s="33" t="s">
        <v>5063</v>
      </c>
      <c r="K212" s="36" t="s">
        <v>1127</v>
      </c>
      <c r="L212" s="36" t="s">
        <v>334</v>
      </c>
      <c r="M212" s="33"/>
      <c r="N212" s="33"/>
      <c r="O212" s="33"/>
      <c r="P212" s="33"/>
      <c r="Q212" s="2"/>
      <c r="R212" s="2"/>
      <c r="S212" s="2"/>
      <c r="T212" s="2"/>
      <c r="U212" s="2"/>
      <c r="V212" s="2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2"/>
      <c r="AO212" s="2"/>
      <c r="AP212" s="2"/>
      <c r="AQ212" s="1"/>
      <c r="AR212" s="1"/>
      <c r="AS212" s="1"/>
      <c r="AT212" s="1"/>
      <c r="AU212" s="1"/>
      <c r="AV212" s="2"/>
      <c r="AW212" s="1"/>
      <c r="AX212" s="1"/>
      <c r="AY212" s="1"/>
      <c r="AZ212" s="1"/>
      <c r="BA212" s="1"/>
      <c r="BB212" s="1"/>
      <c r="BC212" s="1"/>
      <c r="BD212" s="1"/>
      <c r="BE212" s="1" t="s">
        <v>9</v>
      </c>
      <c r="BF212" s="1" t="s">
        <v>1108</v>
      </c>
      <c r="BG212" s="2"/>
      <c r="BH212" s="2"/>
      <c r="BI212" s="1"/>
      <c r="BJ212" s="2"/>
      <c r="BK212" s="2"/>
      <c r="BL212" s="2"/>
      <c r="BM212" s="1"/>
      <c r="BN212" s="119"/>
    </row>
    <row r="213" spans="1:66" ht="31.2">
      <c r="A213" s="23">
        <v>209</v>
      </c>
      <c r="B213" s="33" t="s">
        <v>5197</v>
      </c>
      <c r="C213" s="33" t="s">
        <v>5068</v>
      </c>
      <c r="D213" s="33" t="s">
        <v>218</v>
      </c>
      <c r="E213" s="33">
        <v>67</v>
      </c>
      <c r="F213" s="33" t="s">
        <v>325</v>
      </c>
      <c r="G213" s="33" t="s">
        <v>325</v>
      </c>
      <c r="H213" s="121" t="str">
        <f t="shared" si="8"/>
        <v>陳＊欽</v>
      </c>
      <c r="I213" s="23" t="str">
        <f t="shared" si="9"/>
        <v>1＊170621</v>
      </c>
      <c r="J213" s="33" t="s">
        <v>5063</v>
      </c>
      <c r="K213" s="36" t="s">
        <v>1127</v>
      </c>
      <c r="L213" s="36" t="s">
        <v>334</v>
      </c>
      <c r="M213" s="33"/>
      <c r="N213" s="33"/>
      <c r="O213" s="33"/>
      <c r="P213" s="33"/>
      <c r="Q213" s="2"/>
      <c r="R213" s="2"/>
      <c r="S213" s="2"/>
      <c r="T213" s="2"/>
      <c r="U213" s="2"/>
      <c r="V213" s="2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2"/>
      <c r="AO213" s="2"/>
      <c r="AP213" s="2"/>
      <c r="AQ213" s="1"/>
      <c r="AR213" s="1"/>
      <c r="AS213" s="1"/>
      <c r="AT213" s="1"/>
      <c r="AU213" s="1"/>
      <c r="AV213" s="2"/>
      <c r="AW213" s="1"/>
      <c r="AX213" s="1"/>
      <c r="AY213" s="1"/>
      <c r="AZ213" s="1"/>
      <c r="BA213" s="1"/>
      <c r="BB213" s="1"/>
      <c r="BC213" s="1"/>
      <c r="BD213" s="1"/>
      <c r="BE213" s="1" t="s">
        <v>9</v>
      </c>
      <c r="BF213" s="1"/>
      <c r="BG213" s="2"/>
      <c r="BH213" s="2"/>
      <c r="BI213" s="1"/>
      <c r="BJ213" s="2"/>
      <c r="BK213" s="2"/>
      <c r="BL213" s="2"/>
      <c r="BM213" s="1"/>
      <c r="BN213" s="119"/>
    </row>
    <row r="214" spans="1:66" ht="31.2">
      <c r="A214" s="23">
        <v>210</v>
      </c>
      <c r="B214" s="33" t="s">
        <v>5198</v>
      </c>
      <c r="C214" s="33" t="s">
        <v>2163</v>
      </c>
      <c r="D214" s="33" t="s">
        <v>216</v>
      </c>
      <c r="E214" s="33">
        <v>55</v>
      </c>
      <c r="F214" s="33" t="s">
        <v>325</v>
      </c>
      <c r="G214" s="33" t="s">
        <v>325</v>
      </c>
      <c r="H214" s="121" t="str">
        <f t="shared" si="8"/>
        <v>張＊鈺</v>
      </c>
      <c r="I214" s="23" t="str">
        <f t="shared" si="9"/>
        <v>2＊598428</v>
      </c>
      <c r="J214" s="33" t="s">
        <v>5063</v>
      </c>
      <c r="K214" s="36" t="s">
        <v>1127</v>
      </c>
      <c r="L214" s="36" t="s">
        <v>334</v>
      </c>
      <c r="M214" s="33"/>
      <c r="N214" s="33"/>
      <c r="O214" s="33"/>
      <c r="P214" s="33"/>
      <c r="Q214" s="2"/>
      <c r="R214" s="2"/>
      <c r="S214" s="2"/>
      <c r="T214" s="2"/>
      <c r="U214" s="2"/>
      <c r="V214" s="2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2"/>
      <c r="AO214" s="2"/>
      <c r="AP214" s="2"/>
      <c r="AQ214" s="1"/>
      <c r="AR214" s="1"/>
      <c r="AS214" s="1"/>
      <c r="AT214" s="1"/>
      <c r="AU214" s="1"/>
      <c r="AV214" s="2"/>
      <c r="AW214" s="1"/>
      <c r="AX214" s="1"/>
      <c r="AY214" s="1"/>
      <c r="AZ214" s="1"/>
      <c r="BA214" s="1"/>
      <c r="BB214" s="1"/>
      <c r="BC214" s="1"/>
      <c r="BD214" s="1"/>
      <c r="BE214" s="1" t="s">
        <v>9</v>
      </c>
      <c r="BF214" s="1"/>
      <c r="BG214" s="2"/>
      <c r="BH214" s="2"/>
      <c r="BI214" s="1"/>
      <c r="BJ214" s="2"/>
      <c r="BK214" s="2"/>
      <c r="BL214" s="2"/>
      <c r="BM214" s="1"/>
      <c r="BN214" s="119"/>
    </row>
    <row r="215" spans="1:66" ht="31.2">
      <c r="A215" s="23">
        <v>211</v>
      </c>
      <c r="B215" s="33" t="s">
        <v>1217</v>
      </c>
      <c r="C215" s="33" t="s">
        <v>363</v>
      </c>
      <c r="D215" s="33" t="s">
        <v>218</v>
      </c>
      <c r="E215" s="33">
        <v>49</v>
      </c>
      <c r="F215" s="33" t="s">
        <v>325</v>
      </c>
      <c r="G215" s="33" t="s">
        <v>325</v>
      </c>
      <c r="H215" s="121" t="str">
        <f t="shared" si="8"/>
        <v>林＊松</v>
      </c>
      <c r="I215" s="23" t="str">
        <f t="shared" si="9"/>
        <v>2＊401549</v>
      </c>
      <c r="J215" s="33" t="s">
        <v>5063</v>
      </c>
      <c r="K215" s="36" t="s">
        <v>1127</v>
      </c>
      <c r="L215" s="36" t="s">
        <v>334</v>
      </c>
      <c r="M215" s="33"/>
      <c r="N215" s="33"/>
      <c r="O215" s="33"/>
      <c r="P215" s="33"/>
      <c r="Q215" s="2"/>
      <c r="R215" s="2"/>
      <c r="S215" s="2"/>
      <c r="T215" s="2"/>
      <c r="U215" s="2"/>
      <c r="V215" s="2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2"/>
      <c r="AO215" s="2"/>
      <c r="AP215" s="2"/>
      <c r="AQ215" s="1"/>
      <c r="AR215" s="1"/>
      <c r="AS215" s="1"/>
      <c r="AT215" s="1"/>
      <c r="AU215" s="1"/>
      <c r="AV215" s="2"/>
      <c r="AW215" s="1"/>
      <c r="AX215" s="1"/>
      <c r="AY215" s="1"/>
      <c r="AZ215" s="1"/>
      <c r="BA215" s="1"/>
      <c r="BB215" s="1"/>
      <c r="BC215" s="1"/>
      <c r="BD215" s="1"/>
      <c r="BE215" s="1" t="s">
        <v>9</v>
      </c>
      <c r="BF215" s="1"/>
      <c r="BG215" s="2"/>
      <c r="BH215" s="2"/>
      <c r="BI215" s="1"/>
      <c r="BJ215" s="2"/>
      <c r="BK215" s="2"/>
      <c r="BL215" s="2"/>
      <c r="BM215" s="1"/>
      <c r="BN215" s="119"/>
    </row>
    <row r="216" spans="1:66" ht="46.8">
      <c r="A216" s="23">
        <v>212</v>
      </c>
      <c r="B216" s="33" t="s">
        <v>5199</v>
      </c>
      <c r="C216" s="33" t="s">
        <v>2574</v>
      </c>
      <c r="D216" s="33" t="s">
        <v>216</v>
      </c>
      <c r="E216" s="33">
        <v>49</v>
      </c>
      <c r="F216" s="33" t="s">
        <v>5052</v>
      </c>
      <c r="G216" s="33"/>
      <c r="H216" s="121" t="str">
        <f t="shared" si="8"/>
        <v>黃＊儀</v>
      </c>
      <c r="I216" s="23" t="str">
        <f t="shared" si="9"/>
        <v>1＊664300</v>
      </c>
      <c r="J216" s="33" t="s">
        <v>5063</v>
      </c>
      <c r="K216" s="36" t="s">
        <v>1139</v>
      </c>
      <c r="L216" s="36" t="s">
        <v>334</v>
      </c>
      <c r="M216" s="33"/>
      <c r="N216" s="33"/>
      <c r="O216" s="33"/>
      <c r="P216" s="33"/>
      <c r="Q216" s="2"/>
      <c r="R216" s="2"/>
      <c r="S216" s="2"/>
      <c r="T216" s="2"/>
      <c r="U216" s="2"/>
      <c r="V216" s="2"/>
      <c r="W216" s="1"/>
      <c r="X216" s="1"/>
      <c r="Y216" s="1"/>
      <c r="Z216" s="1"/>
      <c r="AA216" s="1" t="s">
        <v>9</v>
      </c>
      <c r="AB216" s="1"/>
      <c r="AC216" s="1"/>
      <c r="AD216" s="1"/>
      <c r="AE216" s="1"/>
      <c r="AF216" s="1" t="s">
        <v>5315</v>
      </c>
      <c r="AG216" s="1"/>
      <c r="AH216" s="1"/>
      <c r="AI216" s="1"/>
      <c r="AJ216" s="1"/>
      <c r="AK216" s="1"/>
      <c r="AL216" s="1"/>
      <c r="AM216" s="1"/>
      <c r="AN216" s="2"/>
      <c r="AO216" s="2"/>
      <c r="AP216" s="2"/>
      <c r="AQ216" s="1"/>
      <c r="AR216" s="1"/>
      <c r="AS216" s="1"/>
      <c r="AT216" s="1"/>
      <c r="AU216" s="1"/>
      <c r="AV216" s="2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2"/>
      <c r="BH216" s="2"/>
      <c r="BI216" s="1"/>
      <c r="BJ216" s="2"/>
      <c r="BK216" s="2"/>
      <c r="BL216" s="2"/>
      <c r="BM216" s="1" t="s">
        <v>1111</v>
      </c>
      <c r="BN216" s="119"/>
    </row>
    <row r="217" spans="1:66" ht="31.2">
      <c r="A217" s="23">
        <v>213</v>
      </c>
      <c r="B217" s="33" t="s">
        <v>5200</v>
      </c>
      <c r="C217" s="33" t="s">
        <v>5069</v>
      </c>
      <c r="D217" s="33" t="s">
        <v>218</v>
      </c>
      <c r="E217" s="33">
        <v>90</v>
      </c>
      <c r="F217" s="33" t="s">
        <v>5063</v>
      </c>
      <c r="G217" s="33" t="s">
        <v>5070</v>
      </c>
      <c r="H217" s="121" t="str">
        <f t="shared" si="8"/>
        <v>李＊蒼</v>
      </c>
      <c r="I217" s="23" t="str">
        <f t="shared" si="9"/>
        <v>0＊944449</v>
      </c>
      <c r="J217" s="33" t="s">
        <v>5063</v>
      </c>
      <c r="K217" s="36" t="s">
        <v>1127</v>
      </c>
      <c r="L217" s="36" t="s">
        <v>334</v>
      </c>
      <c r="M217" s="33"/>
      <c r="N217" s="33"/>
      <c r="O217" s="33"/>
      <c r="P217" s="33"/>
      <c r="Q217" s="2"/>
      <c r="R217" s="2"/>
      <c r="S217" s="2"/>
      <c r="T217" s="2"/>
      <c r="U217" s="2"/>
      <c r="V217" s="2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2"/>
      <c r="AO217" s="2"/>
      <c r="AP217" s="2"/>
      <c r="AQ217" s="1"/>
      <c r="AR217" s="1"/>
      <c r="AS217" s="1"/>
      <c r="AT217" s="1"/>
      <c r="AU217" s="1"/>
      <c r="AV217" s="2"/>
      <c r="AW217" s="1"/>
      <c r="AX217" s="1"/>
      <c r="AY217" s="1"/>
      <c r="AZ217" s="1"/>
      <c r="BA217" s="1"/>
      <c r="BB217" s="1"/>
      <c r="BC217" s="1"/>
      <c r="BD217" s="1"/>
      <c r="BE217" s="1" t="s">
        <v>9</v>
      </c>
      <c r="BF217" s="1"/>
      <c r="BG217" s="2"/>
      <c r="BH217" s="2"/>
      <c r="BI217" s="1" t="s">
        <v>1114</v>
      </c>
      <c r="BJ217" s="2"/>
      <c r="BK217" s="2"/>
      <c r="BL217" s="2"/>
      <c r="BM217" s="1"/>
      <c r="BN217" s="119"/>
    </row>
    <row r="218" spans="1:66" ht="46.8">
      <c r="A218" s="23">
        <v>214</v>
      </c>
      <c r="B218" s="33" t="s">
        <v>5201</v>
      </c>
      <c r="C218" s="33" t="s">
        <v>5071</v>
      </c>
      <c r="D218" s="33" t="s">
        <v>216</v>
      </c>
      <c r="E218" s="33">
        <v>62</v>
      </c>
      <c r="F218" s="33" t="s">
        <v>325</v>
      </c>
      <c r="G218" s="33" t="s">
        <v>325</v>
      </c>
      <c r="H218" s="121" t="str">
        <f t="shared" si="8"/>
        <v>胡＊蘭</v>
      </c>
      <c r="I218" s="23" t="str">
        <f t="shared" si="9"/>
        <v>0＊944430</v>
      </c>
      <c r="J218" s="33" t="s">
        <v>5072</v>
      </c>
      <c r="K218" s="36" t="s">
        <v>1134</v>
      </c>
      <c r="L218" s="36" t="s">
        <v>334</v>
      </c>
      <c r="M218" s="33"/>
      <c r="N218" s="33"/>
      <c r="O218" s="33"/>
      <c r="P218" s="33"/>
      <c r="Q218" s="2"/>
      <c r="R218" s="2"/>
      <c r="S218" s="2"/>
      <c r="T218" s="2"/>
      <c r="U218" s="2"/>
      <c r="V218" s="2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2"/>
      <c r="AO218" s="2"/>
      <c r="AP218" s="2"/>
      <c r="AQ218" s="1"/>
      <c r="AR218" s="1"/>
      <c r="AS218" s="1"/>
      <c r="AT218" s="1"/>
      <c r="AU218" s="1"/>
      <c r="AV218" s="2"/>
      <c r="AW218" s="1"/>
      <c r="AX218" s="1"/>
      <c r="AY218" s="1"/>
      <c r="AZ218" s="1"/>
      <c r="BA218" s="1"/>
      <c r="BB218" s="1"/>
      <c r="BC218" s="1"/>
      <c r="BD218" s="1"/>
      <c r="BE218" s="1" t="s">
        <v>9</v>
      </c>
      <c r="BF218" s="1"/>
      <c r="BG218" s="2"/>
      <c r="BH218" s="2"/>
      <c r="BI218" s="1"/>
      <c r="BJ218" s="2"/>
      <c r="BK218" s="2"/>
      <c r="BL218" s="2"/>
      <c r="BM218" s="1" t="s">
        <v>1098</v>
      </c>
      <c r="BN218" s="119"/>
    </row>
    <row r="219" spans="1:66" ht="16.2">
      <c r="A219" s="23">
        <v>215</v>
      </c>
      <c r="B219" s="33" t="s">
        <v>587</v>
      </c>
      <c r="C219" s="33" t="s">
        <v>588</v>
      </c>
      <c r="D219" s="33" t="s">
        <v>216</v>
      </c>
      <c r="E219" s="33">
        <v>83</v>
      </c>
      <c r="F219" s="33" t="s">
        <v>325</v>
      </c>
      <c r="G219" s="33" t="s">
        <v>325</v>
      </c>
      <c r="H219" s="121" t="str">
        <f t="shared" si="8"/>
        <v>高＊明麗</v>
      </c>
      <c r="I219" s="23" t="str">
        <f t="shared" si="9"/>
        <v>0＊024099</v>
      </c>
      <c r="J219" s="33" t="s">
        <v>5072</v>
      </c>
      <c r="K219" s="36" t="s">
        <v>4605</v>
      </c>
      <c r="L219" s="36" t="s">
        <v>334</v>
      </c>
      <c r="M219" s="33"/>
      <c r="N219" s="33"/>
      <c r="O219" s="33"/>
      <c r="P219" s="33"/>
      <c r="Q219" s="2"/>
      <c r="R219" s="2"/>
      <c r="S219" s="2"/>
      <c r="T219" s="2"/>
      <c r="U219" s="2"/>
      <c r="V219" s="2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2"/>
      <c r="AO219" s="2"/>
      <c r="AP219" s="2"/>
      <c r="AQ219" s="1"/>
      <c r="AR219" s="1"/>
      <c r="AS219" s="1"/>
      <c r="AT219" s="1"/>
      <c r="AU219" s="1"/>
      <c r="AV219" s="2"/>
      <c r="AW219" s="1"/>
      <c r="AX219" s="1"/>
      <c r="AY219" s="1"/>
      <c r="AZ219" s="1" t="s">
        <v>9</v>
      </c>
      <c r="BA219" s="1"/>
      <c r="BB219" s="1"/>
      <c r="BC219" s="1"/>
      <c r="BD219" s="1"/>
      <c r="BE219" s="1"/>
      <c r="BF219" s="1"/>
      <c r="BG219" s="2"/>
      <c r="BH219" s="2"/>
      <c r="BI219" s="1"/>
      <c r="BJ219" s="2"/>
      <c r="BK219" s="2"/>
      <c r="BL219" s="2"/>
      <c r="BM219" s="1"/>
      <c r="BN219" s="119"/>
    </row>
    <row r="220" spans="1:66" ht="31.2">
      <c r="A220" s="23">
        <v>216</v>
      </c>
      <c r="B220" s="33" t="s">
        <v>1234</v>
      </c>
      <c r="C220" s="33" t="s">
        <v>385</v>
      </c>
      <c r="D220" s="33" t="s">
        <v>218</v>
      </c>
      <c r="E220" s="33">
        <v>56</v>
      </c>
      <c r="F220" s="33" t="s">
        <v>325</v>
      </c>
      <c r="G220" s="33" t="s">
        <v>325</v>
      </c>
      <c r="H220" s="121" t="str">
        <f t="shared" si="8"/>
        <v>曾＊楠</v>
      </c>
      <c r="I220" s="23" t="str">
        <f t="shared" si="9"/>
        <v>0＊001233</v>
      </c>
      <c r="J220" s="33" t="s">
        <v>5072</v>
      </c>
      <c r="K220" s="36" t="s">
        <v>1130</v>
      </c>
      <c r="L220" s="36" t="s">
        <v>334</v>
      </c>
      <c r="M220" s="33"/>
      <c r="N220" s="33"/>
      <c r="O220" s="33"/>
      <c r="P220" s="33"/>
      <c r="Q220" s="2"/>
      <c r="R220" s="2"/>
      <c r="S220" s="2"/>
      <c r="T220" s="2"/>
      <c r="U220" s="2"/>
      <c r="V220" s="2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2"/>
      <c r="AO220" s="2"/>
      <c r="AP220" s="2"/>
      <c r="AQ220" s="1"/>
      <c r="AR220" s="1"/>
      <c r="AS220" s="1"/>
      <c r="AT220" s="1"/>
      <c r="AU220" s="1"/>
      <c r="AV220" s="2"/>
      <c r="AW220" s="1"/>
      <c r="AX220" s="1"/>
      <c r="AY220" s="1"/>
      <c r="AZ220" s="1"/>
      <c r="BA220" s="1"/>
      <c r="BB220" s="1"/>
      <c r="BC220" s="1"/>
      <c r="BD220" s="1"/>
      <c r="BE220" s="1"/>
      <c r="BF220" s="1" t="s">
        <v>1102</v>
      </c>
      <c r="BG220" s="2"/>
      <c r="BH220" s="2"/>
      <c r="BI220" s="1"/>
      <c r="BJ220" s="2"/>
      <c r="BK220" s="2"/>
      <c r="BL220" s="2"/>
      <c r="BM220" s="1"/>
      <c r="BN220" s="119"/>
    </row>
    <row r="221" spans="1:66" ht="31.2">
      <c r="A221" s="23">
        <v>217</v>
      </c>
      <c r="B221" s="33" t="s">
        <v>5202</v>
      </c>
      <c r="C221" s="33" t="s">
        <v>5073</v>
      </c>
      <c r="D221" s="33" t="s">
        <v>216</v>
      </c>
      <c r="E221" s="33">
        <v>67</v>
      </c>
      <c r="F221" s="33" t="s">
        <v>325</v>
      </c>
      <c r="G221" s="33" t="s">
        <v>325</v>
      </c>
      <c r="H221" s="121" t="str">
        <f t="shared" si="8"/>
        <v>陳＊雪</v>
      </c>
      <c r="I221" s="23" t="str">
        <f t="shared" si="9"/>
        <v>1＊408410</v>
      </c>
      <c r="J221" s="33" t="s">
        <v>5072</v>
      </c>
      <c r="K221" s="36" t="s">
        <v>1127</v>
      </c>
      <c r="L221" s="36" t="s">
        <v>334</v>
      </c>
      <c r="M221" s="33"/>
      <c r="N221" s="33"/>
      <c r="O221" s="33"/>
      <c r="P221" s="33"/>
      <c r="Q221" s="2"/>
      <c r="R221" s="2"/>
      <c r="S221" s="2"/>
      <c r="T221" s="2"/>
      <c r="U221" s="2"/>
      <c r="V221" s="2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2"/>
      <c r="AO221" s="2"/>
      <c r="AP221" s="2"/>
      <c r="AQ221" s="1"/>
      <c r="AR221" s="1"/>
      <c r="AS221" s="1"/>
      <c r="AT221" s="1"/>
      <c r="AU221" s="1"/>
      <c r="AV221" s="2"/>
      <c r="AW221" s="1"/>
      <c r="AX221" s="1"/>
      <c r="AY221" s="1"/>
      <c r="AZ221" s="1"/>
      <c r="BA221" s="1"/>
      <c r="BB221" s="1"/>
      <c r="BC221" s="1"/>
      <c r="BD221" s="1"/>
      <c r="BE221" s="1" t="s">
        <v>9</v>
      </c>
      <c r="BF221" s="1"/>
      <c r="BG221" s="2"/>
      <c r="BH221" s="2"/>
      <c r="BI221" s="1"/>
      <c r="BJ221" s="2"/>
      <c r="BK221" s="2"/>
      <c r="BL221" s="2"/>
      <c r="BM221" s="1"/>
      <c r="BN221" s="119"/>
    </row>
    <row r="222" spans="1:66" ht="31.2">
      <c r="A222" s="23">
        <v>218</v>
      </c>
      <c r="B222" s="33" t="s">
        <v>5203</v>
      </c>
      <c r="C222" s="33" t="s">
        <v>5074</v>
      </c>
      <c r="D222" s="33" t="s">
        <v>216</v>
      </c>
      <c r="E222" s="33">
        <v>68</v>
      </c>
      <c r="F222" s="33" t="s">
        <v>325</v>
      </c>
      <c r="G222" s="33" t="s">
        <v>325</v>
      </c>
      <c r="H222" s="121" t="str">
        <f t="shared" si="8"/>
        <v>羅＊雪</v>
      </c>
      <c r="I222" s="23" t="str">
        <f t="shared" si="9"/>
        <v>1＊755531</v>
      </c>
      <c r="J222" s="33" t="s">
        <v>5072</v>
      </c>
      <c r="K222" s="36" t="s">
        <v>1127</v>
      </c>
      <c r="L222" s="36" t="s">
        <v>334</v>
      </c>
      <c r="M222" s="33"/>
      <c r="N222" s="33"/>
      <c r="O222" s="33"/>
      <c r="P222" s="33"/>
      <c r="Q222" s="2"/>
      <c r="R222" s="2"/>
      <c r="S222" s="2"/>
      <c r="T222" s="2"/>
      <c r="U222" s="2"/>
      <c r="V222" s="2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2"/>
      <c r="AO222" s="2"/>
      <c r="AP222" s="2"/>
      <c r="AQ222" s="1"/>
      <c r="AR222" s="1"/>
      <c r="AS222" s="1"/>
      <c r="AT222" s="1"/>
      <c r="AU222" s="1"/>
      <c r="AV222" s="2"/>
      <c r="AW222" s="1"/>
      <c r="AX222" s="1"/>
      <c r="AY222" s="1"/>
      <c r="AZ222" s="1"/>
      <c r="BA222" s="1"/>
      <c r="BB222" s="1"/>
      <c r="BC222" s="1"/>
      <c r="BD222" s="1"/>
      <c r="BE222" s="1" t="s">
        <v>9</v>
      </c>
      <c r="BF222" s="1"/>
      <c r="BG222" s="2"/>
      <c r="BH222" s="2"/>
      <c r="BI222" s="1"/>
      <c r="BJ222" s="2"/>
      <c r="BK222" s="2"/>
      <c r="BL222" s="2"/>
      <c r="BM222" s="1"/>
      <c r="BN222" s="119"/>
    </row>
    <row r="223" spans="1:66" ht="31.2">
      <c r="A223" s="23">
        <v>219</v>
      </c>
      <c r="B223" s="33" t="s">
        <v>1221</v>
      </c>
      <c r="C223" s="33" t="s">
        <v>368</v>
      </c>
      <c r="D223" s="33" t="s">
        <v>218</v>
      </c>
      <c r="E223" s="33">
        <v>52</v>
      </c>
      <c r="F223" s="33" t="s">
        <v>325</v>
      </c>
      <c r="G223" s="33" t="s">
        <v>325</v>
      </c>
      <c r="H223" s="121" t="str">
        <f t="shared" si="8"/>
        <v>何＊緯</v>
      </c>
      <c r="I223" s="23" t="str">
        <f t="shared" si="9"/>
        <v>2＊563801</v>
      </c>
      <c r="J223" s="33" t="s">
        <v>5072</v>
      </c>
      <c r="K223" s="36" t="s">
        <v>1127</v>
      </c>
      <c r="L223" s="36" t="s">
        <v>334</v>
      </c>
      <c r="M223" s="33"/>
      <c r="N223" s="33"/>
      <c r="O223" s="33"/>
      <c r="P223" s="33"/>
      <c r="Q223" s="2"/>
      <c r="R223" s="2"/>
      <c r="S223" s="2"/>
      <c r="T223" s="2"/>
      <c r="U223" s="2"/>
      <c r="V223" s="2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2"/>
      <c r="AO223" s="2"/>
      <c r="AP223" s="2"/>
      <c r="AQ223" s="1"/>
      <c r="AR223" s="1"/>
      <c r="AS223" s="1"/>
      <c r="AT223" s="1"/>
      <c r="AU223" s="1"/>
      <c r="AV223" s="2"/>
      <c r="AW223" s="1"/>
      <c r="AX223" s="1"/>
      <c r="AY223" s="1"/>
      <c r="AZ223" s="1"/>
      <c r="BA223" s="1"/>
      <c r="BB223" s="1"/>
      <c r="BC223" s="1"/>
      <c r="BD223" s="1"/>
      <c r="BE223" s="1" t="s">
        <v>9</v>
      </c>
      <c r="BF223" s="1"/>
      <c r="BG223" s="2"/>
      <c r="BH223" s="2"/>
      <c r="BI223" s="1"/>
      <c r="BJ223" s="2"/>
      <c r="BK223" s="2"/>
      <c r="BL223" s="2"/>
      <c r="BM223" s="1"/>
      <c r="BN223" s="119"/>
    </row>
    <row r="224" spans="1:66" ht="31.2">
      <c r="A224" s="23">
        <v>220</v>
      </c>
      <c r="B224" s="33" t="s">
        <v>1886</v>
      </c>
      <c r="C224" s="33" t="s">
        <v>1663</v>
      </c>
      <c r="D224" s="33" t="s">
        <v>218</v>
      </c>
      <c r="E224" s="33">
        <v>62</v>
      </c>
      <c r="F224" s="33" t="s">
        <v>325</v>
      </c>
      <c r="G224" s="33" t="s">
        <v>325</v>
      </c>
      <c r="H224" s="121" t="str">
        <f t="shared" si="8"/>
        <v>許＊</v>
      </c>
      <c r="I224" s="23" t="str">
        <f t="shared" si="9"/>
        <v>2＊537006</v>
      </c>
      <c r="J224" s="33" t="s">
        <v>5072</v>
      </c>
      <c r="K224" s="36" t="s">
        <v>1127</v>
      </c>
      <c r="L224" s="36" t="s">
        <v>334</v>
      </c>
      <c r="M224" s="33"/>
      <c r="N224" s="33"/>
      <c r="O224" s="33"/>
      <c r="P224" s="33"/>
      <c r="Q224" s="2"/>
      <c r="R224" s="2"/>
      <c r="S224" s="2"/>
      <c r="T224" s="2"/>
      <c r="U224" s="2"/>
      <c r="V224" s="2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2"/>
      <c r="AO224" s="2"/>
      <c r="AP224" s="2"/>
      <c r="AQ224" s="1"/>
      <c r="AR224" s="1"/>
      <c r="AS224" s="1"/>
      <c r="AT224" s="1"/>
      <c r="AU224" s="1"/>
      <c r="AV224" s="2"/>
      <c r="AW224" s="1"/>
      <c r="AX224" s="1"/>
      <c r="AY224" s="1"/>
      <c r="AZ224" s="1"/>
      <c r="BA224" s="1"/>
      <c r="BB224" s="1"/>
      <c r="BC224" s="1"/>
      <c r="BD224" s="1"/>
      <c r="BE224" s="1" t="s">
        <v>9</v>
      </c>
      <c r="BF224" s="1"/>
      <c r="BG224" s="2"/>
      <c r="BH224" s="2"/>
      <c r="BI224" s="1"/>
      <c r="BJ224" s="2"/>
      <c r="BK224" s="2"/>
      <c r="BL224" s="2"/>
      <c r="BM224" s="1"/>
      <c r="BN224" s="119"/>
    </row>
    <row r="225" spans="1:66" ht="31.2">
      <c r="A225" s="23">
        <v>221</v>
      </c>
      <c r="B225" s="33" t="s">
        <v>5204</v>
      </c>
      <c r="C225" s="33" t="s">
        <v>5075</v>
      </c>
      <c r="D225" s="33" t="s">
        <v>216</v>
      </c>
      <c r="E225" s="33">
        <v>43</v>
      </c>
      <c r="F225" s="33" t="s">
        <v>325</v>
      </c>
      <c r="G225" s="33" t="s">
        <v>325</v>
      </c>
      <c r="H225" s="121" t="str">
        <f t="shared" si="8"/>
        <v>蕭＊玲</v>
      </c>
      <c r="I225" s="23" t="str">
        <f t="shared" si="9"/>
        <v>2＊885475</v>
      </c>
      <c r="J225" s="33" t="s">
        <v>5072</v>
      </c>
      <c r="K225" s="36" t="s">
        <v>4607</v>
      </c>
      <c r="L225" s="36" t="s">
        <v>334</v>
      </c>
      <c r="M225" s="33"/>
      <c r="N225" s="33"/>
      <c r="O225" s="33"/>
      <c r="P225" s="33"/>
      <c r="Q225" s="2"/>
      <c r="R225" s="2"/>
      <c r="S225" s="2"/>
      <c r="T225" s="2" t="s">
        <v>9</v>
      </c>
      <c r="U225" s="2"/>
      <c r="V225" s="2" t="s">
        <v>9</v>
      </c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2"/>
      <c r="AO225" s="2"/>
      <c r="AP225" s="2"/>
      <c r="AQ225" s="1"/>
      <c r="AR225" s="1"/>
      <c r="AS225" s="1"/>
      <c r="AT225" s="1"/>
      <c r="AU225" s="1"/>
      <c r="AV225" s="2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2"/>
      <c r="BH225" s="2"/>
      <c r="BI225" s="1"/>
      <c r="BJ225" s="2"/>
      <c r="BK225" s="2"/>
      <c r="BL225" s="2"/>
      <c r="BM225" s="1" t="s">
        <v>1111</v>
      </c>
      <c r="BN225" s="119"/>
    </row>
    <row r="226" spans="1:66" ht="31.2">
      <c r="A226" s="23">
        <v>222</v>
      </c>
      <c r="B226" s="33" t="s">
        <v>5205</v>
      </c>
      <c r="C226" s="33" t="s">
        <v>5076</v>
      </c>
      <c r="D226" s="33" t="s">
        <v>216</v>
      </c>
      <c r="E226" s="33">
        <v>57</v>
      </c>
      <c r="F226" s="33" t="s">
        <v>325</v>
      </c>
      <c r="G226" s="33" t="s">
        <v>325</v>
      </c>
      <c r="H226" s="121" t="str">
        <f t="shared" si="8"/>
        <v>葉＊淇</v>
      </c>
      <c r="I226" s="23" t="str">
        <f t="shared" si="9"/>
        <v>0＊124083</v>
      </c>
      <c r="J226" s="33" t="s">
        <v>5023</v>
      </c>
      <c r="K226" s="33" t="s">
        <v>1127</v>
      </c>
      <c r="L226" s="33">
        <v>1058</v>
      </c>
      <c r="M226" s="33"/>
      <c r="N226" s="33"/>
      <c r="O226" s="33"/>
      <c r="P226" s="33"/>
      <c r="Q226" s="2"/>
      <c r="R226" s="2"/>
      <c r="S226" s="2"/>
      <c r="T226" s="2"/>
      <c r="U226" s="2"/>
      <c r="V226" s="2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2"/>
      <c r="AO226" s="2"/>
      <c r="AP226" s="2"/>
      <c r="AQ226" s="1"/>
      <c r="AR226" s="1"/>
      <c r="AS226" s="1"/>
      <c r="AT226" s="1"/>
      <c r="AU226" s="1"/>
      <c r="AV226" s="2"/>
      <c r="AW226" s="1"/>
      <c r="AX226" s="1"/>
      <c r="AY226" s="1"/>
      <c r="AZ226" s="1"/>
      <c r="BA226" s="1"/>
      <c r="BB226" s="1"/>
      <c r="BC226" s="1"/>
      <c r="BD226" s="1"/>
      <c r="BE226" s="1" t="s">
        <v>9</v>
      </c>
      <c r="BF226" s="1"/>
      <c r="BG226" s="2"/>
      <c r="BH226" s="2"/>
      <c r="BI226" s="1"/>
      <c r="BJ226" s="2"/>
      <c r="BK226" s="2"/>
      <c r="BL226" s="2"/>
      <c r="BM226" s="1"/>
      <c r="BN226" s="119"/>
    </row>
    <row r="227" spans="1:66" ht="31.2">
      <c r="A227" s="23">
        <v>223</v>
      </c>
      <c r="B227" s="33" t="s">
        <v>5206</v>
      </c>
      <c r="C227" s="33" t="s">
        <v>2479</v>
      </c>
      <c r="D227" s="33" t="s">
        <v>218</v>
      </c>
      <c r="E227" s="33">
        <v>83</v>
      </c>
      <c r="F227" s="33" t="s">
        <v>325</v>
      </c>
      <c r="G227" s="33" t="s">
        <v>325</v>
      </c>
      <c r="H227" s="121" t="str">
        <f t="shared" si="8"/>
        <v>林＊成</v>
      </c>
      <c r="I227" s="23" t="str">
        <f t="shared" si="9"/>
        <v>1＊220678</v>
      </c>
      <c r="J227" s="33" t="s">
        <v>5023</v>
      </c>
      <c r="K227" s="33" t="s">
        <v>1130</v>
      </c>
      <c r="L227" s="33">
        <v>1058</v>
      </c>
      <c r="M227" s="33"/>
      <c r="N227" s="33"/>
      <c r="O227" s="33"/>
      <c r="P227" s="33"/>
      <c r="Q227" s="2"/>
      <c r="R227" s="2"/>
      <c r="S227" s="2"/>
      <c r="T227" s="2"/>
      <c r="U227" s="2"/>
      <c r="V227" s="2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2"/>
      <c r="AO227" s="2"/>
      <c r="AP227" s="2"/>
      <c r="AQ227" s="1"/>
      <c r="AR227" s="1"/>
      <c r="AS227" s="1"/>
      <c r="AT227" s="1"/>
      <c r="AU227" s="1"/>
      <c r="AV227" s="2"/>
      <c r="AW227" s="1"/>
      <c r="AX227" s="1"/>
      <c r="AY227" s="1"/>
      <c r="AZ227" s="1"/>
      <c r="BA227" s="1"/>
      <c r="BB227" s="1"/>
      <c r="BC227" s="1"/>
      <c r="BD227" s="1"/>
      <c r="BE227" s="1"/>
      <c r="BF227" s="1" t="s">
        <v>9</v>
      </c>
      <c r="BG227" s="2"/>
      <c r="BH227" s="2"/>
      <c r="BI227" s="1"/>
      <c r="BJ227" s="2"/>
      <c r="BK227" s="2"/>
      <c r="BL227" s="2"/>
      <c r="BM227" s="1"/>
      <c r="BN227" s="119"/>
    </row>
    <row r="228" spans="1:66" ht="31.2">
      <c r="A228" s="23">
        <v>224</v>
      </c>
      <c r="B228" s="33" t="s">
        <v>1902</v>
      </c>
      <c r="C228" s="33" t="s">
        <v>1683</v>
      </c>
      <c r="D228" s="33" t="s">
        <v>216</v>
      </c>
      <c r="E228" s="33">
        <v>64</v>
      </c>
      <c r="F228" s="33" t="s">
        <v>325</v>
      </c>
      <c r="G228" s="33" t="s">
        <v>325</v>
      </c>
      <c r="H228" s="121" t="str">
        <f t="shared" si="8"/>
        <v>翁＊蘭</v>
      </c>
      <c r="I228" s="23" t="str">
        <f t="shared" si="9"/>
        <v>1＊757326</v>
      </c>
      <c r="J228" s="33" t="s">
        <v>5023</v>
      </c>
      <c r="K228" s="33" t="s">
        <v>1130</v>
      </c>
      <c r="L228" s="33">
        <v>1058</v>
      </c>
      <c r="M228" s="33"/>
      <c r="N228" s="33"/>
      <c r="O228" s="33"/>
      <c r="P228" s="33"/>
      <c r="Q228" s="2"/>
      <c r="R228" s="2"/>
      <c r="S228" s="2"/>
      <c r="T228" s="2"/>
      <c r="U228" s="2"/>
      <c r="V228" s="2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2"/>
      <c r="AO228" s="2"/>
      <c r="AP228" s="2"/>
      <c r="AQ228" s="1"/>
      <c r="AR228" s="1"/>
      <c r="AS228" s="1"/>
      <c r="AT228" s="1"/>
      <c r="AU228" s="1"/>
      <c r="AV228" s="2"/>
      <c r="AW228" s="1"/>
      <c r="AX228" s="1"/>
      <c r="AY228" s="1"/>
      <c r="AZ228" s="1"/>
      <c r="BA228" s="1"/>
      <c r="BB228" s="1"/>
      <c r="BC228" s="1"/>
      <c r="BD228" s="1"/>
      <c r="BE228" s="1"/>
      <c r="BF228" s="1" t="s">
        <v>1102</v>
      </c>
      <c r="BG228" s="2"/>
      <c r="BH228" s="2"/>
      <c r="BI228" s="1"/>
      <c r="BJ228" s="2"/>
      <c r="BK228" s="2"/>
      <c r="BL228" s="2"/>
      <c r="BM228" s="1"/>
      <c r="BN228" s="119"/>
    </row>
    <row r="229" spans="1:66" ht="16.2">
      <c r="A229" s="23">
        <v>225</v>
      </c>
      <c r="B229" s="33" t="s">
        <v>5207</v>
      </c>
      <c r="C229" s="33" t="s">
        <v>2353</v>
      </c>
      <c r="D229" s="33" t="s">
        <v>218</v>
      </c>
      <c r="E229" s="33">
        <v>75</v>
      </c>
      <c r="F229" s="33" t="s">
        <v>325</v>
      </c>
      <c r="G229" s="33" t="s">
        <v>325</v>
      </c>
      <c r="H229" s="121" t="str">
        <f t="shared" si="8"/>
        <v>王＊陽</v>
      </c>
      <c r="I229" s="23" t="str">
        <f t="shared" si="9"/>
        <v>0＊319116</v>
      </c>
      <c r="J229" s="33">
        <v>20211007</v>
      </c>
      <c r="K229" s="33">
        <v>5760350</v>
      </c>
      <c r="L229" s="33">
        <v>1058</v>
      </c>
      <c r="M229" s="33"/>
      <c r="N229" s="33"/>
      <c r="O229" s="33"/>
      <c r="P229" s="33"/>
      <c r="Q229" s="2"/>
      <c r="R229" s="2"/>
      <c r="S229" s="2"/>
      <c r="T229" s="2"/>
      <c r="U229" s="2"/>
      <c r="V229" s="2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2"/>
      <c r="AO229" s="2"/>
      <c r="AP229" s="2"/>
      <c r="AQ229" s="1"/>
      <c r="AR229" s="1"/>
      <c r="AS229" s="1"/>
      <c r="AT229" s="1"/>
      <c r="AU229" s="1"/>
      <c r="AV229" s="2"/>
      <c r="AW229" s="1"/>
      <c r="AX229" s="1"/>
      <c r="AY229" s="1" t="s">
        <v>9</v>
      </c>
      <c r="AZ229" s="1"/>
      <c r="BA229" s="1"/>
      <c r="BB229" s="1"/>
      <c r="BC229" s="1"/>
      <c r="BD229" s="1"/>
      <c r="BE229" s="1"/>
      <c r="BF229" s="1"/>
      <c r="BG229" s="2"/>
      <c r="BH229" s="2"/>
      <c r="BI229" s="1"/>
      <c r="BJ229" s="2"/>
      <c r="BK229" s="2"/>
      <c r="BL229" s="2"/>
      <c r="BM229" s="1"/>
      <c r="BN229" s="119"/>
    </row>
    <row r="230" spans="1:66" ht="31.2">
      <c r="A230" s="23">
        <v>226</v>
      </c>
      <c r="B230" s="33" t="s">
        <v>5208</v>
      </c>
      <c r="C230" s="33" t="s">
        <v>5077</v>
      </c>
      <c r="D230" s="33" t="s">
        <v>218</v>
      </c>
      <c r="E230" s="33">
        <v>81</v>
      </c>
      <c r="F230" s="33" t="s">
        <v>325</v>
      </c>
      <c r="G230" s="33" t="s">
        <v>325</v>
      </c>
      <c r="H230" s="121" t="str">
        <f t="shared" si="8"/>
        <v>林＊雄</v>
      </c>
      <c r="I230" s="23" t="str">
        <f t="shared" si="9"/>
        <v>0＊622545</v>
      </c>
      <c r="J230" s="33" t="s">
        <v>5039</v>
      </c>
      <c r="K230" s="33" t="s">
        <v>1130</v>
      </c>
      <c r="L230" s="33">
        <v>1058</v>
      </c>
      <c r="M230" s="33"/>
      <c r="N230" s="33"/>
      <c r="O230" s="33"/>
      <c r="P230" s="33"/>
      <c r="Q230" s="2"/>
      <c r="R230" s="2"/>
      <c r="S230" s="2"/>
      <c r="T230" s="2"/>
      <c r="U230" s="2"/>
      <c r="V230" s="2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2"/>
      <c r="AO230" s="2"/>
      <c r="AP230" s="2"/>
      <c r="AQ230" s="1"/>
      <c r="AR230" s="1"/>
      <c r="AS230" s="1"/>
      <c r="AT230" s="1"/>
      <c r="AU230" s="1"/>
      <c r="AV230" s="2"/>
      <c r="AW230" s="1"/>
      <c r="AX230" s="1"/>
      <c r="AY230" s="1"/>
      <c r="AZ230" s="1"/>
      <c r="BA230" s="1"/>
      <c r="BB230" s="1"/>
      <c r="BC230" s="1"/>
      <c r="BD230" s="1"/>
      <c r="BE230" s="1"/>
      <c r="BF230" s="1" t="s">
        <v>1133</v>
      </c>
      <c r="BG230" s="2"/>
      <c r="BH230" s="2"/>
      <c r="BI230" s="1"/>
      <c r="BJ230" s="2"/>
      <c r="BK230" s="2"/>
      <c r="BL230" s="2"/>
      <c r="BM230" s="1"/>
      <c r="BN230" s="119"/>
    </row>
    <row r="231" spans="1:66" ht="31.2">
      <c r="A231" s="23">
        <v>227</v>
      </c>
      <c r="B231" s="33" t="s">
        <v>1277</v>
      </c>
      <c r="C231" s="33" t="s">
        <v>443</v>
      </c>
      <c r="D231" s="33" t="s">
        <v>216</v>
      </c>
      <c r="E231" s="33">
        <v>72</v>
      </c>
      <c r="F231" s="33" t="s">
        <v>325</v>
      </c>
      <c r="G231" s="33" t="s">
        <v>325</v>
      </c>
      <c r="H231" s="121" t="str">
        <f t="shared" si="8"/>
        <v>張＊蓮</v>
      </c>
      <c r="I231" s="23" t="str">
        <f t="shared" si="9"/>
        <v>1＊491154</v>
      </c>
      <c r="J231" s="33" t="s">
        <v>5078</v>
      </c>
      <c r="K231" s="33" t="s">
        <v>1130</v>
      </c>
      <c r="L231" s="33">
        <v>1058</v>
      </c>
      <c r="M231" s="33"/>
      <c r="N231" s="33"/>
      <c r="O231" s="33"/>
      <c r="P231" s="33"/>
      <c r="Q231" s="2"/>
      <c r="R231" s="2"/>
      <c r="S231" s="2"/>
      <c r="T231" s="2"/>
      <c r="U231" s="2"/>
      <c r="V231" s="2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2"/>
      <c r="AO231" s="2"/>
      <c r="AP231" s="2"/>
      <c r="AQ231" s="1"/>
      <c r="AR231" s="1"/>
      <c r="AS231" s="1"/>
      <c r="AT231" s="1"/>
      <c r="AU231" s="1"/>
      <c r="AV231" s="2"/>
      <c r="AW231" s="1"/>
      <c r="AX231" s="1"/>
      <c r="AY231" s="1"/>
      <c r="AZ231" s="1"/>
      <c r="BA231" s="1"/>
      <c r="BB231" s="1"/>
      <c r="BC231" s="1"/>
      <c r="BD231" s="1"/>
      <c r="BE231" s="1"/>
      <c r="BF231" s="1" t="s">
        <v>1133</v>
      </c>
      <c r="BG231" s="2"/>
      <c r="BH231" s="2"/>
      <c r="BI231" s="1"/>
      <c r="BJ231" s="2"/>
      <c r="BK231" s="2"/>
      <c r="BL231" s="2"/>
      <c r="BM231" s="1"/>
      <c r="BN231" s="119"/>
    </row>
    <row r="232" spans="1:66" ht="31.2">
      <c r="A232" s="23">
        <v>228</v>
      </c>
      <c r="B232" s="33" t="s">
        <v>5209</v>
      </c>
      <c r="C232" s="33" t="s">
        <v>5079</v>
      </c>
      <c r="D232" s="33" t="s">
        <v>216</v>
      </c>
      <c r="E232" s="33">
        <v>50</v>
      </c>
      <c r="F232" s="33" t="s">
        <v>325</v>
      </c>
      <c r="G232" s="33" t="s">
        <v>325</v>
      </c>
      <c r="H232" s="121" t="str">
        <f t="shared" si="8"/>
        <v>林＊芬</v>
      </c>
      <c r="I232" s="23" t="str">
        <f t="shared" si="9"/>
        <v>1＊310025</v>
      </c>
      <c r="J232" s="33" t="s">
        <v>5078</v>
      </c>
      <c r="K232" s="33" t="s">
        <v>1130</v>
      </c>
      <c r="L232" s="33">
        <v>1058</v>
      </c>
      <c r="M232" s="33"/>
      <c r="N232" s="33"/>
      <c r="O232" s="33"/>
      <c r="P232" s="33"/>
      <c r="Q232" s="2"/>
      <c r="R232" s="2"/>
      <c r="S232" s="2"/>
      <c r="T232" s="2"/>
      <c r="U232" s="2"/>
      <c r="V232" s="2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2"/>
      <c r="AO232" s="2"/>
      <c r="AP232" s="2"/>
      <c r="AQ232" s="1"/>
      <c r="AR232" s="1"/>
      <c r="AS232" s="1"/>
      <c r="AT232" s="1"/>
      <c r="AU232" s="1"/>
      <c r="AV232" s="2"/>
      <c r="AW232" s="1"/>
      <c r="AX232" s="1"/>
      <c r="AY232" s="1"/>
      <c r="AZ232" s="1"/>
      <c r="BA232" s="1"/>
      <c r="BB232" s="1"/>
      <c r="BC232" s="1"/>
      <c r="BD232" s="1"/>
      <c r="BE232" s="1"/>
      <c r="BF232" s="1" t="s">
        <v>1133</v>
      </c>
      <c r="BG232" s="2"/>
      <c r="BH232" s="2"/>
      <c r="BI232" s="1"/>
      <c r="BJ232" s="2"/>
      <c r="BK232" s="2"/>
      <c r="BL232" s="2"/>
      <c r="BM232" s="1"/>
      <c r="BN232" s="119"/>
    </row>
    <row r="233" spans="1:66" ht="16.2">
      <c r="A233" s="23">
        <v>229</v>
      </c>
      <c r="B233" s="33" t="s">
        <v>4703</v>
      </c>
      <c r="C233" s="33" t="s">
        <v>4507</v>
      </c>
      <c r="D233" s="33" t="s">
        <v>218</v>
      </c>
      <c r="E233" s="33">
        <v>80</v>
      </c>
      <c r="F233" s="33" t="s">
        <v>325</v>
      </c>
      <c r="G233" s="33" t="s">
        <v>325</v>
      </c>
      <c r="H233" s="121" t="str">
        <f t="shared" si="8"/>
        <v>謝＊良</v>
      </c>
      <c r="I233" s="23" t="str">
        <f t="shared" si="9"/>
        <v>2＊163896</v>
      </c>
      <c r="J233" s="33" t="s">
        <v>5078</v>
      </c>
      <c r="K233" s="33">
        <v>5761110</v>
      </c>
      <c r="L233" s="33">
        <v>1058</v>
      </c>
      <c r="M233" s="33"/>
      <c r="N233" s="33"/>
      <c r="O233" s="33"/>
      <c r="P233" s="33"/>
      <c r="Q233" s="2"/>
      <c r="R233" s="2"/>
      <c r="S233" s="2"/>
      <c r="T233" s="2"/>
      <c r="U233" s="2"/>
      <c r="V233" s="2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2"/>
      <c r="AO233" s="2"/>
      <c r="AP233" s="2"/>
      <c r="AQ233" s="1"/>
      <c r="AR233" s="1"/>
      <c r="AS233" s="1"/>
      <c r="AT233" s="1"/>
      <c r="AU233" s="1"/>
      <c r="AV233" s="2"/>
      <c r="AW233" s="1"/>
      <c r="AX233" s="1"/>
      <c r="AY233" s="1"/>
      <c r="AZ233" s="1" t="s">
        <v>9</v>
      </c>
      <c r="BA233" s="1"/>
      <c r="BB233" s="1"/>
      <c r="BC233" s="1"/>
      <c r="BD233" s="1"/>
      <c r="BE233" s="1"/>
      <c r="BF233" s="1"/>
      <c r="BG233" s="2"/>
      <c r="BH233" s="2"/>
      <c r="BI233" s="1"/>
      <c r="BJ233" s="2"/>
      <c r="BK233" s="2"/>
      <c r="BL233" s="2"/>
      <c r="BM233" s="1"/>
      <c r="BN233" s="119"/>
    </row>
    <row r="234" spans="1:66" ht="46.8">
      <c r="A234" s="23">
        <v>230</v>
      </c>
      <c r="B234" s="33" t="s">
        <v>5210</v>
      </c>
      <c r="C234" s="33" t="s">
        <v>5080</v>
      </c>
      <c r="D234" s="33" t="s">
        <v>216</v>
      </c>
      <c r="E234" s="33">
        <v>66</v>
      </c>
      <c r="F234" s="33" t="s">
        <v>325</v>
      </c>
      <c r="G234" s="33" t="s">
        <v>325</v>
      </c>
      <c r="H234" s="121" t="str">
        <f t="shared" si="8"/>
        <v>李＊玉卿</v>
      </c>
      <c r="I234" s="23" t="str">
        <f t="shared" si="9"/>
        <v>1＊959371</v>
      </c>
      <c r="J234" s="33" t="s">
        <v>5081</v>
      </c>
      <c r="K234" s="33" t="s">
        <v>1125</v>
      </c>
      <c r="L234" s="33">
        <v>1058</v>
      </c>
      <c r="M234" s="33"/>
      <c r="N234" s="33"/>
      <c r="O234" s="33"/>
      <c r="P234" s="33"/>
      <c r="Q234" s="2"/>
      <c r="R234" s="2"/>
      <c r="S234" s="2"/>
      <c r="T234" s="2"/>
      <c r="U234" s="2"/>
      <c r="V234" s="2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2"/>
      <c r="AO234" s="2"/>
      <c r="AP234" s="2"/>
      <c r="AQ234" s="1"/>
      <c r="AR234" s="1"/>
      <c r="AS234" s="1"/>
      <c r="AT234" s="1"/>
      <c r="AU234" s="1"/>
      <c r="AV234" s="2"/>
      <c r="AW234" s="1"/>
      <c r="AX234" s="1"/>
      <c r="AY234" s="1"/>
      <c r="AZ234" s="1"/>
      <c r="BA234" s="1"/>
      <c r="BB234" s="1"/>
      <c r="BC234" s="1"/>
      <c r="BD234" s="1" t="s">
        <v>9</v>
      </c>
      <c r="BE234" s="1"/>
      <c r="BF234" s="1" t="s">
        <v>9</v>
      </c>
      <c r="BG234" s="2"/>
      <c r="BH234" s="2"/>
      <c r="BI234" s="1" t="s">
        <v>1114</v>
      </c>
      <c r="BJ234" s="2"/>
      <c r="BK234" s="2"/>
      <c r="BL234" s="2"/>
      <c r="BM234" s="1"/>
      <c r="BN234" s="119"/>
    </row>
    <row r="235" spans="1:66" ht="46.8">
      <c r="A235" s="23">
        <v>231</v>
      </c>
      <c r="B235" s="33" t="s">
        <v>5211</v>
      </c>
      <c r="C235" s="33" t="s">
        <v>5082</v>
      </c>
      <c r="D235" s="33" t="s">
        <v>218</v>
      </c>
      <c r="E235" s="33">
        <v>60</v>
      </c>
      <c r="F235" s="33" t="s">
        <v>5078</v>
      </c>
      <c r="G235" s="33"/>
      <c r="H235" s="121" t="str">
        <f t="shared" si="8"/>
        <v>林＊俊</v>
      </c>
      <c r="I235" s="23" t="str">
        <f t="shared" si="9"/>
        <v>2＊248619</v>
      </c>
      <c r="J235" s="33" t="s">
        <v>5081</v>
      </c>
      <c r="K235" s="33" t="s">
        <v>1139</v>
      </c>
      <c r="L235" s="33">
        <v>1058</v>
      </c>
      <c r="M235" s="33"/>
      <c r="N235" s="33"/>
      <c r="O235" s="33"/>
      <c r="P235" s="33"/>
      <c r="Q235" s="2"/>
      <c r="R235" s="2"/>
      <c r="S235" s="2"/>
      <c r="T235" s="2"/>
      <c r="U235" s="2"/>
      <c r="V235" s="2"/>
      <c r="W235" s="1"/>
      <c r="X235" s="1"/>
      <c r="Y235" s="1"/>
      <c r="Z235" s="1"/>
      <c r="AA235" s="1" t="s">
        <v>9</v>
      </c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2"/>
      <c r="AO235" s="2"/>
      <c r="AP235" s="2"/>
      <c r="AQ235" s="1"/>
      <c r="AR235" s="1"/>
      <c r="AS235" s="1"/>
      <c r="AT235" s="1"/>
      <c r="AU235" s="1"/>
      <c r="AV235" s="2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2"/>
      <c r="BH235" s="2"/>
      <c r="BI235" s="1"/>
      <c r="BJ235" s="2"/>
      <c r="BK235" s="2"/>
      <c r="BL235" s="2"/>
      <c r="BM235" s="1" t="s">
        <v>1111</v>
      </c>
      <c r="BN235" s="119"/>
    </row>
    <row r="236" spans="1:66" ht="31.2">
      <c r="A236" s="23">
        <v>232</v>
      </c>
      <c r="B236" s="33" t="s">
        <v>5212</v>
      </c>
      <c r="C236" s="33" t="s">
        <v>5083</v>
      </c>
      <c r="D236" s="33" t="s">
        <v>218</v>
      </c>
      <c r="E236" s="33">
        <v>69</v>
      </c>
      <c r="F236" s="33" t="s">
        <v>325</v>
      </c>
      <c r="G236" s="33" t="s">
        <v>325</v>
      </c>
      <c r="H236" s="121" t="str">
        <f t="shared" si="8"/>
        <v>劉＊霖</v>
      </c>
      <c r="I236" s="23" t="str">
        <f t="shared" si="9"/>
        <v>0＊005161</v>
      </c>
      <c r="J236" s="33" t="s">
        <v>5023</v>
      </c>
      <c r="K236" s="33" t="s">
        <v>1142</v>
      </c>
      <c r="L236" s="33">
        <v>1125</v>
      </c>
      <c r="M236" s="33"/>
      <c r="N236" s="33"/>
      <c r="O236" s="33"/>
      <c r="P236" s="33"/>
      <c r="Q236" s="2"/>
      <c r="R236" s="2"/>
      <c r="S236" s="2"/>
      <c r="T236" s="2"/>
      <c r="U236" s="2"/>
      <c r="V236" s="2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2"/>
      <c r="AO236" s="2"/>
      <c r="AP236" s="2"/>
      <c r="AQ236" s="1"/>
      <c r="AR236" s="1"/>
      <c r="AS236" s="1"/>
      <c r="AT236" s="1"/>
      <c r="AU236" s="1"/>
      <c r="AV236" s="2"/>
      <c r="AW236" s="1"/>
      <c r="AX236" s="1"/>
      <c r="AY236" s="1"/>
      <c r="AZ236" s="1" t="s">
        <v>9</v>
      </c>
      <c r="BA236" s="1"/>
      <c r="BB236" s="1"/>
      <c r="BC236" s="1"/>
      <c r="BD236" s="1"/>
      <c r="BE236" s="1"/>
      <c r="BF236" s="1"/>
      <c r="BG236" s="2"/>
      <c r="BH236" s="2"/>
      <c r="BI236" s="1"/>
      <c r="BJ236" s="2"/>
      <c r="BK236" s="2"/>
      <c r="BL236" s="2"/>
      <c r="BM236" s="1" t="s">
        <v>1111</v>
      </c>
      <c r="BN236" s="119"/>
    </row>
    <row r="237" spans="1:66" ht="46.8">
      <c r="A237" s="23">
        <v>233</v>
      </c>
      <c r="B237" s="33" t="s">
        <v>5213</v>
      </c>
      <c r="C237" s="33" t="s">
        <v>5084</v>
      </c>
      <c r="D237" s="33" t="s">
        <v>216</v>
      </c>
      <c r="E237" s="33">
        <v>48</v>
      </c>
      <c r="F237" s="33" t="s">
        <v>325</v>
      </c>
      <c r="G237" s="33" t="s">
        <v>325</v>
      </c>
      <c r="H237" s="121" t="str">
        <f t="shared" si="8"/>
        <v>張＊宇</v>
      </c>
      <c r="I237" s="23" t="str">
        <f t="shared" si="9"/>
        <v>1＊171924</v>
      </c>
      <c r="J237" s="33" t="s">
        <v>5023</v>
      </c>
      <c r="K237" s="33" t="s">
        <v>1132</v>
      </c>
      <c r="L237" s="33">
        <v>1125</v>
      </c>
      <c r="M237" s="33"/>
      <c r="N237" s="33"/>
      <c r="O237" s="33"/>
      <c r="P237" s="33"/>
      <c r="Q237" s="2"/>
      <c r="R237" s="2"/>
      <c r="S237" s="2"/>
      <c r="T237" s="2"/>
      <c r="U237" s="2"/>
      <c r="V237" s="2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2"/>
      <c r="AO237" s="2"/>
      <c r="AP237" s="2"/>
      <c r="AQ237" s="1"/>
      <c r="AR237" s="1"/>
      <c r="AS237" s="1"/>
      <c r="AT237" s="1"/>
      <c r="AU237" s="1"/>
      <c r="AV237" s="2"/>
      <c r="AW237" s="1"/>
      <c r="AX237" s="1"/>
      <c r="AY237" s="1"/>
      <c r="AZ237" s="1"/>
      <c r="BA237" s="1"/>
      <c r="BB237" s="1"/>
      <c r="BC237" s="1"/>
      <c r="BD237" s="1" t="s">
        <v>9</v>
      </c>
      <c r="BE237" s="1" t="s">
        <v>9</v>
      </c>
      <c r="BF237" s="1"/>
      <c r="BG237" s="2"/>
      <c r="BH237" s="2"/>
      <c r="BI237" s="1"/>
      <c r="BJ237" s="2"/>
      <c r="BK237" s="2"/>
      <c r="BL237" s="2"/>
      <c r="BM237" s="1"/>
      <c r="BN237" s="119"/>
    </row>
    <row r="238" spans="1:66" ht="31.2">
      <c r="A238" s="23">
        <v>234</v>
      </c>
      <c r="B238" s="33" t="s">
        <v>973</v>
      </c>
      <c r="C238" s="33" t="s">
        <v>814</v>
      </c>
      <c r="D238" s="33" t="s">
        <v>216</v>
      </c>
      <c r="E238" s="33">
        <v>73</v>
      </c>
      <c r="F238" s="33" t="s">
        <v>325</v>
      </c>
      <c r="G238" s="33" t="s">
        <v>325</v>
      </c>
      <c r="H238" s="121" t="str">
        <f t="shared" si="8"/>
        <v>黃＊錦雲</v>
      </c>
      <c r="I238" s="23" t="str">
        <f t="shared" si="9"/>
        <v>0＊886792</v>
      </c>
      <c r="J238" s="33" t="s">
        <v>5085</v>
      </c>
      <c r="K238" s="33" t="s">
        <v>1127</v>
      </c>
      <c r="L238" s="33">
        <v>1125</v>
      </c>
      <c r="M238" s="33"/>
      <c r="N238" s="33"/>
      <c r="O238" s="33"/>
      <c r="P238" s="33"/>
      <c r="Q238" s="2"/>
      <c r="R238" s="2"/>
      <c r="S238" s="2"/>
      <c r="T238" s="2"/>
      <c r="U238" s="2"/>
      <c r="V238" s="2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2"/>
      <c r="AO238" s="2"/>
      <c r="AP238" s="2"/>
      <c r="AQ238" s="1"/>
      <c r="AR238" s="1"/>
      <c r="AS238" s="1"/>
      <c r="AT238" s="1"/>
      <c r="AU238" s="1"/>
      <c r="AV238" s="2"/>
      <c r="AW238" s="1"/>
      <c r="AX238" s="1"/>
      <c r="AY238" s="1"/>
      <c r="AZ238" s="1"/>
      <c r="BA238" s="1"/>
      <c r="BB238" s="1"/>
      <c r="BC238" s="1"/>
      <c r="BD238" s="1"/>
      <c r="BE238" s="1" t="s">
        <v>9</v>
      </c>
      <c r="BF238" s="1"/>
      <c r="BG238" s="2"/>
      <c r="BH238" s="2"/>
      <c r="BI238" s="1"/>
      <c r="BJ238" s="2"/>
      <c r="BK238" s="2"/>
      <c r="BL238" s="2"/>
      <c r="BM238" s="1"/>
      <c r="BN238" s="119"/>
    </row>
    <row r="239" spans="1:66" ht="31.2">
      <c r="A239" s="23">
        <v>235</v>
      </c>
      <c r="B239" s="33" t="s">
        <v>5214</v>
      </c>
      <c r="C239" s="33" t="s">
        <v>5086</v>
      </c>
      <c r="D239" s="33" t="s">
        <v>216</v>
      </c>
      <c r="E239" s="33">
        <v>69</v>
      </c>
      <c r="F239" s="33" t="s">
        <v>325</v>
      </c>
      <c r="G239" s="33" t="s">
        <v>325</v>
      </c>
      <c r="H239" s="121" t="str">
        <f t="shared" si="8"/>
        <v>陳＊娥</v>
      </c>
      <c r="I239" s="23" t="str">
        <f t="shared" si="9"/>
        <v>0＊412173</v>
      </c>
      <c r="J239" s="33" t="s">
        <v>5085</v>
      </c>
      <c r="K239" s="33" t="s">
        <v>1127</v>
      </c>
      <c r="L239" s="33">
        <v>1125</v>
      </c>
      <c r="M239" s="33"/>
      <c r="N239" s="33"/>
      <c r="O239" s="33"/>
      <c r="P239" s="33"/>
      <c r="Q239" s="2"/>
      <c r="R239" s="2"/>
      <c r="S239" s="2"/>
      <c r="T239" s="2"/>
      <c r="U239" s="2"/>
      <c r="V239" s="2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2"/>
      <c r="AO239" s="2"/>
      <c r="AP239" s="2"/>
      <c r="AQ239" s="1"/>
      <c r="AR239" s="1"/>
      <c r="AS239" s="1"/>
      <c r="AT239" s="1"/>
      <c r="AU239" s="1"/>
      <c r="AV239" s="2"/>
      <c r="AW239" s="1"/>
      <c r="AX239" s="1"/>
      <c r="AY239" s="1"/>
      <c r="AZ239" s="1"/>
      <c r="BA239" s="1"/>
      <c r="BB239" s="1"/>
      <c r="BC239" s="1"/>
      <c r="BD239" s="1"/>
      <c r="BE239" s="1" t="s">
        <v>9</v>
      </c>
      <c r="BF239" s="1"/>
      <c r="BG239" s="2"/>
      <c r="BH239" s="2"/>
      <c r="BI239" s="1"/>
      <c r="BJ239" s="2"/>
      <c r="BK239" s="2"/>
      <c r="BL239" s="2"/>
      <c r="BM239" s="1"/>
      <c r="BN239" s="119"/>
    </row>
    <row r="240" spans="1:66" ht="31.2">
      <c r="A240" s="23">
        <v>236</v>
      </c>
      <c r="B240" s="33" t="s">
        <v>1948</v>
      </c>
      <c r="C240" s="33" t="s">
        <v>1733</v>
      </c>
      <c r="D240" s="33" t="s">
        <v>216</v>
      </c>
      <c r="E240" s="33">
        <v>66</v>
      </c>
      <c r="F240" s="33" t="s">
        <v>325</v>
      </c>
      <c r="G240" s="33" t="s">
        <v>325</v>
      </c>
      <c r="H240" s="121" t="str">
        <f t="shared" si="8"/>
        <v>吳＊棉</v>
      </c>
      <c r="I240" s="23" t="str">
        <f t="shared" si="9"/>
        <v>0＊720883</v>
      </c>
      <c r="J240" s="33" t="s">
        <v>5085</v>
      </c>
      <c r="K240" s="33" t="s">
        <v>1127</v>
      </c>
      <c r="L240" s="33">
        <v>1125</v>
      </c>
      <c r="M240" s="33"/>
      <c r="N240" s="33"/>
      <c r="O240" s="33"/>
      <c r="P240" s="33"/>
      <c r="Q240" s="2"/>
      <c r="R240" s="2"/>
      <c r="S240" s="2"/>
      <c r="T240" s="2"/>
      <c r="U240" s="2"/>
      <c r="V240" s="2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2"/>
      <c r="AO240" s="2"/>
      <c r="AP240" s="2"/>
      <c r="AQ240" s="1"/>
      <c r="AR240" s="1"/>
      <c r="AS240" s="1"/>
      <c r="AT240" s="1"/>
      <c r="AU240" s="1"/>
      <c r="AV240" s="2"/>
      <c r="AW240" s="1"/>
      <c r="AX240" s="1"/>
      <c r="AY240" s="1"/>
      <c r="AZ240" s="1"/>
      <c r="BA240" s="1"/>
      <c r="BB240" s="1"/>
      <c r="BC240" s="1"/>
      <c r="BD240" s="1"/>
      <c r="BE240" s="1" t="s">
        <v>9</v>
      </c>
      <c r="BF240" s="1"/>
      <c r="BG240" s="2"/>
      <c r="BH240" s="2"/>
      <c r="BI240" s="1"/>
      <c r="BJ240" s="2"/>
      <c r="BK240" s="2"/>
      <c r="BL240" s="2"/>
      <c r="BM240" s="1"/>
      <c r="BN240" s="119"/>
    </row>
    <row r="241" spans="1:66" ht="31.2">
      <c r="A241" s="23">
        <v>237</v>
      </c>
      <c r="B241" s="33" t="s">
        <v>1288</v>
      </c>
      <c r="C241" s="33" t="s">
        <v>461</v>
      </c>
      <c r="D241" s="33" t="s">
        <v>216</v>
      </c>
      <c r="E241" s="33">
        <v>54</v>
      </c>
      <c r="F241" s="33" t="s">
        <v>325</v>
      </c>
      <c r="G241" s="33" t="s">
        <v>325</v>
      </c>
      <c r="H241" s="121" t="str">
        <f t="shared" si="8"/>
        <v>陳＊娟</v>
      </c>
      <c r="I241" s="23" t="str">
        <f t="shared" si="9"/>
        <v>1＊555151</v>
      </c>
      <c r="J241" s="33" t="s">
        <v>5085</v>
      </c>
      <c r="K241" s="33" t="s">
        <v>1127</v>
      </c>
      <c r="L241" s="33">
        <v>1125</v>
      </c>
      <c r="M241" s="33"/>
      <c r="N241" s="33"/>
      <c r="O241" s="33"/>
      <c r="P241" s="33"/>
      <c r="Q241" s="2"/>
      <c r="R241" s="2"/>
      <c r="S241" s="2"/>
      <c r="T241" s="2"/>
      <c r="U241" s="2"/>
      <c r="V241" s="2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2"/>
      <c r="AO241" s="2"/>
      <c r="AP241" s="2"/>
      <c r="AQ241" s="1"/>
      <c r="AR241" s="1"/>
      <c r="AS241" s="1"/>
      <c r="AT241" s="1"/>
      <c r="AU241" s="1"/>
      <c r="AV241" s="2"/>
      <c r="AW241" s="1"/>
      <c r="AX241" s="1"/>
      <c r="AY241" s="1"/>
      <c r="AZ241" s="1"/>
      <c r="BA241" s="1"/>
      <c r="BB241" s="1"/>
      <c r="BC241" s="1"/>
      <c r="BD241" s="1"/>
      <c r="BE241" s="1" t="s">
        <v>9</v>
      </c>
      <c r="BF241" s="1"/>
      <c r="BG241" s="2"/>
      <c r="BH241" s="2"/>
      <c r="BI241" s="1"/>
      <c r="BJ241" s="2"/>
      <c r="BK241" s="2"/>
      <c r="BL241" s="2"/>
      <c r="BM241" s="1"/>
      <c r="BN241" s="119"/>
    </row>
    <row r="242" spans="1:66" ht="31.2">
      <c r="A242" s="23">
        <v>238</v>
      </c>
      <c r="B242" s="33" t="s">
        <v>1290</v>
      </c>
      <c r="C242" s="33" t="s">
        <v>463</v>
      </c>
      <c r="D242" s="33" t="s">
        <v>216</v>
      </c>
      <c r="E242" s="33">
        <v>67</v>
      </c>
      <c r="F242" s="33" t="s">
        <v>325</v>
      </c>
      <c r="G242" s="33" t="s">
        <v>325</v>
      </c>
      <c r="H242" s="121" t="str">
        <f t="shared" si="8"/>
        <v>謝＊樺</v>
      </c>
      <c r="I242" s="23" t="str">
        <f t="shared" si="9"/>
        <v>1＊218972</v>
      </c>
      <c r="J242" s="33" t="s">
        <v>5085</v>
      </c>
      <c r="K242" s="33" t="s">
        <v>1127</v>
      </c>
      <c r="L242" s="33">
        <v>1125</v>
      </c>
      <c r="M242" s="33"/>
      <c r="N242" s="33"/>
      <c r="O242" s="33"/>
      <c r="P242" s="33"/>
      <c r="Q242" s="2"/>
      <c r="R242" s="2"/>
      <c r="S242" s="2"/>
      <c r="T242" s="2"/>
      <c r="U242" s="2"/>
      <c r="V242" s="2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2"/>
      <c r="AO242" s="2"/>
      <c r="AP242" s="2"/>
      <c r="AQ242" s="1"/>
      <c r="AR242" s="1"/>
      <c r="AS242" s="1"/>
      <c r="AT242" s="1"/>
      <c r="AU242" s="1"/>
      <c r="AV242" s="2"/>
      <c r="AW242" s="1"/>
      <c r="AX242" s="1"/>
      <c r="AY242" s="1"/>
      <c r="AZ242" s="1"/>
      <c r="BA242" s="1"/>
      <c r="BB242" s="1"/>
      <c r="BC242" s="1"/>
      <c r="BD242" s="1"/>
      <c r="BE242" s="1" t="s">
        <v>9</v>
      </c>
      <c r="BF242" s="1"/>
      <c r="BG242" s="2"/>
      <c r="BH242" s="2"/>
      <c r="BI242" s="1" t="s">
        <v>1114</v>
      </c>
      <c r="BJ242" s="2"/>
      <c r="BK242" s="2"/>
      <c r="BL242" s="2"/>
      <c r="BM242" s="1"/>
      <c r="BN242" s="119"/>
    </row>
    <row r="243" spans="1:66" ht="16.2">
      <c r="A243" s="23">
        <v>239</v>
      </c>
      <c r="B243" s="33" t="s">
        <v>5215</v>
      </c>
      <c r="C243" s="33" t="s">
        <v>5087</v>
      </c>
      <c r="D243" s="33" t="s">
        <v>218</v>
      </c>
      <c r="E243" s="33">
        <v>56</v>
      </c>
      <c r="F243" s="33" t="s">
        <v>325</v>
      </c>
      <c r="G243" s="33" t="s">
        <v>325</v>
      </c>
      <c r="H243" s="121" t="str">
        <f t="shared" si="8"/>
        <v>施＊宏</v>
      </c>
      <c r="I243" s="23" t="str">
        <f t="shared" si="9"/>
        <v>1＊292763</v>
      </c>
      <c r="J243" s="33" t="s">
        <v>5085</v>
      </c>
      <c r="K243" s="33">
        <v>5760350</v>
      </c>
      <c r="L243" s="33">
        <v>1125</v>
      </c>
      <c r="M243" s="33"/>
      <c r="N243" s="33"/>
      <c r="O243" s="33"/>
      <c r="P243" s="33"/>
      <c r="Q243" s="2"/>
      <c r="R243" s="2"/>
      <c r="S243" s="2"/>
      <c r="T243" s="2"/>
      <c r="U243" s="2"/>
      <c r="V243" s="2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2"/>
      <c r="AO243" s="2"/>
      <c r="AP243" s="2"/>
      <c r="AQ243" s="1"/>
      <c r="AR243" s="1"/>
      <c r="AS243" s="1"/>
      <c r="AT243" s="1"/>
      <c r="AU243" s="1"/>
      <c r="AV243" s="2"/>
      <c r="AW243" s="1"/>
      <c r="AX243" s="1"/>
      <c r="AY243" s="1" t="s">
        <v>9</v>
      </c>
      <c r="AZ243" s="1"/>
      <c r="BA243" s="1"/>
      <c r="BB243" s="1"/>
      <c r="BC243" s="1"/>
      <c r="BD243" s="1"/>
      <c r="BE243" s="1"/>
      <c r="BF243" s="1"/>
      <c r="BG243" s="2"/>
      <c r="BH243" s="2"/>
      <c r="BI243" s="1"/>
      <c r="BJ243" s="2"/>
      <c r="BK243" s="2"/>
      <c r="BL243" s="2"/>
      <c r="BM243" s="1"/>
      <c r="BN243" s="119"/>
    </row>
    <row r="244" spans="1:66" ht="31.2">
      <c r="A244" s="23">
        <v>240</v>
      </c>
      <c r="B244" s="33" t="s">
        <v>5216</v>
      </c>
      <c r="C244" s="33" t="s">
        <v>2263</v>
      </c>
      <c r="D244" s="33" t="s">
        <v>216</v>
      </c>
      <c r="E244" s="33">
        <v>50</v>
      </c>
      <c r="F244" s="33" t="s">
        <v>325</v>
      </c>
      <c r="G244" s="33" t="s">
        <v>325</v>
      </c>
      <c r="H244" s="121" t="str">
        <f t="shared" si="8"/>
        <v>李＊花</v>
      </c>
      <c r="I244" s="23" t="str">
        <f t="shared" si="9"/>
        <v>1＊026452</v>
      </c>
      <c r="J244" s="33" t="s">
        <v>5085</v>
      </c>
      <c r="K244" s="33" t="s">
        <v>1127</v>
      </c>
      <c r="L244" s="33">
        <v>1125</v>
      </c>
      <c r="M244" s="33"/>
      <c r="N244" s="33"/>
      <c r="O244" s="33"/>
      <c r="P244" s="33"/>
      <c r="Q244" s="2"/>
      <c r="R244" s="2"/>
      <c r="S244" s="2"/>
      <c r="T244" s="2"/>
      <c r="U244" s="2"/>
      <c r="V244" s="2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2"/>
      <c r="AO244" s="2"/>
      <c r="AP244" s="2"/>
      <c r="AQ244" s="1"/>
      <c r="AR244" s="1"/>
      <c r="AS244" s="1"/>
      <c r="AT244" s="1"/>
      <c r="AU244" s="1"/>
      <c r="AV244" s="2"/>
      <c r="AW244" s="1"/>
      <c r="AX244" s="1"/>
      <c r="AY244" s="1"/>
      <c r="AZ244" s="1"/>
      <c r="BA244" s="1"/>
      <c r="BB244" s="1"/>
      <c r="BC244" s="1"/>
      <c r="BD244" s="1"/>
      <c r="BE244" s="1" t="s">
        <v>9</v>
      </c>
      <c r="BF244" s="1"/>
      <c r="BG244" s="2"/>
      <c r="BH244" s="2"/>
      <c r="BI244" s="1"/>
      <c r="BJ244" s="2"/>
      <c r="BK244" s="2"/>
      <c r="BL244" s="2"/>
      <c r="BM244" s="1"/>
      <c r="BN244" s="119"/>
    </row>
    <row r="245" spans="1:66" ht="31.2">
      <c r="A245" s="23">
        <v>241</v>
      </c>
      <c r="B245" s="33" t="s">
        <v>5217</v>
      </c>
      <c r="C245" s="33" t="s">
        <v>3476</v>
      </c>
      <c r="D245" s="33" t="s">
        <v>216</v>
      </c>
      <c r="E245" s="33">
        <v>84</v>
      </c>
      <c r="F245" s="33" t="s">
        <v>325</v>
      </c>
      <c r="G245" s="33" t="s">
        <v>325</v>
      </c>
      <c r="H245" s="121" t="str">
        <f t="shared" si="8"/>
        <v>駱＊如</v>
      </c>
      <c r="I245" s="23" t="str">
        <f t="shared" si="9"/>
        <v>2＊897353</v>
      </c>
      <c r="J245" s="33" t="s">
        <v>5085</v>
      </c>
      <c r="K245" s="33" t="s">
        <v>1127</v>
      </c>
      <c r="L245" s="33">
        <v>1125</v>
      </c>
      <c r="M245" s="33"/>
      <c r="N245" s="33"/>
      <c r="O245" s="33"/>
      <c r="P245" s="33"/>
      <c r="Q245" s="2"/>
      <c r="R245" s="2"/>
      <c r="S245" s="2"/>
      <c r="T245" s="2"/>
      <c r="U245" s="2"/>
      <c r="V245" s="2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2"/>
      <c r="AO245" s="2"/>
      <c r="AP245" s="2"/>
      <c r="AQ245" s="1"/>
      <c r="AR245" s="1"/>
      <c r="AS245" s="1"/>
      <c r="AT245" s="1"/>
      <c r="AU245" s="1"/>
      <c r="AV245" s="2"/>
      <c r="AW245" s="1"/>
      <c r="AX245" s="1"/>
      <c r="AY245" s="1"/>
      <c r="AZ245" s="1"/>
      <c r="BA245" s="1"/>
      <c r="BB245" s="1"/>
      <c r="BC245" s="1"/>
      <c r="BD245" s="1"/>
      <c r="BE245" s="1" t="s">
        <v>9</v>
      </c>
      <c r="BF245" s="1"/>
      <c r="BG245" s="2"/>
      <c r="BH245" s="2"/>
      <c r="BI245" s="1"/>
      <c r="BJ245" s="2"/>
      <c r="BK245" s="2"/>
      <c r="BL245" s="2"/>
      <c r="BM245" s="1"/>
      <c r="BN245" s="119"/>
    </row>
    <row r="246" spans="1:66" ht="46.8">
      <c r="A246" s="23">
        <v>242</v>
      </c>
      <c r="B246" s="33" t="s">
        <v>5218</v>
      </c>
      <c r="C246" s="33" t="s">
        <v>5088</v>
      </c>
      <c r="D246" s="33" t="s">
        <v>216</v>
      </c>
      <c r="E246" s="33">
        <v>71</v>
      </c>
      <c r="F246" s="33" t="s">
        <v>325</v>
      </c>
      <c r="G246" s="33" t="s">
        <v>325</v>
      </c>
      <c r="H246" s="121" t="str">
        <f t="shared" si="8"/>
        <v>黃＊娥</v>
      </c>
      <c r="I246" s="23" t="str">
        <f t="shared" si="9"/>
        <v>2＊578527</v>
      </c>
      <c r="J246" s="33" t="s">
        <v>5085</v>
      </c>
      <c r="K246" s="33" t="s">
        <v>1132</v>
      </c>
      <c r="L246" s="33">
        <v>1125</v>
      </c>
      <c r="M246" s="33"/>
      <c r="N246" s="33"/>
      <c r="O246" s="33"/>
      <c r="P246" s="33"/>
      <c r="Q246" s="2"/>
      <c r="R246" s="2"/>
      <c r="S246" s="2"/>
      <c r="T246" s="2"/>
      <c r="U246" s="2"/>
      <c r="V246" s="2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2"/>
      <c r="AO246" s="2"/>
      <c r="AP246" s="2"/>
      <c r="AQ246" s="1"/>
      <c r="AR246" s="1"/>
      <c r="AS246" s="1"/>
      <c r="AT246" s="1"/>
      <c r="AU246" s="1"/>
      <c r="AV246" s="2"/>
      <c r="AW246" s="1"/>
      <c r="AX246" s="1"/>
      <c r="AY246" s="1"/>
      <c r="AZ246" s="1"/>
      <c r="BA246" s="1"/>
      <c r="BB246" s="1"/>
      <c r="BC246" s="1" t="s">
        <v>9</v>
      </c>
      <c r="BD246" s="1"/>
      <c r="BE246" s="1" t="s">
        <v>9</v>
      </c>
      <c r="BF246" s="1"/>
      <c r="BG246" s="2"/>
      <c r="BH246" s="2"/>
      <c r="BI246" s="1"/>
      <c r="BJ246" s="2"/>
      <c r="BK246" s="2"/>
      <c r="BL246" s="2"/>
      <c r="BM246" s="1"/>
      <c r="BN246" s="119"/>
    </row>
    <row r="247" spans="1:66" ht="31.2">
      <c r="A247" s="23">
        <v>243</v>
      </c>
      <c r="B247" s="33" t="s">
        <v>5219</v>
      </c>
      <c r="C247" s="33" t="s">
        <v>2209</v>
      </c>
      <c r="D247" s="33" t="s">
        <v>218</v>
      </c>
      <c r="E247" s="33">
        <v>43</v>
      </c>
      <c r="F247" s="33" t="s">
        <v>325</v>
      </c>
      <c r="G247" s="33" t="s">
        <v>325</v>
      </c>
      <c r="H247" s="121" t="str">
        <f t="shared" si="8"/>
        <v>張＊睿</v>
      </c>
      <c r="I247" s="23" t="str">
        <f t="shared" si="9"/>
        <v>2＊602729</v>
      </c>
      <c r="J247" s="33" t="s">
        <v>5085</v>
      </c>
      <c r="K247" s="33" t="s">
        <v>1131</v>
      </c>
      <c r="L247" s="33">
        <v>1125</v>
      </c>
      <c r="M247" s="33"/>
      <c r="N247" s="33"/>
      <c r="O247" s="33"/>
      <c r="P247" s="33"/>
      <c r="Q247" s="2"/>
      <c r="R247" s="2"/>
      <c r="S247" s="2"/>
      <c r="T247" s="2"/>
      <c r="U247" s="2"/>
      <c r="V247" s="2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2"/>
      <c r="AO247" s="2"/>
      <c r="AP247" s="2"/>
      <c r="AQ247" s="1"/>
      <c r="AR247" s="1"/>
      <c r="AS247" s="1"/>
      <c r="AT247" s="1"/>
      <c r="AU247" s="1"/>
      <c r="AV247" s="2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2" t="s">
        <v>9</v>
      </c>
      <c r="BH247" s="2"/>
      <c r="BI247" s="1"/>
      <c r="BJ247" s="2"/>
      <c r="BK247" s="2"/>
      <c r="BL247" s="2"/>
      <c r="BM247" s="1"/>
      <c r="BN247" s="119"/>
    </row>
    <row r="248" spans="1:66" ht="31.2">
      <c r="A248" s="23">
        <v>244</v>
      </c>
      <c r="B248" s="33" t="s">
        <v>5220</v>
      </c>
      <c r="C248" s="33" t="s">
        <v>2210</v>
      </c>
      <c r="D248" s="33" t="s">
        <v>216</v>
      </c>
      <c r="E248" s="33">
        <v>58</v>
      </c>
      <c r="F248" s="33" t="s">
        <v>325</v>
      </c>
      <c r="G248" s="33" t="s">
        <v>325</v>
      </c>
      <c r="H248" s="121" t="str">
        <f t="shared" si="8"/>
        <v>游＊靈</v>
      </c>
      <c r="I248" s="23" t="str">
        <f t="shared" si="9"/>
        <v>2＊647831</v>
      </c>
      <c r="J248" s="33" t="s">
        <v>5085</v>
      </c>
      <c r="K248" s="33" t="s">
        <v>1127</v>
      </c>
      <c r="L248" s="33">
        <v>1125</v>
      </c>
      <c r="M248" s="33"/>
      <c r="N248" s="33"/>
      <c r="O248" s="33"/>
      <c r="P248" s="33"/>
      <c r="Q248" s="2"/>
      <c r="R248" s="2"/>
      <c r="S248" s="2"/>
      <c r="T248" s="2"/>
      <c r="U248" s="2"/>
      <c r="V248" s="2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2"/>
      <c r="AO248" s="2"/>
      <c r="AP248" s="2"/>
      <c r="AQ248" s="1"/>
      <c r="AR248" s="1"/>
      <c r="AS248" s="1"/>
      <c r="AT248" s="1"/>
      <c r="AU248" s="1"/>
      <c r="AV248" s="2"/>
      <c r="AW248" s="1"/>
      <c r="AX248" s="1"/>
      <c r="AY248" s="1"/>
      <c r="AZ248" s="1"/>
      <c r="BA248" s="1"/>
      <c r="BB248" s="1"/>
      <c r="BC248" s="1"/>
      <c r="BD248" s="1"/>
      <c r="BE248" s="1" t="s">
        <v>9</v>
      </c>
      <c r="BF248" s="1"/>
      <c r="BG248" s="2"/>
      <c r="BH248" s="2"/>
      <c r="BI248" s="1"/>
      <c r="BJ248" s="2"/>
      <c r="BK248" s="2"/>
      <c r="BL248" s="2"/>
      <c r="BM248" s="1"/>
      <c r="BN248" s="119"/>
    </row>
    <row r="249" spans="1:66" ht="46.8">
      <c r="A249" s="23">
        <v>245</v>
      </c>
      <c r="B249" s="33" t="s">
        <v>5221</v>
      </c>
      <c r="C249" s="33" t="s">
        <v>2233</v>
      </c>
      <c r="D249" s="33" t="s">
        <v>218</v>
      </c>
      <c r="E249" s="33">
        <v>59</v>
      </c>
      <c r="F249" s="33" t="s">
        <v>325</v>
      </c>
      <c r="G249" s="33" t="s">
        <v>325</v>
      </c>
      <c r="H249" s="121" t="str">
        <f t="shared" si="8"/>
        <v>陳＊春</v>
      </c>
      <c r="I249" s="23" t="str">
        <f t="shared" si="9"/>
        <v>2＊856539</v>
      </c>
      <c r="J249" s="33" t="s">
        <v>5085</v>
      </c>
      <c r="K249" s="33" t="s">
        <v>1132</v>
      </c>
      <c r="L249" s="33">
        <v>1125</v>
      </c>
      <c r="M249" s="33"/>
      <c r="N249" s="33"/>
      <c r="O249" s="33"/>
      <c r="P249" s="33"/>
      <c r="Q249" s="2"/>
      <c r="R249" s="2"/>
      <c r="S249" s="2"/>
      <c r="T249" s="2"/>
      <c r="U249" s="2"/>
      <c r="V249" s="2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2"/>
      <c r="AO249" s="2"/>
      <c r="AP249" s="2"/>
      <c r="AQ249" s="1"/>
      <c r="AR249" s="1"/>
      <c r="AS249" s="1"/>
      <c r="AT249" s="1"/>
      <c r="AU249" s="1"/>
      <c r="AV249" s="2"/>
      <c r="AW249" s="1"/>
      <c r="AX249" s="1"/>
      <c r="AY249" s="1"/>
      <c r="AZ249" s="1"/>
      <c r="BA249" s="1"/>
      <c r="BB249" s="1"/>
      <c r="BC249" s="1"/>
      <c r="BD249" s="1" t="s">
        <v>9</v>
      </c>
      <c r="BE249" s="1" t="s">
        <v>9</v>
      </c>
      <c r="BF249" s="1"/>
      <c r="BG249" s="2"/>
      <c r="BH249" s="2"/>
      <c r="BI249" s="1"/>
      <c r="BJ249" s="2"/>
      <c r="BK249" s="2"/>
      <c r="BL249" s="2"/>
      <c r="BM249" s="1"/>
      <c r="BN249" s="119"/>
    </row>
    <row r="250" spans="1:66" ht="31.2">
      <c r="A250" s="23">
        <v>246</v>
      </c>
      <c r="B250" s="38" t="s">
        <v>5316</v>
      </c>
      <c r="C250" s="38" t="s">
        <v>5089</v>
      </c>
      <c r="D250" s="38" t="s">
        <v>4779</v>
      </c>
      <c r="E250" s="38">
        <v>47</v>
      </c>
      <c r="F250" s="38" t="s">
        <v>325</v>
      </c>
      <c r="G250" s="38" t="s">
        <v>325</v>
      </c>
      <c r="H250" s="121" t="str">
        <f t="shared" si="8"/>
        <v>賴＊章</v>
      </c>
      <c r="I250" s="23" t="str">
        <f t="shared" si="9"/>
        <v>2＊217269</v>
      </c>
      <c r="J250" s="38" t="s">
        <v>5085</v>
      </c>
      <c r="K250" s="38" t="s">
        <v>1131</v>
      </c>
      <c r="L250" s="33">
        <v>1125</v>
      </c>
      <c r="M250" s="33"/>
      <c r="N250" s="33"/>
      <c r="O250" s="33"/>
      <c r="P250" s="33"/>
      <c r="Q250" s="2"/>
      <c r="R250" s="2"/>
      <c r="S250" s="2"/>
      <c r="T250" s="2"/>
      <c r="U250" s="2"/>
      <c r="V250" s="2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2"/>
      <c r="AO250" s="2"/>
      <c r="AP250" s="2"/>
      <c r="AQ250" s="1"/>
      <c r="AR250" s="1"/>
      <c r="AS250" s="1"/>
      <c r="AT250" s="1"/>
      <c r="AU250" s="1"/>
      <c r="AV250" s="2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2" t="s">
        <v>9</v>
      </c>
      <c r="BH250" s="2"/>
      <c r="BI250" s="1"/>
      <c r="BJ250" s="2"/>
      <c r="BK250" s="2"/>
      <c r="BL250" s="2"/>
      <c r="BM250" s="1"/>
      <c r="BN250" s="119"/>
    </row>
    <row r="251" spans="1:66" ht="31.2">
      <c r="A251" s="23">
        <v>247</v>
      </c>
      <c r="B251" s="33" t="s">
        <v>1544</v>
      </c>
      <c r="C251" s="33" t="s">
        <v>1457</v>
      </c>
      <c r="D251" s="33" t="s">
        <v>218</v>
      </c>
      <c r="E251" s="33">
        <v>62</v>
      </c>
      <c r="F251" s="33" t="s">
        <v>325</v>
      </c>
      <c r="G251" s="33" t="s">
        <v>325</v>
      </c>
      <c r="H251" s="121" t="str">
        <f t="shared" si="8"/>
        <v>李＊壽</v>
      </c>
      <c r="I251" s="23" t="str">
        <f t="shared" si="9"/>
        <v>1＊379096</v>
      </c>
      <c r="J251" s="33" t="s">
        <v>5030</v>
      </c>
      <c r="K251" s="33" t="s">
        <v>1127</v>
      </c>
      <c r="L251" s="33">
        <v>1125</v>
      </c>
      <c r="M251" s="33"/>
      <c r="N251" s="33"/>
      <c r="O251" s="33"/>
      <c r="P251" s="33"/>
      <c r="Q251" s="2"/>
      <c r="R251" s="2"/>
      <c r="S251" s="2"/>
      <c r="T251" s="2"/>
      <c r="U251" s="2"/>
      <c r="V251" s="2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2"/>
      <c r="AO251" s="2"/>
      <c r="AP251" s="2"/>
      <c r="AQ251" s="1"/>
      <c r="AR251" s="1"/>
      <c r="AS251" s="1"/>
      <c r="AT251" s="1"/>
      <c r="AU251" s="1"/>
      <c r="AV251" s="2"/>
      <c r="AW251" s="1"/>
      <c r="AX251" s="1"/>
      <c r="AY251" s="1"/>
      <c r="AZ251" s="1"/>
      <c r="BA251" s="1"/>
      <c r="BB251" s="1"/>
      <c r="BC251" s="1"/>
      <c r="BD251" s="1"/>
      <c r="BE251" s="1" t="s">
        <v>9</v>
      </c>
      <c r="BF251" s="1"/>
      <c r="BG251" s="2"/>
      <c r="BH251" s="2"/>
      <c r="BI251" s="1"/>
      <c r="BJ251" s="2"/>
      <c r="BK251" s="2"/>
      <c r="BL251" s="2"/>
      <c r="BM251" s="1"/>
      <c r="BN251" s="119"/>
    </row>
    <row r="252" spans="1:66" ht="31.2">
      <c r="A252" s="23">
        <v>248</v>
      </c>
      <c r="B252" s="33" t="s">
        <v>952</v>
      </c>
      <c r="C252" s="33" t="s">
        <v>796</v>
      </c>
      <c r="D252" s="33" t="s">
        <v>216</v>
      </c>
      <c r="E252" s="33">
        <v>70</v>
      </c>
      <c r="F252" s="33" t="s">
        <v>325</v>
      </c>
      <c r="G252" s="33" t="s">
        <v>325</v>
      </c>
      <c r="H252" s="121" t="str">
        <f t="shared" si="8"/>
        <v>林＊禎</v>
      </c>
      <c r="I252" s="23" t="str">
        <f t="shared" si="9"/>
        <v>2＊584609</v>
      </c>
      <c r="J252" s="33" t="s">
        <v>5030</v>
      </c>
      <c r="K252" s="33" t="s">
        <v>1127</v>
      </c>
      <c r="L252" s="33">
        <v>1125</v>
      </c>
      <c r="M252" s="33"/>
      <c r="N252" s="33"/>
      <c r="O252" s="33"/>
      <c r="P252" s="33"/>
      <c r="Q252" s="2"/>
      <c r="R252" s="2"/>
      <c r="S252" s="2"/>
      <c r="T252" s="2"/>
      <c r="U252" s="2"/>
      <c r="V252" s="2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2"/>
      <c r="AO252" s="2"/>
      <c r="AP252" s="2"/>
      <c r="AQ252" s="1"/>
      <c r="AR252" s="1"/>
      <c r="AS252" s="1"/>
      <c r="AT252" s="1"/>
      <c r="AU252" s="1"/>
      <c r="AV252" s="2"/>
      <c r="AW252" s="1"/>
      <c r="AX252" s="1"/>
      <c r="AY252" s="1"/>
      <c r="AZ252" s="1"/>
      <c r="BA252" s="1"/>
      <c r="BB252" s="1"/>
      <c r="BC252" s="1"/>
      <c r="BD252" s="1"/>
      <c r="BE252" s="1" t="s">
        <v>9</v>
      </c>
      <c r="BF252" s="1"/>
      <c r="BG252" s="2"/>
      <c r="BH252" s="2"/>
      <c r="BI252" s="1"/>
      <c r="BJ252" s="2"/>
      <c r="BK252" s="2"/>
      <c r="BL252" s="2"/>
      <c r="BM252" s="1"/>
      <c r="BN252" s="119"/>
    </row>
    <row r="253" spans="1:66" ht="31.2">
      <c r="A253" s="23">
        <v>249</v>
      </c>
      <c r="B253" s="33" t="s">
        <v>5222</v>
      </c>
      <c r="C253" s="33" t="s">
        <v>5090</v>
      </c>
      <c r="D253" s="33" t="s">
        <v>216</v>
      </c>
      <c r="E253" s="33">
        <v>70</v>
      </c>
      <c r="F253" s="33" t="s">
        <v>325</v>
      </c>
      <c r="G253" s="33" t="s">
        <v>325</v>
      </c>
      <c r="H253" s="121" t="str">
        <f t="shared" si="8"/>
        <v>李＊美蓮</v>
      </c>
      <c r="I253" s="23" t="str">
        <f t="shared" si="9"/>
        <v>0＊285651</v>
      </c>
      <c r="J253" s="33" t="s">
        <v>5039</v>
      </c>
      <c r="K253" s="33" t="s">
        <v>1127</v>
      </c>
      <c r="L253" s="33">
        <v>1125</v>
      </c>
      <c r="M253" s="33"/>
      <c r="N253" s="33"/>
      <c r="O253" s="33"/>
      <c r="P253" s="33"/>
      <c r="Q253" s="2"/>
      <c r="R253" s="2"/>
      <c r="S253" s="2"/>
      <c r="T253" s="2"/>
      <c r="U253" s="2"/>
      <c r="V253" s="2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2"/>
      <c r="AO253" s="2"/>
      <c r="AP253" s="2"/>
      <c r="AQ253" s="1"/>
      <c r="AR253" s="1"/>
      <c r="AS253" s="1"/>
      <c r="AT253" s="1"/>
      <c r="AU253" s="1"/>
      <c r="AV253" s="2"/>
      <c r="AW253" s="1"/>
      <c r="AX253" s="1"/>
      <c r="AY253" s="1"/>
      <c r="AZ253" s="1"/>
      <c r="BA253" s="1"/>
      <c r="BB253" s="1"/>
      <c r="BC253" s="1"/>
      <c r="BD253" s="1"/>
      <c r="BE253" s="1" t="s">
        <v>9</v>
      </c>
      <c r="BF253" s="1"/>
      <c r="BG253" s="2"/>
      <c r="BH253" s="2"/>
      <c r="BI253" s="1"/>
      <c r="BJ253" s="2"/>
      <c r="BK253" s="2"/>
      <c r="BL253" s="2"/>
      <c r="BM253" s="1"/>
      <c r="BN253" s="119"/>
    </row>
    <row r="254" spans="1:66" ht="46.8">
      <c r="A254" s="23">
        <v>250</v>
      </c>
      <c r="B254" s="33" t="s">
        <v>4872</v>
      </c>
      <c r="C254" s="33" t="s">
        <v>4873</v>
      </c>
      <c r="D254" s="33" t="s">
        <v>218</v>
      </c>
      <c r="E254" s="33">
        <v>47</v>
      </c>
      <c r="F254" s="33" t="s">
        <v>325</v>
      </c>
      <c r="G254" s="33" t="s">
        <v>325</v>
      </c>
      <c r="H254" s="121" t="str">
        <f t="shared" si="8"/>
        <v>古＊興</v>
      </c>
      <c r="I254" s="23" t="str">
        <f t="shared" si="9"/>
        <v>1＊180844</v>
      </c>
      <c r="J254" s="33" t="s">
        <v>5039</v>
      </c>
      <c r="K254" s="33" t="s">
        <v>1132</v>
      </c>
      <c r="L254" s="33">
        <v>1125</v>
      </c>
      <c r="M254" s="33"/>
      <c r="N254" s="33"/>
      <c r="O254" s="33"/>
      <c r="P254" s="33"/>
      <c r="Q254" s="2"/>
      <c r="R254" s="2"/>
      <c r="S254" s="2"/>
      <c r="T254" s="2"/>
      <c r="U254" s="2"/>
      <c r="V254" s="2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2"/>
      <c r="AO254" s="2"/>
      <c r="AP254" s="2"/>
      <c r="AQ254" s="1"/>
      <c r="AR254" s="1"/>
      <c r="AS254" s="1"/>
      <c r="AT254" s="1"/>
      <c r="AU254" s="1"/>
      <c r="AV254" s="2"/>
      <c r="AW254" s="1"/>
      <c r="AX254" s="1"/>
      <c r="AY254" s="1"/>
      <c r="AZ254" s="1"/>
      <c r="BA254" s="1"/>
      <c r="BB254" s="1"/>
      <c r="BC254" s="1"/>
      <c r="BD254" s="1" t="s">
        <v>9</v>
      </c>
      <c r="BE254" s="1" t="s">
        <v>9</v>
      </c>
      <c r="BF254" s="1"/>
      <c r="BG254" s="2"/>
      <c r="BH254" s="2"/>
      <c r="BI254" s="1"/>
      <c r="BJ254" s="2"/>
      <c r="BK254" s="2"/>
      <c r="BL254" s="2"/>
      <c r="BM254" s="1"/>
      <c r="BN254" s="119"/>
    </row>
    <row r="255" spans="1:66" ht="31.2">
      <c r="A255" s="23">
        <v>251</v>
      </c>
      <c r="B255" s="33" t="s">
        <v>955</v>
      </c>
      <c r="C255" s="33" t="s">
        <v>509</v>
      </c>
      <c r="D255" s="33" t="s">
        <v>216</v>
      </c>
      <c r="E255" s="33">
        <v>73</v>
      </c>
      <c r="F255" s="33" t="s">
        <v>325</v>
      </c>
      <c r="G255" s="33" t="s">
        <v>325</v>
      </c>
      <c r="H255" s="121" t="str">
        <f t="shared" si="8"/>
        <v>廖＊秀貞</v>
      </c>
      <c r="I255" s="23" t="str">
        <f t="shared" si="9"/>
        <v>0＊844437</v>
      </c>
      <c r="J255" s="33" t="s">
        <v>5050</v>
      </c>
      <c r="K255" s="33" t="s">
        <v>1127</v>
      </c>
      <c r="L255" s="33">
        <v>1125</v>
      </c>
      <c r="M255" s="33"/>
      <c r="N255" s="33"/>
      <c r="O255" s="33"/>
      <c r="P255" s="33"/>
      <c r="Q255" s="2"/>
      <c r="R255" s="2"/>
      <c r="S255" s="2"/>
      <c r="T255" s="2"/>
      <c r="U255" s="2"/>
      <c r="V255" s="2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2"/>
      <c r="AO255" s="2"/>
      <c r="AP255" s="2"/>
      <c r="AQ255" s="1"/>
      <c r="AR255" s="1"/>
      <c r="AS255" s="1"/>
      <c r="AT255" s="1"/>
      <c r="AU255" s="1"/>
      <c r="AV255" s="2"/>
      <c r="AW255" s="1"/>
      <c r="AX255" s="1"/>
      <c r="AY255" s="1"/>
      <c r="AZ255" s="1"/>
      <c r="BA255" s="1"/>
      <c r="BB255" s="1"/>
      <c r="BC255" s="1"/>
      <c r="BD255" s="1"/>
      <c r="BE255" s="1" t="s">
        <v>9</v>
      </c>
      <c r="BF255" s="1"/>
      <c r="BG255" s="2"/>
      <c r="BH255" s="2"/>
      <c r="BI255" s="1"/>
      <c r="BJ255" s="2"/>
      <c r="BK255" s="2"/>
      <c r="BL255" s="2"/>
      <c r="BM255" s="1"/>
      <c r="BN255" s="119"/>
    </row>
    <row r="256" spans="1:66" ht="31.2">
      <c r="A256" s="23">
        <v>252</v>
      </c>
      <c r="B256" s="33" t="s">
        <v>5223</v>
      </c>
      <c r="C256" s="33" t="s">
        <v>5091</v>
      </c>
      <c r="D256" s="33" t="s">
        <v>218</v>
      </c>
      <c r="E256" s="33">
        <v>64</v>
      </c>
      <c r="F256" s="33" t="s">
        <v>325</v>
      </c>
      <c r="G256" s="33" t="s">
        <v>325</v>
      </c>
      <c r="H256" s="121" t="str">
        <f t="shared" si="8"/>
        <v>黃＊泉</v>
      </c>
      <c r="I256" s="23" t="str">
        <f t="shared" si="9"/>
        <v>0＊867136</v>
      </c>
      <c r="J256" s="33" t="s">
        <v>5050</v>
      </c>
      <c r="K256" s="33" t="s">
        <v>1127</v>
      </c>
      <c r="L256" s="33">
        <v>1125</v>
      </c>
      <c r="M256" s="33"/>
      <c r="N256" s="33"/>
      <c r="O256" s="33"/>
      <c r="P256" s="33"/>
      <c r="Q256" s="2"/>
      <c r="R256" s="2"/>
      <c r="S256" s="2"/>
      <c r="T256" s="2"/>
      <c r="U256" s="2"/>
      <c r="V256" s="2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2"/>
      <c r="AO256" s="2"/>
      <c r="AP256" s="2"/>
      <c r="AQ256" s="1"/>
      <c r="AR256" s="1"/>
      <c r="AS256" s="1"/>
      <c r="AT256" s="1"/>
      <c r="AU256" s="1"/>
      <c r="AV256" s="2"/>
      <c r="AW256" s="1"/>
      <c r="AX256" s="1"/>
      <c r="AY256" s="1"/>
      <c r="AZ256" s="1"/>
      <c r="BA256" s="1"/>
      <c r="BB256" s="1"/>
      <c r="BC256" s="1"/>
      <c r="BD256" s="1"/>
      <c r="BE256" s="1" t="s">
        <v>9</v>
      </c>
      <c r="BF256" s="1"/>
      <c r="BG256" s="2"/>
      <c r="BH256" s="2"/>
      <c r="BI256" s="1"/>
      <c r="BJ256" s="2"/>
      <c r="BK256" s="2"/>
      <c r="BL256" s="2"/>
      <c r="BM256" s="1"/>
      <c r="BN256" s="119"/>
    </row>
    <row r="257" spans="1:66" ht="46.8">
      <c r="A257" s="23">
        <v>253</v>
      </c>
      <c r="B257" s="33" t="s">
        <v>4872</v>
      </c>
      <c r="C257" s="33" t="s">
        <v>4873</v>
      </c>
      <c r="D257" s="33" t="s">
        <v>218</v>
      </c>
      <c r="E257" s="33">
        <v>47</v>
      </c>
      <c r="F257" s="33" t="s">
        <v>5050</v>
      </c>
      <c r="G257" s="33" t="s">
        <v>5051</v>
      </c>
      <c r="H257" s="121" t="str">
        <f t="shared" si="8"/>
        <v>古＊興</v>
      </c>
      <c r="I257" s="23" t="str">
        <f t="shared" si="9"/>
        <v>1＊180844</v>
      </c>
      <c r="J257" s="33" t="s">
        <v>5050</v>
      </c>
      <c r="K257" s="33" t="s">
        <v>1132</v>
      </c>
      <c r="L257" s="33">
        <v>1125</v>
      </c>
      <c r="M257" s="33"/>
      <c r="N257" s="33"/>
      <c r="O257" s="33"/>
      <c r="P257" s="33"/>
      <c r="Q257" s="2"/>
      <c r="R257" s="2"/>
      <c r="S257" s="2"/>
      <c r="T257" s="2"/>
      <c r="U257" s="2"/>
      <c r="V257" s="2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2"/>
      <c r="AO257" s="2"/>
      <c r="AP257" s="2"/>
      <c r="AQ257" s="1"/>
      <c r="AR257" s="1"/>
      <c r="AS257" s="1"/>
      <c r="AT257" s="1"/>
      <c r="AU257" s="1"/>
      <c r="AV257" s="2"/>
      <c r="AW257" s="1"/>
      <c r="AX257" s="1"/>
      <c r="AY257" s="1"/>
      <c r="AZ257" s="1"/>
      <c r="BA257" s="1"/>
      <c r="BB257" s="1"/>
      <c r="BC257" s="1"/>
      <c r="BD257" s="1" t="s">
        <v>9</v>
      </c>
      <c r="BE257" s="1" t="s">
        <v>9</v>
      </c>
      <c r="BF257" s="1"/>
      <c r="BG257" s="2"/>
      <c r="BH257" s="2"/>
      <c r="BI257" s="1"/>
      <c r="BJ257" s="2"/>
      <c r="BK257" s="2"/>
      <c r="BL257" s="2"/>
      <c r="BM257" s="1"/>
      <c r="BN257" s="119"/>
    </row>
    <row r="258" spans="1:66" ht="16.2">
      <c r="A258" s="23">
        <v>254</v>
      </c>
      <c r="B258" s="33" t="s">
        <v>5224</v>
      </c>
      <c r="C258" s="33" t="s">
        <v>2366</v>
      </c>
      <c r="D258" s="33" t="s">
        <v>216</v>
      </c>
      <c r="E258" s="33">
        <v>78</v>
      </c>
      <c r="F258" s="33" t="s">
        <v>325</v>
      </c>
      <c r="G258" s="33" t="s">
        <v>325</v>
      </c>
      <c r="H258" s="121" t="str">
        <f t="shared" si="8"/>
        <v>黃＊秀燕</v>
      </c>
      <c r="I258" s="23" t="str">
        <f t="shared" si="9"/>
        <v>1＊377195</v>
      </c>
      <c r="J258" s="33" t="s">
        <v>5050</v>
      </c>
      <c r="K258" s="33">
        <v>5760350</v>
      </c>
      <c r="L258" s="33">
        <v>1125</v>
      </c>
      <c r="M258" s="33"/>
      <c r="N258" s="33"/>
      <c r="O258" s="33"/>
      <c r="P258" s="33"/>
      <c r="Q258" s="2"/>
      <c r="R258" s="2"/>
      <c r="S258" s="2"/>
      <c r="T258" s="2"/>
      <c r="U258" s="2"/>
      <c r="V258" s="2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2"/>
      <c r="AO258" s="2"/>
      <c r="AP258" s="2"/>
      <c r="AQ258" s="1"/>
      <c r="AR258" s="1"/>
      <c r="AS258" s="1"/>
      <c r="AT258" s="1"/>
      <c r="AU258" s="1"/>
      <c r="AV258" s="2"/>
      <c r="AW258" s="1"/>
      <c r="AX258" s="1"/>
      <c r="AY258" s="1" t="s">
        <v>9</v>
      </c>
      <c r="AZ258" s="1"/>
      <c r="BA258" s="1"/>
      <c r="BB258" s="1"/>
      <c r="BC258" s="1"/>
      <c r="BD258" s="1"/>
      <c r="BE258" s="1"/>
      <c r="BF258" s="1"/>
      <c r="BG258" s="2"/>
      <c r="BH258" s="2"/>
      <c r="BI258" s="1"/>
      <c r="BJ258" s="2"/>
      <c r="BK258" s="2"/>
      <c r="BL258" s="2"/>
      <c r="BM258" s="1"/>
      <c r="BN258" s="119"/>
    </row>
    <row r="259" spans="1:66" ht="16.2">
      <c r="A259" s="23">
        <v>255</v>
      </c>
      <c r="B259" s="33" t="s">
        <v>5225</v>
      </c>
      <c r="C259" s="33" t="s">
        <v>5092</v>
      </c>
      <c r="D259" s="33" t="s">
        <v>216</v>
      </c>
      <c r="E259" s="33">
        <v>71</v>
      </c>
      <c r="F259" s="33" t="s">
        <v>325</v>
      </c>
      <c r="G259" s="33" t="s">
        <v>325</v>
      </c>
      <c r="H259" s="121" t="str">
        <f t="shared" si="8"/>
        <v>翁＊如</v>
      </c>
      <c r="I259" s="23" t="str">
        <f t="shared" si="9"/>
        <v>1＊745280</v>
      </c>
      <c r="J259" s="33" t="s">
        <v>5050</v>
      </c>
      <c r="K259" s="33">
        <v>5760230</v>
      </c>
      <c r="L259" s="33">
        <v>1125</v>
      </c>
      <c r="M259" s="33"/>
      <c r="N259" s="33"/>
      <c r="O259" s="33"/>
      <c r="P259" s="33"/>
      <c r="Q259" s="2"/>
      <c r="R259" s="2"/>
      <c r="S259" s="2"/>
      <c r="T259" s="2"/>
      <c r="U259" s="2"/>
      <c r="V259" s="2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2"/>
      <c r="AO259" s="2"/>
      <c r="AP259" s="2"/>
      <c r="AQ259" s="1"/>
      <c r="AR259" s="1"/>
      <c r="AS259" s="1"/>
      <c r="AT259" s="1"/>
      <c r="AU259" s="1"/>
      <c r="AV259" s="2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2" t="s">
        <v>9</v>
      </c>
      <c r="BH259" s="2"/>
      <c r="BI259" s="1"/>
      <c r="BJ259" s="2"/>
      <c r="BK259" s="2"/>
      <c r="BL259" s="2"/>
      <c r="BM259" s="1"/>
      <c r="BN259" s="119"/>
    </row>
    <row r="260" spans="1:66" ht="31.2">
      <c r="A260" s="23">
        <v>256</v>
      </c>
      <c r="B260" s="33" t="s">
        <v>5226</v>
      </c>
      <c r="C260" s="33" t="s">
        <v>5093</v>
      </c>
      <c r="D260" s="33" t="s">
        <v>216</v>
      </c>
      <c r="E260" s="33">
        <v>80</v>
      </c>
      <c r="F260" s="33" t="s">
        <v>325</v>
      </c>
      <c r="G260" s="33" t="s">
        <v>325</v>
      </c>
      <c r="H260" s="121" t="str">
        <f t="shared" si="8"/>
        <v>張＊雅</v>
      </c>
      <c r="I260" s="23" t="str">
        <f t="shared" si="9"/>
        <v>0＊340371</v>
      </c>
      <c r="J260" s="33" t="s">
        <v>5078</v>
      </c>
      <c r="K260" s="33" t="s">
        <v>1130</v>
      </c>
      <c r="L260" s="33">
        <v>1125</v>
      </c>
      <c r="M260" s="33"/>
      <c r="N260" s="33"/>
      <c r="O260" s="33"/>
      <c r="P260" s="33"/>
      <c r="Q260" s="2"/>
      <c r="R260" s="2"/>
      <c r="S260" s="2"/>
      <c r="T260" s="2"/>
      <c r="U260" s="2"/>
      <c r="V260" s="2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2"/>
      <c r="AO260" s="2"/>
      <c r="AP260" s="2"/>
      <c r="AQ260" s="1"/>
      <c r="AR260" s="1"/>
      <c r="AS260" s="1"/>
      <c r="AT260" s="1"/>
      <c r="AU260" s="1"/>
      <c r="AV260" s="2"/>
      <c r="AW260" s="1"/>
      <c r="AX260" s="1"/>
      <c r="AY260" s="1"/>
      <c r="AZ260" s="1"/>
      <c r="BA260" s="1"/>
      <c r="BB260" s="1"/>
      <c r="BC260" s="1"/>
      <c r="BD260" s="1"/>
      <c r="BE260" s="1"/>
      <c r="BF260" s="1" t="s">
        <v>1102</v>
      </c>
      <c r="BG260" s="2"/>
      <c r="BH260" s="2"/>
      <c r="BI260" s="1"/>
      <c r="BJ260" s="2"/>
      <c r="BK260" s="2"/>
      <c r="BL260" s="2"/>
      <c r="BM260" s="1"/>
      <c r="BN260" s="119"/>
    </row>
    <row r="261" spans="1:66" ht="46.8">
      <c r="A261" s="23">
        <v>257</v>
      </c>
      <c r="B261" s="33" t="s">
        <v>4886</v>
      </c>
      <c r="C261" s="33" t="s">
        <v>4887</v>
      </c>
      <c r="D261" s="33" t="s">
        <v>216</v>
      </c>
      <c r="E261" s="33">
        <v>78</v>
      </c>
      <c r="F261" s="33" t="s">
        <v>325</v>
      </c>
      <c r="G261" s="33" t="s">
        <v>325</v>
      </c>
      <c r="H261" s="121" t="str">
        <f t="shared" si="8"/>
        <v>彭＊金英</v>
      </c>
      <c r="I261" s="23" t="str">
        <f t="shared" si="9"/>
        <v>0＊324588</v>
      </c>
      <c r="J261" s="33" t="s">
        <v>5078</v>
      </c>
      <c r="K261" s="33" t="s">
        <v>1125</v>
      </c>
      <c r="L261" s="33">
        <v>1125</v>
      </c>
      <c r="M261" s="33"/>
      <c r="N261" s="33"/>
      <c r="O261" s="33"/>
      <c r="P261" s="33"/>
      <c r="Q261" s="2"/>
      <c r="R261" s="2"/>
      <c r="S261" s="2"/>
      <c r="T261" s="2"/>
      <c r="U261" s="2"/>
      <c r="V261" s="2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2"/>
      <c r="AO261" s="2"/>
      <c r="AP261" s="2"/>
      <c r="AQ261" s="1"/>
      <c r="AR261" s="1"/>
      <c r="AS261" s="1"/>
      <c r="AT261" s="1"/>
      <c r="AU261" s="1"/>
      <c r="AV261" s="2"/>
      <c r="AW261" s="1"/>
      <c r="AX261" s="1"/>
      <c r="AY261" s="1"/>
      <c r="AZ261" s="1"/>
      <c r="BA261" s="1"/>
      <c r="BB261" s="1"/>
      <c r="BC261" s="1"/>
      <c r="BD261" s="1" t="s">
        <v>9</v>
      </c>
      <c r="BE261" s="1"/>
      <c r="BF261" s="1" t="s">
        <v>1102</v>
      </c>
      <c r="BG261" s="2"/>
      <c r="BH261" s="2"/>
      <c r="BI261" s="1"/>
      <c r="BJ261" s="2"/>
      <c r="BK261" s="2"/>
      <c r="BL261" s="2"/>
      <c r="BM261" s="1"/>
      <c r="BN261" s="119"/>
    </row>
    <row r="262" spans="1:66" ht="31.2">
      <c r="A262" s="23">
        <v>258</v>
      </c>
      <c r="B262" s="33" t="s">
        <v>1055</v>
      </c>
      <c r="C262" s="33" t="s">
        <v>891</v>
      </c>
      <c r="D262" s="33" t="s">
        <v>218</v>
      </c>
      <c r="E262" s="33">
        <v>55</v>
      </c>
      <c r="F262" s="33" t="s">
        <v>325</v>
      </c>
      <c r="G262" s="33" t="s">
        <v>325</v>
      </c>
      <c r="H262" s="121" t="str">
        <f t="shared" ref="H262:H325" si="10">REPLACE(B262,2,1,"＊")</f>
        <v>常＊麟</v>
      </c>
      <c r="I262" s="23" t="str">
        <f t="shared" ref="I262:I325" si="11">REPLACE(C262,2,1,"＊")</f>
        <v>0＊185188</v>
      </c>
      <c r="J262" s="33" t="s">
        <v>5078</v>
      </c>
      <c r="K262" s="33" t="s">
        <v>1127</v>
      </c>
      <c r="L262" s="33">
        <v>1125</v>
      </c>
      <c r="M262" s="33"/>
      <c r="N262" s="33"/>
      <c r="O262" s="33"/>
      <c r="P262" s="33"/>
      <c r="Q262" s="2"/>
      <c r="R262" s="2"/>
      <c r="S262" s="2"/>
      <c r="T262" s="2"/>
      <c r="U262" s="2"/>
      <c r="V262" s="2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2"/>
      <c r="AO262" s="2"/>
      <c r="AP262" s="2"/>
      <c r="AQ262" s="1"/>
      <c r="AR262" s="1"/>
      <c r="AS262" s="1"/>
      <c r="AT262" s="1"/>
      <c r="AU262" s="1"/>
      <c r="AV262" s="2"/>
      <c r="AW262" s="1"/>
      <c r="AX262" s="1"/>
      <c r="AY262" s="1"/>
      <c r="AZ262" s="1"/>
      <c r="BA262" s="1"/>
      <c r="BB262" s="1"/>
      <c r="BC262" s="1"/>
      <c r="BD262" s="1"/>
      <c r="BE262" s="1" t="s">
        <v>9</v>
      </c>
      <c r="BF262" s="1"/>
      <c r="BG262" s="2"/>
      <c r="BH262" s="2"/>
      <c r="BI262" s="1"/>
      <c r="BJ262" s="2"/>
      <c r="BK262" s="2"/>
      <c r="BL262" s="2"/>
      <c r="BM262" s="1"/>
      <c r="BN262" s="119"/>
    </row>
    <row r="263" spans="1:66" ht="31.2">
      <c r="A263" s="23">
        <v>259</v>
      </c>
      <c r="B263" s="33" t="s">
        <v>4732</v>
      </c>
      <c r="C263" s="33" t="s">
        <v>4537</v>
      </c>
      <c r="D263" s="33" t="s">
        <v>218</v>
      </c>
      <c r="E263" s="33">
        <v>80</v>
      </c>
      <c r="F263" s="33" t="s">
        <v>325</v>
      </c>
      <c r="G263" s="33" t="s">
        <v>325</v>
      </c>
      <c r="H263" s="121" t="str">
        <f t="shared" si="10"/>
        <v>陳＊圓</v>
      </c>
      <c r="I263" s="23" t="str">
        <f t="shared" si="11"/>
        <v>1＊893994</v>
      </c>
      <c r="J263" s="33" t="s">
        <v>5078</v>
      </c>
      <c r="K263" s="33" t="s">
        <v>1127</v>
      </c>
      <c r="L263" s="33">
        <v>1125</v>
      </c>
      <c r="M263" s="33"/>
      <c r="N263" s="33"/>
      <c r="O263" s="33"/>
      <c r="P263" s="33"/>
      <c r="Q263" s="2"/>
      <c r="R263" s="2"/>
      <c r="S263" s="2"/>
      <c r="T263" s="2"/>
      <c r="U263" s="2"/>
      <c r="V263" s="2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2"/>
      <c r="AO263" s="2"/>
      <c r="AP263" s="2"/>
      <c r="AQ263" s="1"/>
      <c r="AR263" s="1"/>
      <c r="AS263" s="1"/>
      <c r="AT263" s="1"/>
      <c r="AU263" s="1"/>
      <c r="AV263" s="2"/>
      <c r="AW263" s="1"/>
      <c r="AX263" s="1"/>
      <c r="AY263" s="1"/>
      <c r="AZ263" s="1"/>
      <c r="BA263" s="1"/>
      <c r="BB263" s="1"/>
      <c r="BC263" s="1"/>
      <c r="BD263" s="1"/>
      <c r="BE263" s="1" t="s">
        <v>9</v>
      </c>
      <c r="BF263" s="1"/>
      <c r="BG263" s="2"/>
      <c r="BH263" s="2"/>
      <c r="BI263" s="1" t="s">
        <v>1114</v>
      </c>
      <c r="BJ263" s="2"/>
      <c r="BK263" s="2"/>
      <c r="BL263" s="2"/>
      <c r="BM263" s="1"/>
      <c r="BN263" s="119"/>
    </row>
    <row r="264" spans="1:66" ht="31.2">
      <c r="A264" s="23">
        <v>260</v>
      </c>
      <c r="B264" s="33" t="s">
        <v>5227</v>
      </c>
      <c r="C264" s="33" t="s">
        <v>2487</v>
      </c>
      <c r="D264" s="33" t="s">
        <v>218</v>
      </c>
      <c r="E264" s="33">
        <v>90</v>
      </c>
      <c r="F264" s="33" t="s">
        <v>325</v>
      </c>
      <c r="G264" s="33" t="s">
        <v>325</v>
      </c>
      <c r="H264" s="121" t="str">
        <f t="shared" si="10"/>
        <v>李＊善</v>
      </c>
      <c r="I264" s="23" t="str">
        <f t="shared" si="11"/>
        <v>1＊637411</v>
      </c>
      <c r="J264" s="33" t="s">
        <v>5078</v>
      </c>
      <c r="K264" s="33" t="s">
        <v>1130</v>
      </c>
      <c r="L264" s="33">
        <v>1125</v>
      </c>
      <c r="M264" s="33"/>
      <c r="N264" s="33"/>
      <c r="O264" s="33"/>
      <c r="P264" s="33"/>
      <c r="Q264" s="2"/>
      <c r="R264" s="2"/>
      <c r="S264" s="2"/>
      <c r="T264" s="2"/>
      <c r="U264" s="2"/>
      <c r="V264" s="2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2"/>
      <c r="AO264" s="2"/>
      <c r="AP264" s="2"/>
      <c r="AQ264" s="1"/>
      <c r="AR264" s="1"/>
      <c r="AS264" s="1"/>
      <c r="AT264" s="1"/>
      <c r="AU264" s="1"/>
      <c r="AV264" s="2"/>
      <c r="AW264" s="1"/>
      <c r="AX264" s="1"/>
      <c r="AY264" s="1"/>
      <c r="AZ264" s="1"/>
      <c r="BA264" s="1"/>
      <c r="BB264" s="1"/>
      <c r="BC264" s="1"/>
      <c r="BD264" s="1"/>
      <c r="BE264" s="1"/>
      <c r="BF264" s="1" t="s">
        <v>1133</v>
      </c>
      <c r="BG264" s="2"/>
      <c r="BH264" s="2"/>
      <c r="BI264" s="1"/>
      <c r="BJ264" s="2"/>
      <c r="BK264" s="2"/>
      <c r="BL264" s="2"/>
      <c r="BM264" s="1"/>
      <c r="BN264" s="119"/>
    </row>
    <row r="265" spans="1:66" ht="46.8">
      <c r="A265" s="23">
        <v>261</v>
      </c>
      <c r="B265" s="33" t="s">
        <v>5228</v>
      </c>
      <c r="C265" s="33" t="s">
        <v>5094</v>
      </c>
      <c r="D265" s="33" t="s">
        <v>216</v>
      </c>
      <c r="E265" s="33">
        <v>42</v>
      </c>
      <c r="F265" s="33" t="s">
        <v>325</v>
      </c>
      <c r="G265" s="33" t="s">
        <v>325</v>
      </c>
      <c r="H265" s="121" t="str">
        <f t="shared" si="10"/>
        <v>陳＊怡</v>
      </c>
      <c r="I265" s="23" t="str">
        <f t="shared" si="11"/>
        <v>1＊119401</v>
      </c>
      <c r="J265" s="33" t="s">
        <v>5078</v>
      </c>
      <c r="K265" s="33" t="s">
        <v>1132</v>
      </c>
      <c r="L265" s="33">
        <v>1125</v>
      </c>
      <c r="M265" s="33"/>
      <c r="N265" s="33"/>
      <c r="O265" s="33"/>
      <c r="P265" s="33"/>
      <c r="Q265" s="2"/>
      <c r="R265" s="2"/>
      <c r="S265" s="2"/>
      <c r="T265" s="2"/>
      <c r="U265" s="2"/>
      <c r="V265" s="2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2"/>
      <c r="AO265" s="2"/>
      <c r="AP265" s="2"/>
      <c r="AQ265" s="1"/>
      <c r="AR265" s="1"/>
      <c r="AS265" s="1"/>
      <c r="AT265" s="1"/>
      <c r="AU265" s="1"/>
      <c r="AV265" s="2"/>
      <c r="AW265" s="1"/>
      <c r="AX265" s="1"/>
      <c r="AY265" s="1"/>
      <c r="AZ265" s="1"/>
      <c r="BA265" s="1"/>
      <c r="BB265" s="1"/>
      <c r="BC265" s="1"/>
      <c r="BD265" s="1" t="s">
        <v>9</v>
      </c>
      <c r="BE265" s="1" t="s">
        <v>9</v>
      </c>
      <c r="BF265" s="1"/>
      <c r="BG265" s="2"/>
      <c r="BH265" s="2"/>
      <c r="BI265" s="1"/>
      <c r="BJ265" s="2"/>
      <c r="BK265" s="2"/>
      <c r="BL265" s="2"/>
      <c r="BM265" s="1"/>
      <c r="BN265" s="119"/>
    </row>
    <row r="266" spans="1:66" ht="31.2">
      <c r="A266" s="23">
        <v>262</v>
      </c>
      <c r="B266" s="33" t="s">
        <v>5229</v>
      </c>
      <c r="C266" s="33" t="s">
        <v>5095</v>
      </c>
      <c r="D266" s="33" t="s">
        <v>216</v>
      </c>
      <c r="E266" s="33">
        <v>70</v>
      </c>
      <c r="F266" s="33" t="s">
        <v>325</v>
      </c>
      <c r="G266" s="33" t="s">
        <v>325</v>
      </c>
      <c r="H266" s="121" t="str">
        <f t="shared" si="10"/>
        <v>陳＊秀鳳</v>
      </c>
      <c r="I266" s="23" t="str">
        <f t="shared" si="11"/>
        <v>2＊063192</v>
      </c>
      <c r="J266" s="33" t="s">
        <v>5078</v>
      </c>
      <c r="K266" s="33" t="s">
        <v>1127</v>
      </c>
      <c r="L266" s="33">
        <v>1125</v>
      </c>
      <c r="M266" s="33"/>
      <c r="N266" s="33"/>
      <c r="O266" s="33"/>
      <c r="P266" s="33"/>
      <c r="Q266" s="2"/>
      <c r="R266" s="2"/>
      <c r="S266" s="2"/>
      <c r="T266" s="2"/>
      <c r="U266" s="2"/>
      <c r="V266" s="2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2"/>
      <c r="AO266" s="2"/>
      <c r="AP266" s="2"/>
      <c r="AQ266" s="1"/>
      <c r="AR266" s="1"/>
      <c r="AS266" s="1"/>
      <c r="AT266" s="1"/>
      <c r="AU266" s="1"/>
      <c r="AV266" s="2"/>
      <c r="AW266" s="1"/>
      <c r="AX266" s="1"/>
      <c r="AY266" s="1"/>
      <c r="AZ266" s="1"/>
      <c r="BA266" s="1"/>
      <c r="BB266" s="1"/>
      <c r="BC266" s="1"/>
      <c r="BD266" s="1"/>
      <c r="BE266" s="1" t="s">
        <v>9</v>
      </c>
      <c r="BF266" s="1"/>
      <c r="BG266" s="2"/>
      <c r="BH266" s="2"/>
      <c r="BI266" s="1" t="s">
        <v>1114</v>
      </c>
      <c r="BJ266" s="2"/>
      <c r="BK266" s="2"/>
      <c r="BL266" s="2"/>
      <c r="BM266" s="1"/>
      <c r="BN266" s="119"/>
    </row>
    <row r="267" spans="1:66" ht="31.2">
      <c r="A267" s="23">
        <v>263</v>
      </c>
      <c r="B267" s="33" t="s">
        <v>5230</v>
      </c>
      <c r="C267" s="33" t="s">
        <v>2232</v>
      </c>
      <c r="D267" s="33" t="s">
        <v>216</v>
      </c>
      <c r="E267" s="33">
        <v>72</v>
      </c>
      <c r="F267" s="33" t="s">
        <v>325</v>
      </c>
      <c r="G267" s="33" t="s">
        <v>325</v>
      </c>
      <c r="H267" s="121" t="str">
        <f t="shared" si="10"/>
        <v>林＊免</v>
      </c>
      <c r="I267" s="23" t="str">
        <f t="shared" si="11"/>
        <v>2＊429219</v>
      </c>
      <c r="J267" s="33" t="s">
        <v>5078</v>
      </c>
      <c r="K267" s="33" t="s">
        <v>1127</v>
      </c>
      <c r="L267" s="33">
        <v>1125</v>
      </c>
      <c r="M267" s="33"/>
      <c r="N267" s="33"/>
      <c r="O267" s="33"/>
      <c r="P267" s="33"/>
      <c r="Q267" s="2"/>
      <c r="R267" s="2"/>
      <c r="S267" s="2"/>
      <c r="T267" s="2"/>
      <c r="U267" s="2"/>
      <c r="V267" s="2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2"/>
      <c r="AO267" s="2"/>
      <c r="AP267" s="2"/>
      <c r="AQ267" s="1"/>
      <c r="AR267" s="1"/>
      <c r="AS267" s="1"/>
      <c r="AT267" s="1"/>
      <c r="AU267" s="1"/>
      <c r="AV267" s="2"/>
      <c r="AW267" s="1"/>
      <c r="AX267" s="1"/>
      <c r="AY267" s="1"/>
      <c r="AZ267" s="1"/>
      <c r="BA267" s="1"/>
      <c r="BB267" s="1"/>
      <c r="BC267" s="1"/>
      <c r="BD267" s="1"/>
      <c r="BE267" s="1" t="s">
        <v>1102</v>
      </c>
      <c r="BF267" s="1"/>
      <c r="BG267" s="2"/>
      <c r="BH267" s="2"/>
      <c r="BI267" s="1"/>
      <c r="BJ267" s="2"/>
      <c r="BK267" s="2"/>
      <c r="BL267" s="2"/>
      <c r="BM267" s="1"/>
      <c r="BN267" s="119"/>
    </row>
    <row r="268" spans="1:66" ht="31.2">
      <c r="A268" s="23">
        <v>264</v>
      </c>
      <c r="B268" s="33" t="s">
        <v>5221</v>
      </c>
      <c r="C268" s="33" t="s">
        <v>2233</v>
      </c>
      <c r="D268" s="33" t="s">
        <v>218</v>
      </c>
      <c r="E268" s="33">
        <v>59</v>
      </c>
      <c r="F268" s="33" t="s">
        <v>325</v>
      </c>
      <c r="G268" s="33" t="s">
        <v>325</v>
      </c>
      <c r="H268" s="121" t="str">
        <f t="shared" si="10"/>
        <v>陳＊春</v>
      </c>
      <c r="I268" s="23" t="str">
        <f t="shared" si="11"/>
        <v>2＊856539</v>
      </c>
      <c r="J268" s="33" t="s">
        <v>5078</v>
      </c>
      <c r="K268" s="33" t="s">
        <v>1127</v>
      </c>
      <c r="L268" s="33">
        <v>1125</v>
      </c>
      <c r="M268" s="33"/>
      <c r="N268" s="33"/>
      <c r="O268" s="33"/>
      <c r="P268" s="33"/>
      <c r="Q268" s="2"/>
      <c r="R268" s="2"/>
      <c r="S268" s="2"/>
      <c r="T268" s="2"/>
      <c r="U268" s="2"/>
      <c r="V268" s="2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2"/>
      <c r="AO268" s="2"/>
      <c r="AP268" s="2"/>
      <c r="AQ268" s="1"/>
      <c r="AR268" s="1"/>
      <c r="AS268" s="1"/>
      <c r="AT268" s="1"/>
      <c r="AU268" s="1"/>
      <c r="AV268" s="2"/>
      <c r="AW268" s="1"/>
      <c r="AX268" s="1"/>
      <c r="AY268" s="1"/>
      <c r="AZ268" s="1"/>
      <c r="BA268" s="1"/>
      <c r="BB268" s="1"/>
      <c r="BC268" s="1"/>
      <c r="BD268" s="1"/>
      <c r="BE268" s="1" t="s">
        <v>9</v>
      </c>
      <c r="BF268" s="1"/>
      <c r="BG268" s="2"/>
      <c r="BH268" s="2"/>
      <c r="BI268" s="1"/>
      <c r="BJ268" s="2"/>
      <c r="BK268" s="2"/>
      <c r="BL268" s="2"/>
      <c r="BM268" s="1"/>
      <c r="BN268" s="119"/>
    </row>
    <row r="269" spans="1:66" ht="31.2">
      <c r="A269" s="23">
        <v>265</v>
      </c>
      <c r="B269" s="33" t="s">
        <v>1297</v>
      </c>
      <c r="C269" s="33" t="s">
        <v>471</v>
      </c>
      <c r="D269" s="33" t="s">
        <v>216</v>
      </c>
      <c r="E269" s="33">
        <v>63</v>
      </c>
      <c r="F269" s="33" t="s">
        <v>325</v>
      </c>
      <c r="G269" s="33" t="s">
        <v>325</v>
      </c>
      <c r="H269" s="121" t="str">
        <f t="shared" si="10"/>
        <v>范＊英</v>
      </c>
      <c r="I269" s="23" t="str">
        <f t="shared" si="11"/>
        <v>0＊865538</v>
      </c>
      <c r="J269" s="33" t="s">
        <v>5051</v>
      </c>
      <c r="K269" s="33" t="s">
        <v>1131</v>
      </c>
      <c r="L269" s="33">
        <v>1125</v>
      </c>
      <c r="M269" s="33"/>
      <c r="N269" s="33"/>
      <c r="O269" s="33"/>
      <c r="P269" s="33"/>
      <c r="Q269" s="2"/>
      <c r="R269" s="2"/>
      <c r="S269" s="2"/>
      <c r="T269" s="2"/>
      <c r="U269" s="2"/>
      <c r="V269" s="2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2"/>
      <c r="AO269" s="2"/>
      <c r="AP269" s="2"/>
      <c r="AQ269" s="1"/>
      <c r="AR269" s="1"/>
      <c r="AS269" s="1"/>
      <c r="AT269" s="1"/>
      <c r="AU269" s="1"/>
      <c r="AV269" s="2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2" t="s">
        <v>9</v>
      </c>
      <c r="BH269" s="2"/>
      <c r="BI269" s="1"/>
      <c r="BJ269" s="2"/>
      <c r="BK269" s="2"/>
      <c r="BL269" s="2"/>
      <c r="BM269" s="1"/>
      <c r="BN269" s="119"/>
    </row>
    <row r="270" spans="1:66" ht="46.8">
      <c r="A270" s="23">
        <v>266</v>
      </c>
      <c r="B270" s="33" t="s">
        <v>4744</v>
      </c>
      <c r="C270" s="33" t="s">
        <v>4546</v>
      </c>
      <c r="D270" s="33" t="s">
        <v>216</v>
      </c>
      <c r="E270" s="33">
        <v>82</v>
      </c>
      <c r="F270" s="33" t="s">
        <v>325</v>
      </c>
      <c r="G270" s="33" t="s">
        <v>325</v>
      </c>
      <c r="H270" s="121" t="str">
        <f t="shared" si="10"/>
        <v>古＊子</v>
      </c>
      <c r="I270" s="23" t="str">
        <f t="shared" si="11"/>
        <v>1＊085641</v>
      </c>
      <c r="J270" s="33" t="s">
        <v>5051</v>
      </c>
      <c r="K270" s="33" t="s">
        <v>1125</v>
      </c>
      <c r="L270" s="33">
        <v>1125</v>
      </c>
      <c r="M270" s="33"/>
      <c r="N270" s="33"/>
      <c r="O270" s="33"/>
      <c r="P270" s="33"/>
      <c r="Q270" s="2"/>
      <c r="R270" s="2"/>
      <c r="S270" s="2"/>
      <c r="T270" s="2"/>
      <c r="U270" s="2"/>
      <c r="V270" s="2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2"/>
      <c r="AO270" s="2"/>
      <c r="AP270" s="2"/>
      <c r="AQ270" s="1"/>
      <c r="AR270" s="1"/>
      <c r="AS270" s="1"/>
      <c r="AT270" s="1"/>
      <c r="AU270" s="1"/>
      <c r="AV270" s="2"/>
      <c r="AW270" s="1"/>
      <c r="AX270" s="1"/>
      <c r="AY270" s="1"/>
      <c r="AZ270" s="1"/>
      <c r="BA270" s="1"/>
      <c r="BB270" s="1"/>
      <c r="BC270" s="1"/>
      <c r="BD270" s="1" t="s">
        <v>9</v>
      </c>
      <c r="BE270" s="1"/>
      <c r="BF270" s="1" t="s">
        <v>1102</v>
      </c>
      <c r="BG270" s="2"/>
      <c r="BH270" s="2"/>
      <c r="BI270" s="1"/>
      <c r="BJ270" s="2"/>
      <c r="BK270" s="2"/>
      <c r="BL270" s="2"/>
      <c r="BM270" s="1"/>
      <c r="BN270" s="119"/>
    </row>
    <row r="271" spans="1:66" ht="46.8">
      <c r="A271" s="23">
        <v>267</v>
      </c>
      <c r="B271" s="33" t="s">
        <v>5231</v>
      </c>
      <c r="C271" s="33" t="s">
        <v>5096</v>
      </c>
      <c r="D271" s="33" t="s">
        <v>216</v>
      </c>
      <c r="E271" s="33">
        <v>44</v>
      </c>
      <c r="F271" s="33" t="s">
        <v>325</v>
      </c>
      <c r="G271" s="33" t="s">
        <v>325</v>
      </c>
      <c r="H271" s="121" t="str">
        <f t="shared" si="10"/>
        <v>林＊鳳</v>
      </c>
      <c r="I271" s="23" t="str">
        <f t="shared" si="11"/>
        <v>1＊557607</v>
      </c>
      <c r="J271" s="33" t="s">
        <v>5051</v>
      </c>
      <c r="K271" s="33" t="s">
        <v>1125</v>
      </c>
      <c r="L271" s="33">
        <v>1125</v>
      </c>
      <c r="M271" s="33"/>
      <c r="N271" s="33"/>
      <c r="O271" s="33"/>
      <c r="P271" s="33"/>
      <c r="Q271" s="2"/>
      <c r="R271" s="2"/>
      <c r="S271" s="2"/>
      <c r="T271" s="2"/>
      <c r="U271" s="2"/>
      <c r="V271" s="2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2"/>
      <c r="AO271" s="2"/>
      <c r="AP271" s="2"/>
      <c r="AQ271" s="1"/>
      <c r="AR271" s="1"/>
      <c r="AS271" s="1"/>
      <c r="AT271" s="1"/>
      <c r="AU271" s="1"/>
      <c r="AV271" s="2"/>
      <c r="AW271" s="1"/>
      <c r="AX271" s="1"/>
      <c r="AY271" s="1"/>
      <c r="AZ271" s="1"/>
      <c r="BA271" s="1"/>
      <c r="BB271" s="1"/>
      <c r="BC271" s="1"/>
      <c r="BD271" s="1" t="s">
        <v>9</v>
      </c>
      <c r="BE271" s="1"/>
      <c r="BF271" s="1" t="s">
        <v>1102</v>
      </c>
      <c r="BG271" s="2"/>
      <c r="BH271" s="2"/>
      <c r="BI271" s="1"/>
      <c r="BJ271" s="2"/>
      <c r="BK271" s="2"/>
      <c r="BL271" s="2"/>
      <c r="BM271" s="1"/>
      <c r="BN271" s="119"/>
    </row>
    <row r="272" spans="1:66" ht="46.8">
      <c r="A272" s="23">
        <v>268</v>
      </c>
      <c r="B272" s="33" t="s">
        <v>5232</v>
      </c>
      <c r="C272" s="33" t="s">
        <v>2214</v>
      </c>
      <c r="D272" s="33" t="s">
        <v>216</v>
      </c>
      <c r="E272" s="33">
        <v>72</v>
      </c>
      <c r="F272" s="33" t="s">
        <v>325</v>
      </c>
      <c r="G272" s="33" t="s">
        <v>325</v>
      </c>
      <c r="H272" s="121" t="str">
        <f t="shared" si="10"/>
        <v>吳＊月嬌</v>
      </c>
      <c r="I272" s="23" t="str">
        <f t="shared" si="11"/>
        <v>2＊843804</v>
      </c>
      <c r="J272" s="33" t="s">
        <v>5051</v>
      </c>
      <c r="K272" s="33" t="s">
        <v>1132</v>
      </c>
      <c r="L272" s="33">
        <v>1125</v>
      </c>
      <c r="M272" s="33"/>
      <c r="N272" s="33"/>
      <c r="O272" s="33"/>
      <c r="P272" s="33"/>
      <c r="Q272" s="2"/>
      <c r="R272" s="2"/>
      <c r="S272" s="2"/>
      <c r="T272" s="2"/>
      <c r="U272" s="2"/>
      <c r="V272" s="2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2"/>
      <c r="AO272" s="2"/>
      <c r="AP272" s="2"/>
      <c r="AQ272" s="1"/>
      <c r="AR272" s="1"/>
      <c r="AS272" s="1"/>
      <c r="AT272" s="1"/>
      <c r="AU272" s="1"/>
      <c r="AV272" s="2"/>
      <c r="AW272" s="1"/>
      <c r="AX272" s="1"/>
      <c r="AY272" s="1"/>
      <c r="AZ272" s="1"/>
      <c r="BA272" s="1"/>
      <c r="BB272" s="1"/>
      <c r="BC272" s="1"/>
      <c r="BD272" s="1" t="s">
        <v>9</v>
      </c>
      <c r="BE272" s="1" t="s">
        <v>9</v>
      </c>
      <c r="BF272" s="1"/>
      <c r="BG272" s="2"/>
      <c r="BH272" s="2"/>
      <c r="BI272" s="1" t="s">
        <v>1114</v>
      </c>
      <c r="BJ272" s="2"/>
      <c r="BK272" s="2"/>
      <c r="BL272" s="2"/>
      <c r="BM272" s="1"/>
      <c r="BN272" s="119"/>
    </row>
    <row r="273" spans="1:66" ht="31.2">
      <c r="A273" s="23">
        <v>269</v>
      </c>
      <c r="B273" s="33" t="s">
        <v>649</v>
      </c>
      <c r="C273" s="33" t="s">
        <v>511</v>
      </c>
      <c r="D273" s="33" t="s">
        <v>218</v>
      </c>
      <c r="E273" s="33">
        <v>42</v>
      </c>
      <c r="F273" s="33" t="s">
        <v>325</v>
      </c>
      <c r="G273" s="33" t="s">
        <v>325</v>
      </c>
      <c r="H273" s="121" t="str">
        <f t="shared" si="10"/>
        <v>陳＊仲</v>
      </c>
      <c r="I273" s="23" t="str">
        <f t="shared" si="11"/>
        <v>0＊498649</v>
      </c>
      <c r="J273" s="33" t="s">
        <v>5052</v>
      </c>
      <c r="K273" s="33" t="s">
        <v>1146</v>
      </c>
      <c r="L273" s="33">
        <v>1125</v>
      </c>
      <c r="M273" s="33"/>
      <c r="N273" s="33"/>
      <c r="O273" s="33"/>
      <c r="P273" s="33"/>
      <c r="Q273" s="2"/>
      <c r="R273" s="2"/>
      <c r="S273" s="2"/>
      <c r="T273" s="2"/>
      <c r="U273" s="2"/>
      <c r="V273" s="2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2"/>
      <c r="AO273" s="2"/>
      <c r="AP273" s="2"/>
      <c r="AQ273" s="1"/>
      <c r="AR273" s="1"/>
      <c r="AS273" s="1"/>
      <c r="AT273" s="1"/>
      <c r="AU273" s="1"/>
      <c r="AV273" s="2"/>
      <c r="AW273" s="1"/>
      <c r="AX273" s="1"/>
      <c r="AY273" s="1"/>
      <c r="AZ273" s="1"/>
      <c r="BA273" s="1"/>
      <c r="BB273" s="1"/>
      <c r="BC273" s="1"/>
      <c r="BD273" s="1"/>
      <c r="BE273" s="1" t="s">
        <v>9</v>
      </c>
      <c r="BF273" s="1"/>
      <c r="BG273" s="2"/>
      <c r="BH273" s="2"/>
      <c r="BI273" s="1"/>
      <c r="BJ273" s="2"/>
      <c r="BK273" s="2"/>
      <c r="BL273" s="2"/>
      <c r="BM273" s="1"/>
      <c r="BN273" s="119"/>
    </row>
    <row r="274" spans="1:66" ht="31.2">
      <c r="A274" s="23">
        <v>270</v>
      </c>
      <c r="B274" s="33" t="s">
        <v>5233</v>
      </c>
      <c r="C274" s="33" t="s">
        <v>5097</v>
      </c>
      <c r="D274" s="33" t="s">
        <v>218</v>
      </c>
      <c r="E274" s="33">
        <v>69</v>
      </c>
      <c r="F274" s="33" t="s">
        <v>325</v>
      </c>
      <c r="G274" s="33" t="s">
        <v>325</v>
      </c>
      <c r="H274" s="121" t="str">
        <f t="shared" si="10"/>
        <v>郭＊</v>
      </c>
      <c r="I274" s="23" t="str">
        <f t="shared" si="11"/>
        <v>0＊323814</v>
      </c>
      <c r="J274" s="33" t="s">
        <v>5052</v>
      </c>
      <c r="K274" s="33" t="s">
        <v>1127</v>
      </c>
      <c r="L274" s="33">
        <v>1125</v>
      </c>
      <c r="M274" s="33"/>
      <c r="N274" s="33"/>
      <c r="O274" s="33"/>
      <c r="P274" s="33"/>
      <c r="Q274" s="2"/>
      <c r="R274" s="2"/>
      <c r="S274" s="2"/>
      <c r="T274" s="2"/>
      <c r="U274" s="2"/>
      <c r="V274" s="2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2"/>
      <c r="AO274" s="2"/>
      <c r="AP274" s="2"/>
      <c r="AQ274" s="1"/>
      <c r="AR274" s="1"/>
      <c r="AS274" s="1"/>
      <c r="AT274" s="1"/>
      <c r="AU274" s="1"/>
      <c r="AV274" s="2"/>
      <c r="AW274" s="1"/>
      <c r="AX274" s="1"/>
      <c r="AY274" s="1"/>
      <c r="AZ274" s="1"/>
      <c r="BA274" s="1"/>
      <c r="BB274" s="1"/>
      <c r="BC274" s="1"/>
      <c r="BD274" s="1"/>
      <c r="BE274" s="1" t="s">
        <v>9</v>
      </c>
      <c r="BF274" s="1"/>
      <c r="BG274" s="2"/>
      <c r="BH274" s="2"/>
      <c r="BI274" s="1"/>
      <c r="BJ274" s="2"/>
      <c r="BK274" s="2"/>
      <c r="BL274" s="2"/>
      <c r="BM274" s="1"/>
      <c r="BN274" s="119"/>
    </row>
    <row r="275" spans="1:66" ht="46.8">
      <c r="A275" s="23">
        <v>271</v>
      </c>
      <c r="B275" s="33" t="s">
        <v>5234</v>
      </c>
      <c r="C275" s="33" t="s">
        <v>5098</v>
      </c>
      <c r="D275" s="33" t="s">
        <v>218</v>
      </c>
      <c r="E275" s="33">
        <v>66</v>
      </c>
      <c r="F275" s="33" t="s">
        <v>5050</v>
      </c>
      <c r="G275" s="33" t="s">
        <v>5099</v>
      </c>
      <c r="H275" s="121" t="str">
        <f t="shared" si="10"/>
        <v>王＊昌</v>
      </c>
      <c r="I275" s="23" t="str">
        <f t="shared" si="11"/>
        <v>1＊435217</v>
      </c>
      <c r="J275" s="33" t="s">
        <v>5052</v>
      </c>
      <c r="K275" s="33" t="s">
        <v>1802</v>
      </c>
      <c r="L275" s="33">
        <v>1125</v>
      </c>
      <c r="M275" s="33"/>
      <c r="N275" s="33"/>
      <c r="O275" s="33"/>
      <c r="P275" s="33"/>
      <c r="Q275" s="2"/>
      <c r="R275" s="2"/>
      <c r="S275" s="2"/>
      <c r="T275" s="2"/>
      <c r="U275" s="2"/>
      <c r="V275" s="2"/>
      <c r="W275" s="1"/>
      <c r="X275" s="1"/>
      <c r="Y275" s="1"/>
      <c r="Z275" s="1" t="s">
        <v>9</v>
      </c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2"/>
      <c r="AO275" s="2"/>
      <c r="AP275" s="2"/>
      <c r="AQ275" s="1"/>
      <c r="AR275" s="1"/>
      <c r="AS275" s="1"/>
      <c r="AT275" s="1"/>
      <c r="AU275" s="1"/>
      <c r="AV275" s="2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2"/>
      <c r="BH275" s="2"/>
      <c r="BI275" s="1"/>
      <c r="BJ275" s="2"/>
      <c r="BK275" s="2"/>
      <c r="BL275" s="2"/>
      <c r="BM275" s="1" t="s">
        <v>1111</v>
      </c>
      <c r="BN275" s="119"/>
    </row>
    <row r="276" spans="1:66" ht="31.2">
      <c r="A276" s="23">
        <v>272</v>
      </c>
      <c r="B276" s="33" t="s">
        <v>955</v>
      </c>
      <c r="C276" s="33" t="s">
        <v>509</v>
      </c>
      <c r="D276" s="33" t="s">
        <v>216</v>
      </c>
      <c r="E276" s="33">
        <v>73</v>
      </c>
      <c r="F276" s="33" t="s">
        <v>325</v>
      </c>
      <c r="G276" s="33" t="s">
        <v>325</v>
      </c>
      <c r="H276" s="121" t="str">
        <f t="shared" si="10"/>
        <v>廖＊秀貞</v>
      </c>
      <c r="I276" s="23" t="str">
        <f t="shared" si="11"/>
        <v>0＊844437</v>
      </c>
      <c r="J276" s="33" t="s">
        <v>5059</v>
      </c>
      <c r="K276" s="33" t="s">
        <v>1127</v>
      </c>
      <c r="L276" s="33">
        <v>1125</v>
      </c>
      <c r="M276" s="33"/>
      <c r="N276" s="33"/>
      <c r="O276" s="33"/>
      <c r="P276" s="33"/>
      <c r="Q276" s="2"/>
      <c r="R276" s="2"/>
      <c r="S276" s="2"/>
      <c r="T276" s="2"/>
      <c r="U276" s="2"/>
      <c r="V276" s="2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2"/>
      <c r="AO276" s="2"/>
      <c r="AP276" s="2"/>
      <c r="AQ276" s="1"/>
      <c r="AR276" s="1"/>
      <c r="AS276" s="1"/>
      <c r="AT276" s="1"/>
      <c r="AU276" s="1"/>
      <c r="AV276" s="2"/>
      <c r="AW276" s="1"/>
      <c r="AX276" s="1"/>
      <c r="AY276" s="1"/>
      <c r="AZ276" s="1"/>
      <c r="BA276" s="1"/>
      <c r="BB276" s="1"/>
      <c r="BC276" s="1"/>
      <c r="BD276" s="1"/>
      <c r="BE276" s="1" t="s">
        <v>9</v>
      </c>
      <c r="BF276" s="1"/>
      <c r="BG276" s="2"/>
      <c r="BH276" s="2"/>
      <c r="BI276" s="1"/>
      <c r="BJ276" s="2"/>
      <c r="BK276" s="2"/>
      <c r="BL276" s="2"/>
      <c r="BM276" s="1"/>
      <c r="BN276" s="119"/>
    </row>
    <row r="277" spans="1:66" ht="31.2">
      <c r="A277" s="23">
        <v>273</v>
      </c>
      <c r="B277" s="33" t="s">
        <v>1955</v>
      </c>
      <c r="C277" s="33" t="s">
        <v>1741</v>
      </c>
      <c r="D277" s="33" t="s">
        <v>218</v>
      </c>
      <c r="E277" s="33">
        <v>64</v>
      </c>
      <c r="F277" s="33" t="s">
        <v>325</v>
      </c>
      <c r="G277" s="33" t="s">
        <v>325</v>
      </c>
      <c r="H277" s="121" t="str">
        <f t="shared" si="10"/>
        <v>黃＊裕</v>
      </c>
      <c r="I277" s="23" t="str">
        <f t="shared" si="11"/>
        <v>0＊593217</v>
      </c>
      <c r="J277" s="33" t="s">
        <v>5059</v>
      </c>
      <c r="K277" s="33" t="s">
        <v>1127</v>
      </c>
      <c r="L277" s="33">
        <v>1125</v>
      </c>
      <c r="M277" s="33"/>
      <c r="N277" s="33"/>
      <c r="O277" s="33"/>
      <c r="P277" s="33"/>
      <c r="Q277" s="2"/>
      <c r="R277" s="2"/>
      <c r="S277" s="2"/>
      <c r="T277" s="2"/>
      <c r="U277" s="2"/>
      <c r="V277" s="2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2"/>
      <c r="AO277" s="2"/>
      <c r="AP277" s="2"/>
      <c r="AQ277" s="1"/>
      <c r="AR277" s="1"/>
      <c r="AS277" s="1"/>
      <c r="AT277" s="1"/>
      <c r="AU277" s="1"/>
      <c r="AV277" s="2"/>
      <c r="AW277" s="1"/>
      <c r="AX277" s="1"/>
      <c r="AY277" s="1"/>
      <c r="AZ277" s="1"/>
      <c r="BA277" s="1"/>
      <c r="BB277" s="1"/>
      <c r="BC277" s="1"/>
      <c r="BD277" s="1"/>
      <c r="BE277" s="1" t="s">
        <v>9</v>
      </c>
      <c r="BF277" s="1"/>
      <c r="BG277" s="2"/>
      <c r="BH277" s="2"/>
      <c r="BI277" s="1"/>
      <c r="BJ277" s="2"/>
      <c r="BK277" s="2"/>
      <c r="BL277" s="2"/>
      <c r="BM277" s="1"/>
      <c r="BN277" s="119"/>
    </row>
    <row r="278" spans="1:66" ht="31.2">
      <c r="A278" s="23">
        <v>274</v>
      </c>
      <c r="B278" s="33" t="s">
        <v>1360</v>
      </c>
      <c r="C278" s="33" t="s">
        <v>560</v>
      </c>
      <c r="D278" s="33" t="s">
        <v>216</v>
      </c>
      <c r="E278" s="33">
        <v>86</v>
      </c>
      <c r="F278" s="33" t="s">
        <v>325</v>
      </c>
      <c r="G278" s="33" t="s">
        <v>325</v>
      </c>
      <c r="H278" s="121" t="str">
        <f t="shared" si="10"/>
        <v>官＊敏娥</v>
      </c>
      <c r="I278" s="23" t="str">
        <f t="shared" si="11"/>
        <v>0＊891894</v>
      </c>
      <c r="J278" s="33" t="s">
        <v>5059</v>
      </c>
      <c r="K278" s="33" t="s">
        <v>1127</v>
      </c>
      <c r="L278" s="33">
        <v>1125</v>
      </c>
      <c r="M278" s="33"/>
      <c r="N278" s="33"/>
      <c r="O278" s="33"/>
      <c r="P278" s="33"/>
      <c r="Q278" s="2"/>
      <c r="R278" s="2"/>
      <c r="S278" s="2"/>
      <c r="T278" s="2"/>
      <c r="U278" s="2"/>
      <c r="V278" s="2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2"/>
      <c r="AO278" s="2"/>
      <c r="AP278" s="2"/>
      <c r="AQ278" s="1"/>
      <c r="AR278" s="1"/>
      <c r="AS278" s="1"/>
      <c r="AT278" s="1"/>
      <c r="AU278" s="1"/>
      <c r="AV278" s="2"/>
      <c r="AW278" s="1"/>
      <c r="AX278" s="1"/>
      <c r="AY278" s="1"/>
      <c r="AZ278" s="1"/>
      <c r="BA278" s="1"/>
      <c r="BB278" s="1"/>
      <c r="BC278" s="1"/>
      <c r="BD278" s="1"/>
      <c r="BE278" s="1" t="s">
        <v>9</v>
      </c>
      <c r="BF278" s="1"/>
      <c r="BG278" s="2"/>
      <c r="BH278" s="2"/>
      <c r="BI278" s="1"/>
      <c r="BJ278" s="2"/>
      <c r="BK278" s="2"/>
      <c r="BL278" s="2"/>
      <c r="BM278" s="1"/>
      <c r="BN278" s="119"/>
    </row>
    <row r="279" spans="1:66" ht="31.2">
      <c r="A279" s="23">
        <v>275</v>
      </c>
      <c r="B279" s="126" t="s">
        <v>5317</v>
      </c>
      <c r="C279" s="126" t="s">
        <v>1701</v>
      </c>
      <c r="D279" s="126" t="s">
        <v>5318</v>
      </c>
      <c r="E279" s="126">
        <v>89</v>
      </c>
      <c r="F279" s="126" t="s">
        <v>325</v>
      </c>
      <c r="G279" s="126" t="s">
        <v>325</v>
      </c>
      <c r="H279" s="121" t="str">
        <f t="shared" si="10"/>
        <v>林＊數蓮</v>
      </c>
      <c r="I279" s="23" t="str">
        <f t="shared" si="11"/>
        <v>0＊037250</v>
      </c>
      <c r="J279" s="126" t="s">
        <v>5059</v>
      </c>
      <c r="K279" s="126" t="s">
        <v>1127</v>
      </c>
      <c r="L279" s="33">
        <v>1125</v>
      </c>
      <c r="M279" s="33"/>
      <c r="N279" s="33"/>
      <c r="O279" s="33"/>
      <c r="P279" s="33"/>
      <c r="Q279" s="2"/>
      <c r="R279" s="2"/>
      <c r="S279" s="2"/>
      <c r="T279" s="2"/>
      <c r="U279" s="2"/>
      <c r="V279" s="2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2"/>
      <c r="AO279" s="2"/>
      <c r="AP279" s="2"/>
      <c r="AQ279" s="1"/>
      <c r="AR279" s="1"/>
      <c r="AS279" s="1"/>
      <c r="AT279" s="1"/>
      <c r="AU279" s="1"/>
      <c r="AV279" s="2"/>
      <c r="AW279" s="1"/>
      <c r="AX279" s="1"/>
      <c r="AY279" s="1"/>
      <c r="AZ279" s="1"/>
      <c r="BA279" s="1"/>
      <c r="BB279" s="1"/>
      <c r="BC279" s="1"/>
      <c r="BD279" s="1"/>
      <c r="BE279" s="1" t="s">
        <v>9</v>
      </c>
      <c r="BF279" s="1"/>
      <c r="BG279" s="2"/>
      <c r="BH279" s="2"/>
      <c r="BI279" s="1"/>
      <c r="BJ279" s="2"/>
      <c r="BK279" s="2"/>
      <c r="BL279" s="2"/>
      <c r="BM279" s="1"/>
      <c r="BN279" s="119"/>
    </row>
    <row r="280" spans="1:66" ht="31.2">
      <c r="A280" s="23">
        <v>276</v>
      </c>
      <c r="B280" s="33" t="s">
        <v>5235</v>
      </c>
      <c r="C280" s="33" t="s">
        <v>5100</v>
      </c>
      <c r="D280" s="33" t="s">
        <v>218</v>
      </c>
      <c r="E280" s="33">
        <v>58</v>
      </c>
      <c r="F280" s="33" t="s">
        <v>325</v>
      </c>
      <c r="G280" s="33" t="s">
        <v>325</v>
      </c>
      <c r="H280" s="121" t="str">
        <f t="shared" si="10"/>
        <v>錢＊慶</v>
      </c>
      <c r="I280" s="23" t="str">
        <f t="shared" si="11"/>
        <v>2＊268178</v>
      </c>
      <c r="J280" s="33" t="s">
        <v>5059</v>
      </c>
      <c r="K280" s="33" t="s">
        <v>1127</v>
      </c>
      <c r="L280" s="33">
        <v>1125</v>
      </c>
      <c r="M280" s="33"/>
      <c r="N280" s="33"/>
      <c r="O280" s="33"/>
      <c r="P280" s="33"/>
      <c r="Q280" s="2"/>
      <c r="R280" s="2"/>
      <c r="S280" s="2"/>
      <c r="T280" s="2"/>
      <c r="U280" s="2"/>
      <c r="V280" s="2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2"/>
      <c r="AO280" s="2"/>
      <c r="AP280" s="2"/>
      <c r="AQ280" s="1"/>
      <c r="AR280" s="1"/>
      <c r="AS280" s="1"/>
      <c r="AT280" s="1"/>
      <c r="AU280" s="1"/>
      <c r="AV280" s="2"/>
      <c r="AW280" s="1"/>
      <c r="AX280" s="1"/>
      <c r="AY280" s="1"/>
      <c r="AZ280" s="1"/>
      <c r="BA280" s="1"/>
      <c r="BB280" s="1"/>
      <c r="BC280" s="1"/>
      <c r="BD280" s="1"/>
      <c r="BE280" s="1" t="s">
        <v>9</v>
      </c>
      <c r="BF280" s="1"/>
      <c r="BG280" s="2"/>
      <c r="BH280" s="2"/>
      <c r="BI280" s="1"/>
      <c r="BJ280" s="2"/>
      <c r="BK280" s="2"/>
      <c r="BL280" s="2"/>
      <c r="BM280" s="1"/>
      <c r="BN280" s="119"/>
    </row>
    <row r="281" spans="1:66" ht="31.2">
      <c r="A281" s="23">
        <v>277</v>
      </c>
      <c r="B281" s="33" t="s">
        <v>5236</v>
      </c>
      <c r="C281" s="33" t="s">
        <v>5101</v>
      </c>
      <c r="D281" s="33" t="s">
        <v>216</v>
      </c>
      <c r="E281" s="33">
        <v>42</v>
      </c>
      <c r="F281" s="33" t="s">
        <v>325</v>
      </c>
      <c r="G281" s="33" t="s">
        <v>325</v>
      </c>
      <c r="H281" s="121" t="str">
        <f t="shared" si="10"/>
        <v>張＊萍</v>
      </c>
      <c r="I281" s="23" t="str">
        <f t="shared" si="11"/>
        <v>2＊268220</v>
      </c>
      <c r="J281" s="33" t="s">
        <v>5059</v>
      </c>
      <c r="K281" s="33" t="s">
        <v>1130</v>
      </c>
      <c r="L281" s="33">
        <v>1125</v>
      </c>
      <c r="M281" s="33"/>
      <c r="N281" s="33"/>
      <c r="O281" s="33"/>
      <c r="P281" s="33"/>
      <c r="Q281" s="2"/>
      <c r="R281" s="2"/>
      <c r="S281" s="2"/>
      <c r="T281" s="2"/>
      <c r="U281" s="2"/>
      <c r="V281" s="2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2"/>
      <c r="AO281" s="2"/>
      <c r="AP281" s="2"/>
      <c r="AQ281" s="1"/>
      <c r="AR281" s="1"/>
      <c r="AS281" s="1"/>
      <c r="AT281" s="1"/>
      <c r="AU281" s="1"/>
      <c r="AV281" s="2"/>
      <c r="AW281" s="1"/>
      <c r="AX281" s="1"/>
      <c r="AY281" s="1"/>
      <c r="AZ281" s="1"/>
      <c r="BA281" s="1"/>
      <c r="BB281" s="1"/>
      <c r="BC281" s="1"/>
      <c r="BD281" s="1"/>
      <c r="BE281" s="1"/>
      <c r="BF281" s="1" t="s">
        <v>1133</v>
      </c>
      <c r="BG281" s="2"/>
      <c r="BH281" s="2"/>
      <c r="BI281" s="1"/>
      <c r="BJ281" s="2"/>
      <c r="BK281" s="2"/>
      <c r="BL281" s="2"/>
      <c r="BM281" s="1"/>
      <c r="BN281" s="119"/>
    </row>
    <row r="282" spans="1:66" ht="31.2">
      <c r="A282" s="23">
        <v>278</v>
      </c>
      <c r="B282" s="33" t="s">
        <v>5237</v>
      </c>
      <c r="C282" s="33" t="s">
        <v>5102</v>
      </c>
      <c r="D282" s="33" t="s">
        <v>218</v>
      </c>
      <c r="E282" s="33">
        <v>72</v>
      </c>
      <c r="F282" s="33" t="s">
        <v>325</v>
      </c>
      <c r="G282" s="33" t="s">
        <v>325</v>
      </c>
      <c r="H282" s="121" t="str">
        <f t="shared" si="10"/>
        <v>林＊成</v>
      </c>
      <c r="I282" s="23" t="str">
        <f t="shared" si="11"/>
        <v>0＊652946</v>
      </c>
      <c r="J282" s="33" t="s">
        <v>5103</v>
      </c>
      <c r="K282" s="33" t="s">
        <v>1131</v>
      </c>
      <c r="L282" s="33">
        <v>1125</v>
      </c>
      <c r="M282" s="33"/>
      <c r="N282" s="33"/>
      <c r="O282" s="33"/>
      <c r="P282" s="33"/>
      <c r="Q282" s="2"/>
      <c r="R282" s="2"/>
      <c r="S282" s="2"/>
      <c r="T282" s="2"/>
      <c r="U282" s="2"/>
      <c r="V282" s="2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2"/>
      <c r="AO282" s="2"/>
      <c r="AP282" s="2"/>
      <c r="AQ282" s="1"/>
      <c r="AR282" s="1"/>
      <c r="AS282" s="1"/>
      <c r="AT282" s="1"/>
      <c r="AU282" s="1"/>
      <c r="AV282" s="2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2" t="s">
        <v>9</v>
      </c>
      <c r="BH282" s="2"/>
      <c r="BI282" s="1"/>
      <c r="BJ282" s="2"/>
      <c r="BK282" s="2"/>
      <c r="BL282" s="2"/>
      <c r="BM282" s="1"/>
      <c r="BN282" s="119"/>
    </row>
    <row r="283" spans="1:66" ht="46.8">
      <c r="A283" s="23">
        <v>279</v>
      </c>
      <c r="B283" s="33" t="s">
        <v>4878</v>
      </c>
      <c r="C283" s="33" t="s">
        <v>4879</v>
      </c>
      <c r="D283" s="33" t="s">
        <v>218</v>
      </c>
      <c r="E283" s="33">
        <v>60</v>
      </c>
      <c r="F283" s="33" t="s">
        <v>5052</v>
      </c>
      <c r="G283" s="33" t="s">
        <v>5041</v>
      </c>
      <c r="H283" s="121" t="str">
        <f t="shared" si="10"/>
        <v>李＊治</v>
      </c>
      <c r="I283" s="23" t="str">
        <f t="shared" si="11"/>
        <v>0＊220248</v>
      </c>
      <c r="J283" s="33" t="s">
        <v>5103</v>
      </c>
      <c r="K283" s="33" t="s">
        <v>1132</v>
      </c>
      <c r="L283" s="33">
        <v>1125</v>
      </c>
      <c r="M283" s="33"/>
      <c r="N283" s="33"/>
      <c r="O283" s="33"/>
      <c r="P283" s="33"/>
      <c r="Q283" s="2"/>
      <c r="R283" s="2"/>
      <c r="S283" s="2"/>
      <c r="T283" s="2"/>
      <c r="U283" s="2"/>
      <c r="V283" s="2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2"/>
      <c r="AO283" s="2"/>
      <c r="AP283" s="2"/>
      <c r="AQ283" s="1"/>
      <c r="AR283" s="1"/>
      <c r="AS283" s="1"/>
      <c r="AT283" s="1"/>
      <c r="AU283" s="1"/>
      <c r="AV283" s="2"/>
      <c r="AW283" s="1"/>
      <c r="AX283" s="1"/>
      <c r="AY283" s="1"/>
      <c r="AZ283" s="1"/>
      <c r="BA283" s="1"/>
      <c r="BB283" s="1"/>
      <c r="BC283" s="1"/>
      <c r="BD283" s="1" t="s">
        <v>9</v>
      </c>
      <c r="BE283" s="1" t="s">
        <v>1102</v>
      </c>
      <c r="BF283" s="1"/>
      <c r="BG283" s="2"/>
      <c r="BH283" s="2"/>
      <c r="BI283" s="1"/>
      <c r="BJ283" s="2"/>
      <c r="BK283" s="2"/>
      <c r="BL283" s="2"/>
      <c r="BM283" s="1"/>
      <c r="BN283" s="119"/>
    </row>
    <row r="284" spans="1:66" ht="31.2">
      <c r="A284" s="23">
        <v>280</v>
      </c>
      <c r="B284" s="33" t="s">
        <v>4728</v>
      </c>
      <c r="C284" s="33" t="s">
        <v>4534</v>
      </c>
      <c r="D284" s="33" t="s">
        <v>216</v>
      </c>
      <c r="E284" s="33">
        <v>71</v>
      </c>
      <c r="F284" s="33" t="s">
        <v>325</v>
      </c>
      <c r="G284" s="33" t="s">
        <v>325</v>
      </c>
      <c r="H284" s="121" t="str">
        <f t="shared" si="10"/>
        <v>游＊鳳</v>
      </c>
      <c r="I284" s="23" t="str">
        <f t="shared" si="11"/>
        <v>0＊152639</v>
      </c>
      <c r="J284" s="33" t="s">
        <v>5103</v>
      </c>
      <c r="K284" s="33" t="s">
        <v>1127</v>
      </c>
      <c r="L284" s="33">
        <v>1125</v>
      </c>
      <c r="M284" s="33"/>
      <c r="N284" s="33"/>
      <c r="O284" s="33"/>
      <c r="P284" s="33"/>
      <c r="Q284" s="2"/>
      <c r="R284" s="2"/>
      <c r="S284" s="2"/>
      <c r="T284" s="2"/>
      <c r="U284" s="2"/>
      <c r="V284" s="2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2"/>
      <c r="AO284" s="2"/>
      <c r="AP284" s="2"/>
      <c r="AQ284" s="1"/>
      <c r="AR284" s="1"/>
      <c r="AS284" s="1"/>
      <c r="AT284" s="1"/>
      <c r="AU284" s="1"/>
      <c r="AV284" s="2"/>
      <c r="AW284" s="1"/>
      <c r="AX284" s="1"/>
      <c r="AY284" s="1"/>
      <c r="AZ284" s="1"/>
      <c r="BA284" s="1"/>
      <c r="BB284" s="1"/>
      <c r="BC284" s="1"/>
      <c r="BD284" s="1"/>
      <c r="BE284" s="1" t="s">
        <v>9</v>
      </c>
      <c r="BF284" s="1"/>
      <c r="BG284" s="2"/>
      <c r="BH284" s="2"/>
      <c r="BI284" s="1"/>
      <c r="BJ284" s="2"/>
      <c r="BK284" s="2"/>
      <c r="BL284" s="2"/>
      <c r="BM284" s="1"/>
      <c r="BN284" s="119"/>
    </row>
    <row r="285" spans="1:66" ht="31.2">
      <c r="A285" s="23">
        <v>281</v>
      </c>
      <c r="B285" s="33" t="s">
        <v>5238</v>
      </c>
      <c r="C285" s="33" t="s">
        <v>5104</v>
      </c>
      <c r="D285" s="33" t="s">
        <v>216</v>
      </c>
      <c r="E285" s="33">
        <v>83</v>
      </c>
      <c r="F285" s="33" t="s">
        <v>325</v>
      </c>
      <c r="G285" s="33" t="s">
        <v>325</v>
      </c>
      <c r="H285" s="121" t="str">
        <f t="shared" si="10"/>
        <v>蔡＊美玉</v>
      </c>
      <c r="I285" s="23" t="str">
        <f t="shared" si="11"/>
        <v>1＊707992</v>
      </c>
      <c r="J285" s="33" t="s">
        <v>5103</v>
      </c>
      <c r="K285" s="33" t="s">
        <v>1130</v>
      </c>
      <c r="L285" s="33">
        <v>1125</v>
      </c>
      <c r="M285" s="33"/>
      <c r="N285" s="33"/>
      <c r="O285" s="33"/>
      <c r="P285" s="33"/>
      <c r="Q285" s="2"/>
      <c r="R285" s="2"/>
      <c r="S285" s="2"/>
      <c r="T285" s="2"/>
      <c r="U285" s="2"/>
      <c r="V285" s="2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2"/>
      <c r="AO285" s="2"/>
      <c r="AP285" s="2"/>
      <c r="AQ285" s="1"/>
      <c r="AR285" s="1"/>
      <c r="AS285" s="1"/>
      <c r="AT285" s="1"/>
      <c r="AU285" s="1"/>
      <c r="AV285" s="2"/>
      <c r="AW285" s="1"/>
      <c r="AX285" s="1"/>
      <c r="AY285" s="1"/>
      <c r="AZ285" s="1"/>
      <c r="BA285" s="1"/>
      <c r="BB285" s="1"/>
      <c r="BC285" s="1"/>
      <c r="BD285" s="1"/>
      <c r="BE285" s="1"/>
      <c r="BF285" s="1" t="s">
        <v>1102</v>
      </c>
      <c r="BG285" s="2"/>
      <c r="BH285" s="2"/>
      <c r="BI285" s="1"/>
      <c r="BJ285" s="2"/>
      <c r="BK285" s="2"/>
      <c r="BL285" s="2"/>
      <c r="BM285" s="1"/>
      <c r="BN285" s="119"/>
    </row>
    <row r="286" spans="1:66" ht="46.8">
      <c r="A286" s="23">
        <v>282</v>
      </c>
      <c r="B286" s="33" t="s">
        <v>5234</v>
      </c>
      <c r="C286" s="33" t="s">
        <v>5098</v>
      </c>
      <c r="D286" s="33" t="s">
        <v>218</v>
      </c>
      <c r="E286" s="33">
        <v>66</v>
      </c>
      <c r="F286" s="33" t="s">
        <v>5050</v>
      </c>
      <c r="G286" s="33" t="s">
        <v>5099</v>
      </c>
      <c r="H286" s="121" t="str">
        <f t="shared" si="10"/>
        <v>王＊昌</v>
      </c>
      <c r="I286" s="23" t="str">
        <f t="shared" si="11"/>
        <v>1＊435217</v>
      </c>
      <c r="J286" s="33" t="s">
        <v>5103</v>
      </c>
      <c r="K286" s="33" t="s">
        <v>5319</v>
      </c>
      <c r="L286" s="33">
        <v>1125</v>
      </c>
      <c r="M286" s="33"/>
      <c r="N286" s="33"/>
      <c r="O286" s="33"/>
      <c r="P286" s="33"/>
      <c r="Q286" s="2"/>
      <c r="R286" s="2"/>
      <c r="S286" s="2"/>
      <c r="T286" s="2"/>
      <c r="U286" s="2"/>
      <c r="V286" s="2"/>
      <c r="W286" s="1"/>
      <c r="X286" s="1"/>
      <c r="Y286" s="1"/>
      <c r="Z286" s="1" t="s">
        <v>9</v>
      </c>
      <c r="AA286" s="1"/>
      <c r="AB286" s="1"/>
      <c r="AC286" s="1"/>
      <c r="AD286" s="1"/>
      <c r="AE286" s="1"/>
      <c r="AF286" s="1" t="s">
        <v>5320</v>
      </c>
      <c r="AG286" s="1"/>
      <c r="AH286" s="1"/>
      <c r="AI286" s="1"/>
      <c r="AJ286" s="1"/>
      <c r="AK286" s="1" t="s">
        <v>9</v>
      </c>
      <c r="AL286" s="1"/>
      <c r="AM286" s="1"/>
      <c r="AN286" s="2"/>
      <c r="AO286" s="2"/>
      <c r="AP286" s="2"/>
      <c r="AQ286" s="1"/>
      <c r="AR286" s="1"/>
      <c r="AS286" s="1"/>
      <c r="AT286" s="1"/>
      <c r="AU286" s="1"/>
      <c r="AV286" s="2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2"/>
      <c r="BH286" s="2"/>
      <c r="BI286" s="1"/>
      <c r="BJ286" s="2"/>
      <c r="BK286" s="2"/>
      <c r="BL286" s="2"/>
      <c r="BM286" s="1"/>
      <c r="BN286" s="119"/>
    </row>
    <row r="287" spans="1:66" ht="31.2">
      <c r="A287" s="23">
        <v>283</v>
      </c>
      <c r="B287" s="33" t="s">
        <v>5239</v>
      </c>
      <c r="C287" s="33" t="s">
        <v>5105</v>
      </c>
      <c r="D287" s="33" t="s">
        <v>218</v>
      </c>
      <c r="E287" s="33">
        <v>74</v>
      </c>
      <c r="F287" s="33" t="s">
        <v>325</v>
      </c>
      <c r="G287" s="33" t="s">
        <v>325</v>
      </c>
      <c r="H287" s="121" t="str">
        <f t="shared" si="10"/>
        <v>郭＊正</v>
      </c>
      <c r="I287" s="23" t="str">
        <f t="shared" si="11"/>
        <v>1＊969871</v>
      </c>
      <c r="J287" s="33" t="s">
        <v>5103</v>
      </c>
      <c r="K287" s="33" t="s">
        <v>1127</v>
      </c>
      <c r="L287" s="33">
        <v>1125</v>
      </c>
      <c r="M287" s="33"/>
      <c r="N287" s="33"/>
      <c r="O287" s="33"/>
      <c r="P287" s="33"/>
      <c r="Q287" s="2"/>
      <c r="R287" s="2"/>
      <c r="S287" s="2"/>
      <c r="T287" s="2"/>
      <c r="U287" s="2"/>
      <c r="V287" s="2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2"/>
      <c r="AO287" s="2"/>
      <c r="AP287" s="2"/>
      <c r="AQ287" s="1"/>
      <c r="AR287" s="1"/>
      <c r="AS287" s="1"/>
      <c r="AT287" s="1"/>
      <c r="AU287" s="1"/>
      <c r="AV287" s="2"/>
      <c r="AW287" s="1"/>
      <c r="AX287" s="1"/>
      <c r="AY287" s="1"/>
      <c r="AZ287" s="1"/>
      <c r="BA287" s="1"/>
      <c r="BB287" s="1"/>
      <c r="BC287" s="1"/>
      <c r="BD287" s="1"/>
      <c r="BE287" s="1" t="s">
        <v>9</v>
      </c>
      <c r="BF287" s="1"/>
      <c r="BG287" s="2"/>
      <c r="BH287" s="2"/>
      <c r="BI287" s="1"/>
      <c r="BJ287" s="2"/>
      <c r="BK287" s="2"/>
      <c r="BL287" s="2"/>
      <c r="BM287" s="1"/>
      <c r="BN287" s="119"/>
    </row>
    <row r="288" spans="1:66" ht="31.2">
      <c r="A288" s="23">
        <v>284</v>
      </c>
      <c r="B288" s="33" t="s">
        <v>1921</v>
      </c>
      <c r="C288" s="33" t="s">
        <v>1705</v>
      </c>
      <c r="D288" s="33" t="s">
        <v>216</v>
      </c>
      <c r="E288" s="33">
        <v>65</v>
      </c>
      <c r="F288" s="33" t="s">
        <v>325</v>
      </c>
      <c r="G288" s="33" t="s">
        <v>325</v>
      </c>
      <c r="H288" s="121" t="str">
        <f t="shared" si="10"/>
        <v>李＊敏</v>
      </c>
      <c r="I288" s="23" t="str">
        <f t="shared" si="11"/>
        <v>2＊464758</v>
      </c>
      <c r="J288" s="33" t="s">
        <v>5103</v>
      </c>
      <c r="K288" s="33" t="s">
        <v>1130</v>
      </c>
      <c r="L288" s="33">
        <v>1125</v>
      </c>
      <c r="M288" s="33"/>
      <c r="N288" s="33"/>
      <c r="O288" s="33"/>
      <c r="P288" s="33"/>
      <c r="Q288" s="2"/>
      <c r="R288" s="2"/>
      <c r="S288" s="2"/>
      <c r="T288" s="2"/>
      <c r="U288" s="2"/>
      <c r="V288" s="2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2"/>
      <c r="AO288" s="2"/>
      <c r="AP288" s="2"/>
      <c r="AQ288" s="1"/>
      <c r="AR288" s="1"/>
      <c r="AS288" s="1"/>
      <c r="AT288" s="1"/>
      <c r="AU288" s="1"/>
      <c r="AV288" s="2"/>
      <c r="AW288" s="1"/>
      <c r="AX288" s="1"/>
      <c r="AY288" s="1"/>
      <c r="AZ288" s="1"/>
      <c r="BA288" s="1"/>
      <c r="BB288" s="1"/>
      <c r="BC288" s="1"/>
      <c r="BD288" s="1"/>
      <c r="BE288" s="1"/>
      <c r="BF288" s="1" t="s">
        <v>1102</v>
      </c>
      <c r="BG288" s="2"/>
      <c r="BH288" s="2"/>
      <c r="BI288" s="1"/>
      <c r="BJ288" s="2"/>
      <c r="BK288" s="2"/>
      <c r="BL288" s="2"/>
      <c r="BM288" s="1"/>
      <c r="BN288" s="119"/>
    </row>
    <row r="289" spans="1:66" ht="31.2">
      <c r="A289" s="23">
        <v>285</v>
      </c>
      <c r="B289" s="33" t="s">
        <v>5240</v>
      </c>
      <c r="C289" s="33" t="s">
        <v>5106</v>
      </c>
      <c r="D289" s="33" t="s">
        <v>218</v>
      </c>
      <c r="E289" s="33">
        <v>46</v>
      </c>
      <c r="F289" s="33" t="s">
        <v>325</v>
      </c>
      <c r="G289" s="33" t="s">
        <v>325</v>
      </c>
      <c r="H289" s="121" t="str">
        <f t="shared" si="10"/>
        <v>曾＊欽</v>
      </c>
      <c r="I289" s="23" t="str">
        <f t="shared" si="11"/>
        <v>2＊539905</v>
      </c>
      <c r="J289" s="33" t="s">
        <v>5103</v>
      </c>
      <c r="K289" s="33" t="s">
        <v>1130</v>
      </c>
      <c r="L289" s="33">
        <v>1125</v>
      </c>
      <c r="M289" s="33"/>
      <c r="N289" s="33"/>
      <c r="O289" s="33"/>
      <c r="P289" s="33"/>
      <c r="Q289" s="2"/>
      <c r="R289" s="2"/>
      <c r="S289" s="2"/>
      <c r="T289" s="2"/>
      <c r="U289" s="2"/>
      <c r="V289" s="2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2"/>
      <c r="AO289" s="2"/>
      <c r="AP289" s="2"/>
      <c r="AQ289" s="1"/>
      <c r="AR289" s="1"/>
      <c r="AS289" s="1"/>
      <c r="AT289" s="1"/>
      <c r="AU289" s="1"/>
      <c r="AV289" s="2"/>
      <c r="AW289" s="1"/>
      <c r="AX289" s="1"/>
      <c r="AY289" s="1"/>
      <c r="AZ289" s="1"/>
      <c r="BA289" s="1"/>
      <c r="BB289" s="1"/>
      <c r="BC289" s="1"/>
      <c r="BD289" s="1"/>
      <c r="BE289" s="1"/>
      <c r="BF289" s="1" t="s">
        <v>1133</v>
      </c>
      <c r="BG289" s="2"/>
      <c r="BH289" s="2"/>
      <c r="BI289" s="1" t="s">
        <v>1114</v>
      </c>
      <c r="BJ289" s="2"/>
      <c r="BK289" s="2"/>
      <c r="BL289" s="2"/>
      <c r="BM289" s="1"/>
      <c r="BN289" s="119"/>
    </row>
    <row r="290" spans="1:66" ht="31.2">
      <c r="A290" s="23">
        <v>286</v>
      </c>
      <c r="B290" s="33" t="s">
        <v>4741</v>
      </c>
      <c r="C290" s="33" t="s">
        <v>4543</v>
      </c>
      <c r="D290" s="33" t="s">
        <v>218</v>
      </c>
      <c r="E290" s="33">
        <v>71</v>
      </c>
      <c r="F290" s="33" t="s">
        <v>325</v>
      </c>
      <c r="G290" s="33" t="s">
        <v>325</v>
      </c>
      <c r="H290" s="121" t="str">
        <f t="shared" si="10"/>
        <v>陳＊坤</v>
      </c>
      <c r="I290" s="23" t="str">
        <f t="shared" si="11"/>
        <v>2＊649633</v>
      </c>
      <c r="J290" s="33" t="s">
        <v>5103</v>
      </c>
      <c r="K290" s="33" t="s">
        <v>1127</v>
      </c>
      <c r="L290" s="33">
        <v>1125</v>
      </c>
      <c r="M290" s="33"/>
      <c r="N290" s="33"/>
      <c r="O290" s="33"/>
      <c r="P290" s="33"/>
      <c r="Q290" s="2"/>
      <c r="R290" s="2"/>
      <c r="S290" s="2"/>
      <c r="T290" s="2"/>
      <c r="U290" s="2"/>
      <c r="V290" s="2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2"/>
      <c r="AO290" s="2"/>
      <c r="AP290" s="2"/>
      <c r="AQ290" s="1"/>
      <c r="AR290" s="1"/>
      <c r="AS290" s="1"/>
      <c r="AT290" s="1"/>
      <c r="AU290" s="1"/>
      <c r="AV290" s="2"/>
      <c r="AW290" s="1"/>
      <c r="AX290" s="1"/>
      <c r="AY290" s="1"/>
      <c r="AZ290" s="1"/>
      <c r="BA290" s="1"/>
      <c r="BB290" s="1"/>
      <c r="BC290" s="1"/>
      <c r="BD290" s="1"/>
      <c r="BE290" s="1" t="s">
        <v>9</v>
      </c>
      <c r="BF290" s="1"/>
      <c r="BG290" s="2"/>
      <c r="BH290" s="2"/>
      <c r="BI290" s="1"/>
      <c r="BJ290" s="2"/>
      <c r="BK290" s="2"/>
      <c r="BL290" s="2"/>
      <c r="BM290" s="1"/>
      <c r="BN290" s="119"/>
    </row>
    <row r="291" spans="1:66" ht="31.2">
      <c r="A291" s="23">
        <v>287</v>
      </c>
      <c r="B291" s="33" t="s">
        <v>5241</v>
      </c>
      <c r="C291" s="33" t="s">
        <v>5107</v>
      </c>
      <c r="D291" s="33" t="s">
        <v>216</v>
      </c>
      <c r="E291" s="33">
        <v>50</v>
      </c>
      <c r="F291" s="33" t="s">
        <v>325</v>
      </c>
      <c r="G291" s="33" t="s">
        <v>325</v>
      </c>
      <c r="H291" s="121" t="str">
        <f t="shared" si="10"/>
        <v>董＊玲</v>
      </c>
      <c r="I291" s="23" t="str">
        <f t="shared" si="11"/>
        <v>1＊540596</v>
      </c>
      <c r="J291" s="33" t="s">
        <v>5041</v>
      </c>
      <c r="K291" s="33" t="s">
        <v>1127</v>
      </c>
      <c r="L291" s="33">
        <v>1125</v>
      </c>
      <c r="M291" s="33"/>
      <c r="N291" s="33"/>
      <c r="O291" s="33"/>
      <c r="P291" s="33"/>
      <c r="Q291" s="2"/>
      <c r="R291" s="2"/>
      <c r="S291" s="2"/>
      <c r="T291" s="2"/>
      <c r="U291" s="2"/>
      <c r="V291" s="2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2"/>
      <c r="AO291" s="2"/>
      <c r="AP291" s="2"/>
      <c r="AQ291" s="1"/>
      <c r="AR291" s="1"/>
      <c r="AS291" s="1"/>
      <c r="AT291" s="1"/>
      <c r="AU291" s="1"/>
      <c r="AV291" s="2"/>
      <c r="AW291" s="1"/>
      <c r="AX291" s="1"/>
      <c r="AY291" s="1"/>
      <c r="AZ291" s="1"/>
      <c r="BA291" s="1"/>
      <c r="BB291" s="1"/>
      <c r="BC291" s="1"/>
      <c r="BD291" s="1"/>
      <c r="BE291" s="1" t="s">
        <v>9</v>
      </c>
      <c r="BF291" s="1"/>
      <c r="BG291" s="2"/>
      <c r="BH291" s="2"/>
      <c r="BI291" s="1"/>
      <c r="BJ291" s="2"/>
      <c r="BK291" s="2"/>
      <c r="BL291" s="2"/>
      <c r="BM291" s="1"/>
      <c r="BN291" s="119"/>
    </row>
    <row r="292" spans="1:66" ht="31.2">
      <c r="A292" s="23">
        <v>288</v>
      </c>
      <c r="B292" s="33" t="s">
        <v>1924</v>
      </c>
      <c r="C292" s="33" t="s">
        <v>1708</v>
      </c>
      <c r="D292" s="33" t="s">
        <v>216</v>
      </c>
      <c r="E292" s="33">
        <v>79</v>
      </c>
      <c r="F292" s="33" t="s">
        <v>325</v>
      </c>
      <c r="G292" s="33" t="s">
        <v>325</v>
      </c>
      <c r="H292" s="121" t="str">
        <f t="shared" si="10"/>
        <v>康＊阿雪</v>
      </c>
      <c r="I292" s="23" t="str">
        <f t="shared" si="11"/>
        <v>0＊302298</v>
      </c>
      <c r="J292" s="33" t="s">
        <v>5062</v>
      </c>
      <c r="K292" s="33" t="s">
        <v>1127</v>
      </c>
      <c r="L292" s="33">
        <v>1125</v>
      </c>
      <c r="M292" s="33"/>
      <c r="N292" s="33"/>
      <c r="O292" s="33"/>
      <c r="P292" s="33"/>
      <c r="Q292" s="2"/>
      <c r="R292" s="2"/>
      <c r="S292" s="2"/>
      <c r="T292" s="2"/>
      <c r="U292" s="2"/>
      <c r="V292" s="2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2"/>
      <c r="AO292" s="2"/>
      <c r="AP292" s="2"/>
      <c r="AQ292" s="1"/>
      <c r="AR292" s="1"/>
      <c r="AS292" s="1"/>
      <c r="AT292" s="1"/>
      <c r="AU292" s="1"/>
      <c r="AV292" s="2"/>
      <c r="AW292" s="1"/>
      <c r="AX292" s="1"/>
      <c r="AY292" s="1"/>
      <c r="AZ292" s="1"/>
      <c r="BA292" s="1"/>
      <c r="BB292" s="1"/>
      <c r="BC292" s="1"/>
      <c r="BD292" s="1"/>
      <c r="BE292" s="1" t="s">
        <v>9</v>
      </c>
      <c r="BF292" s="1"/>
      <c r="BG292" s="2"/>
      <c r="BH292" s="2"/>
      <c r="BI292" s="1"/>
      <c r="BJ292" s="2"/>
      <c r="BK292" s="2"/>
      <c r="BL292" s="2"/>
      <c r="BM292" s="1"/>
      <c r="BN292" s="119"/>
    </row>
    <row r="293" spans="1:66" ht="46.8">
      <c r="A293" s="23">
        <v>289</v>
      </c>
      <c r="B293" s="33" t="s">
        <v>4872</v>
      </c>
      <c r="C293" s="33" t="s">
        <v>4873</v>
      </c>
      <c r="D293" s="33" t="s">
        <v>218</v>
      </c>
      <c r="E293" s="33">
        <v>47</v>
      </c>
      <c r="F293" s="33" t="s">
        <v>5103</v>
      </c>
      <c r="G293" s="33" t="s">
        <v>5063</v>
      </c>
      <c r="H293" s="121" t="str">
        <f t="shared" si="10"/>
        <v>古＊興</v>
      </c>
      <c r="I293" s="23" t="str">
        <f t="shared" si="11"/>
        <v>1＊180844</v>
      </c>
      <c r="J293" s="33" t="s">
        <v>5062</v>
      </c>
      <c r="K293" s="33" t="s">
        <v>1132</v>
      </c>
      <c r="L293" s="33">
        <v>1125</v>
      </c>
      <c r="M293" s="33"/>
      <c r="N293" s="33"/>
      <c r="O293" s="33"/>
      <c r="P293" s="33"/>
      <c r="Q293" s="2"/>
      <c r="R293" s="2"/>
      <c r="S293" s="2"/>
      <c r="T293" s="2"/>
      <c r="U293" s="2"/>
      <c r="V293" s="2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2"/>
      <c r="AO293" s="2"/>
      <c r="AP293" s="2"/>
      <c r="AQ293" s="1"/>
      <c r="AR293" s="1"/>
      <c r="AS293" s="1"/>
      <c r="AT293" s="1"/>
      <c r="AU293" s="1"/>
      <c r="AV293" s="2"/>
      <c r="AW293" s="1"/>
      <c r="AX293" s="1"/>
      <c r="AY293" s="1"/>
      <c r="AZ293" s="1"/>
      <c r="BA293" s="1"/>
      <c r="BB293" s="1"/>
      <c r="BC293" s="1"/>
      <c r="BD293" s="1" t="s">
        <v>9</v>
      </c>
      <c r="BE293" s="1" t="s">
        <v>9</v>
      </c>
      <c r="BF293" s="1"/>
      <c r="BG293" s="2"/>
      <c r="BH293" s="2"/>
      <c r="BI293" s="1"/>
      <c r="BJ293" s="2"/>
      <c r="BK293" s="2"/>
      <c r="BL293" s="2"/>
      <c r="BM293" s="1"/>
      <c r="BN293" s="119"/>
    </row>
    <row r="294" spans="1:66" ht="46.8">
      <c r="A294" s="23">
        <v>290</v>
      </c>
      <c r="B294" s="33" t="s">
        <v>5242</v>
      </c>
      <c r="C294" s="33" t="s">
        <v>3797</v>
      </c>
      <c r="D294" s="33" t="s">
        <v>218</v>
      </c>
      <c r="E294" s="33">
        <v>73</v>
      </c>
      <c r="F294" s="33" t="s">
        <v>325</v>
      </c>
      <c r="G294" s="33" t="s">
        <v>325</v>
      </c>
      <c r="H294" s="121" t="str">
        <f t="shared" si="10"/>
        <v>羅＊益</v>
      </c>
      <c r="I294" s="23" t="str">
        <f t="shared" si="11"/>
        <v>2＊078818</v>
      </c>
      <c r="J294" s="33" t="s">
        <v>5062</v>
      </c>
      <c r="K294" s="33" t="s">
        <v>1140</v>
      </c>
      <c r="L294" s="33">
        <v>1125</v>
      </c>
      <c r="M294" s="33"/>
      <c r="N294" s="33"/>
      <c r="O294" s="33"/>
      <c r="P294" s="33"/>
      <c r="Q294" s="2"/>
      <c r="R294" s="2"/>
      <c r="S294" s="2"/>
      <c r="T294" s="2"/>
      <c r="U294" s="2"/>
      <c r="V294" s="2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2"/>
      <c r="AO294" s="2"/>
      <c r="AP294" s="2"/>
      <c r="AQ294" s="1"/>
      <c r="AR294" s="1"/>
      <c r="AS294" s="1"/>
      <c r="AT294" s="1"/>
      <c r="AU294" s="1"/>
      <c r="AV294" s="2"/>
      <c r="AW294" s="1"/>
      <c r="AX294" s="1"/>
      <c r="AY294" s="1"/>
      <c r="AZ294" s="1"/>
      <c r="BA294" s="1"/>
      <c r="BB294" s="1"/>
      <c r="BC294" s="1"/>
      <c r="BD294" s="1"/>
      <c r="BE294" s="1" t="s">
        <v>9</v>
      </c>
      <c r="BF294" s="1"/>
      <c r="BG294" s="2"/>
      <c r="BH294" s="2"/>
      <c r="BI294" s="1"/>
      <c r="BJ294" s="2" t="s">
        <v>1141</v>
      </c>
      <c r="BK294" s="2"/>
      <c r="BL294" s="2"/>
      <c r="BM294" s="1"/>
      <c r="BN294" s="119"/>
    </row>
    <row r="295" spans="1:66" ht="31.2">
      <c r="A295" s="23">
        <v>291</v>
      </c>
      <c r="B295" s="33" t="s">
        <v>5243</v>
      </c>
      <c r="C295" s="33" t="s">
        <v>4165</v>
      </c>
      <c r="D295" s="33" t="s">
        <v>218</v>
      </c>
      <c r="E295" s="33">
        <v>80</v>
      </c>
      <c r="F295" s="33" t="s">
        <v>325</v>
      </c>
      <c r="G295" s="33" t="s">
        <v>325</v>
      </c>
      <c r="H295" s="121" t="str">
        <f t="shared" si="10"/>
        <v>史＊雄</v>
      </c>
      <c r="I295" s="23" t="str">
        <f t="shared" si="11"/>
        <v>0＊956842</v>
      </c>
      <c r="J295" s="33" t="s">
        <v>5070</v>
      </c>
      <c r="K295" s="33" t="s">
        <v>1127</v>
      </c>
      <c r="L295" s="33">
        <v>1125</v>
      </c>
      <c r="M295" s="33"/>
      <c r="N295" s="33"/>
      <c r="O295" s="33"/>
      <c r="P295" s="33"/>
      <c r="Q295" s="2"/>
      <c r="R295" s="2"/>
      <c r="S295" s="2"/>
      <c r="T295" s="2"/>
      <c r="U295" s="2"/>
      <c r="V295" s="2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2"/>
      <c r="AO295" s="2"/>
      <c r="AP295" s="2"/>
      <c r="AQ295" s="1"/>
      <c r="AR295" s="1"/>
      <c r="AS295" s="1"/>
      <c r="AT295" s="1"/>
      <c r="AU295" s="1"/>
      <c r="AV295" s="2"/>
      <c r="AW295" s="1"/>
      <c r="AX295" s="1"/>
      <c r="AY295" s="1"/>
      <c r="AZ295" s="1"/>
      <c r="BA295" s="1"/>
      <c r="BB295" s="1"/>
      <c r="BC295" s="1"/>
      <c r="BD295" s="1"/>
      <c r="BE295" s="1" t="s">
        <v>9</v>
      </c>
      <c r="BF295" s="1"/>
      <c r="BG295" s="2"/>
      <c r="BH295" s="2"/>
      <c r="BI295" s="1"/>
      <c r="BJ295" s="2"/>
      <c r="BK295" s="2"/>
      <c r="BL295" s="2"/>
      <c r="BM295" s="1"/>
      <c r="BN295" s="119"/>
    </row>
    <row r="296" spans="1:66" ht="31.2">
      <c r="A296" s="23">
        <v>292</v>
      </c>
      <c r="B296" s="33" t="s">
        <v>5244</v>
      </c>
      <c r="C296" s="33" t="s">
        <v>2224</v>
      </c>
      <c r="D296" s="33" t="s">
        <v>218</v>
      </c>
      <c r="E296" s="33">
        <v>72</v>
      </c>
      <c r="F296" s="33" t="s">
        <v>325</v>
      </c>
      <c r="G296" s="33" t="s">
        <v>325</v>
      </c>
      <c r="H296" s="121" t="str">
        <f t="shared" si="10"/>
        <v>陳＊堂</v>
      </c>
      <c r="I296" s="23" t="str">
        <f t="shared" si="11"/>
        <v>0＊040583</v>
      </c>
      <c r="J296" s="33" t="s">
        <v>5070</v>
      </c>
      <c r="K296" s="33" t="s">
        <v>1127</v>
      </c>
      <c r="L296" s="33">
        <v>1125</v>
      </c>
      <c r="M296" s="33"/>
      <c r="N296" s="33"/>
      <c r="O296" s="33"/>
      <c r="P296" s="33"/>
      <c r="Q296" s="2"/>
      <c r="R296" s="2"/>
      <c r="S296" s="2"/>
      <c r="T296" s="2"/>
      <c r="U296" s="2"/>
      <c r="V296" s="2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2"/>
      <c r="AO296" s="2"/>
      <c r="AP296" s="2"/>
      <c r="AQ296" s="1"/>
      <c r="AR296" s="1"/>
      <c r="AS296" s="1"/>
      <c r="AT296" s="1"/>
      <c r="AU296" s="1"/>
      <c r="AV296" s="2"/>
      <c r="AW296" s="1"/>
      <c r="AX296" s="1"/>
      <c r="AY296" s="1"/>
      <c r="AZ296" s="1"/>
      <c r="BA296" s="1"/>
      <c r="BB296" s="1"/>
      <c r="BC296" s="1"/>
      <c r="BD296" s="1"/>
      <c r="BE296" s="1" t="s">
        <v>9</v>
      </c>
      <c r="BF296" s="1"/>
      <c r="BG296" s="2"/>
      <c r="BH296" s="2"/>
      <c r="BI296" s="1"/>
      <c r="BJ296" s="2"/>
      <c r="BK296" s="2"/>
      <c r="BL296" s="2"/>
      <c r="BM296" s="1"/>
      <c r="BN296" s="119"/>
    </row>
    <row r="297" spans="1:66" ht="31.2">
      <c r="A297" s="23">
        <v>293</v>
      </c>
      <c r="B297" s="33" t="s">
        <v>274</v>
      </c>
      <c r="C297" s="33" t="s">
        <v>89</v>
      </c>
      <c r="D297" s="33" t="s">
        <v>218</v>
      </c>
      <c r="E297" s="33">
        <v>74</v>
      </c>
      <c r="F297" s="33" t="s">
        <v>325</v>
      </c>
      <c r="G297" s="33" t="s">
        <v>325</v>
      </c>
      <c r="H297" s="121" t="str">
        <f t="shared" si="10"/>
        <v>張＊雄</v>
      </c>
      <c r="I297" s="23" t="str">
        <f t="shared" si="11"/>
        <v>2＊031542</v>
      </c>
      <c r="J297" s="33" t="s">
        <v>5070</v>
      </c>
      <c r="K297" s="33" t="s">
        <v>1127</v>
      </c>
      <c r="L297" s="33">
        <v>1125</v>
      </c>
      <c r="M297" s="33"/>
      <c r="N297" s="33"/>
      <c r="O297" s="33"/>
      <c r="P297" s="33"/>
      <c r="Q297" s="2"/>
      <c r="R297" s="2"/>
      <c r="S297" s="2"/>
      <c r="T297" s="2"/>
      <c r="U297" s="2"/>
      <c r="V297" s="2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2"/>
      <c r="AO297" s="2"/>
      <c r="AP297" s="2"/>
      <c r="AQ297" s="1"/>
      <c r="AR297" s="1"/>
      <c r="AS297" s="1"/>
      <c r="AT297" s="1"/>
      <c r="AU297" s="1"/>
      <c r="AV297" s="2"/>
      <c r="AW297" s="1"/>
      <c r="AX297" s="1"/>
      <c r="AY297" s="1"/>
      <c r="AZ297" s="1"/>
      <c r="BA297" s="1"/>
      <c r="BB297" s="1"/>
      <c r="BC297" s="1"/>
      <c r="BD297" s="1"/>
      <c r="BE297" s="1" t="s">
        <v>9</v>
      </c>
      <c r="BF297" s="1"/>
      <c r="BG297" s="2"/>
      <c r="BH297" s="2"/>
      <c r="BI297" s="1"/>
      <c r="BJ297" s="2"/>
      <c r="BK297" s="2"/>
      <c r="BL297" s="2"/>
      <c r="BM297" s="1"/>
      <c r="BN297" s="119"/>
    </row>
    <row r="298" spans="1:66" ht="46.8">
      <c r="A298" s="23">
        <v>294</v>
      </c>
      <c r="B298" s="33" t="s">
        <v>5245</v>
      </c>
      <c r="C298" s="33" t="s">
        <v>2206</v>
      </c>
      <c r="D298" s="33" t="s">
        <v>218</v>
      </c>
      <c r="E298" s="33">
        <v>63</v>
      </c>
      <c r="F298" s="33" t="s">
        <v>325</v>
      </c>
      <c r="G298" s="33" t="s">
        <v>325</v>
      </c>
      <c r="H298" s="121" t="str">
        <f t="shared" si="10"/>
        <v>曾＊紘</v>
      </c>
      <c r="I298" s="23" t="str">
        <f t="shared" si="11"/>
        <v>0＊543027</v>
      </c>
      <c r="J298" s="33" t="s">
        <v>5081</v>
      </c>
      <c r="K298" s="33" t="s">
        <v>1132</v>
      </c>
      <c r="L298" s="33">
        <v>1125</v>
      </c>
      <c r="M298" s="33"/>
      <c r="N298" s="33"/>
      <c r="O298" s="33"/>
      <c r="P298" s="33"/>
      <c r="Q298" s="2"/>
      <c r="R298" s="2"/>
      <c r="S298" s="2"/>
      <c r="T298" s="2"/>
      <c r="U298" s="2"/>
      <c r="V298" s="2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2"/>
      <c r="AO298" s="2"/>
      <c r="AP298" s="2"/>
      <c r="AQ298" s="1"/>
      <c r="AR298" s="1"/>
      <c r="AS298" s="1"/>
      <c r="AT298" s="1"/>
      <c r="AU298" s="1"/>
      <c r="AV298" s="2"/>
      <c r="AW298" s="1"/>
      <c r="AX298" s="1"/>
      <c r="AY298" s="1"/>
      <c r="AZ298" s="1"/>
      <c r="BA298" s="1"/>
      <c r="BB298" s="1"/>
      <c r="BC298" s="1"/>
      <c r="BD298" s="1" t="s">
        <v>9</v>
      </c>
      <c r="BE298" s="1" t="s">
        <v>9</v>
      </c>
      <c r="BF298" s="1"/>
      <c r="BG298" s="2"/>
      <c r="BH298" s="2"/>
      <c r="BI298" s="1"/>
      <c r="BJ298" s="2"/>
      <c r="BK298" s="2"/>
      <c r="BL298" s="2"/>
      <c r="BM298" s="1"/>
      <c r="BN298" s="119"/>
    </row>
    <row r="299" spans="1:66" ht="31.2">
      <c r="A299" s="23">
        <v>295</v>
      </c>
      <c r="B299" s="33" t="s">
        <v>5246</v>
      </c>
      <c r="C299" s="33" t="s">
        <v>5108</v>
      </c>
      <c r="D299" s="33" t="s">
        <v>216</v>
      </c>
      <c r="E299" s="33">
        <v>70</v>
      </c>
      <c r="F299" s="33" t="s">
        <v>325</v>
      </c>
      <c r="G299" s="33" t="s">
        <v>325</v>
      </c>
      <c r="H299" s="121" t="str">
        <f t="shared" si="10"/>
        <v>陳＊阿麗</v>
      </c>
      <c r="I299" s="23" t="str">
        <f t="shared" si="11"/>
        <v>1＊476871</v>
      </c>
      <c r="J299" s="33" t="s">
        <v>5081</v>
      </c>
      <c r="K299" s="33" t="s">
        <v>1127</v>
      </c>
      <c r="L299" s="33">
        <v>1125</v>
      </c>
      <c r="M299" s="33"/>
      <c r="N299" s="33"/>
      <c r="O299" s="33"/>
      <c r="P299" s="33"/>
      <c r="Q299" s="2"/>
      <c r="R299" s="2"/>
      <c r="S299" s="2"/>
      <c r="T299" s="2"/>
      <c r="U299" s="2"/>
      <c r="V299" s="2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2"/>
      <c r="AO299" s="2"/>
      <c r="AP299" s="2"/>
      <c r="AQ299" s="1"/>
      <c r="AR299" s="1"/>
      <c r="AS299" s="1"/>
      <c r="AT299" s="1"/>
      <c r="AU299" s="1"/>
      <c r="AV299" s="2"/>
      <c r="AW299" s="1"/>
      <c r="AX299" s="1"/>
      <c r="AY299" s="1"/>
      <c r="AZ299" s="1"/>
      <c r="BA299" s="1"/>
      <c r="BB299" s="1"/>
      <c r="BC299" s="1"/>
      <c r="BD299" s="1"/>
      <c r="BE299" s="1" t="s">
        <v>9</v>
      </c>
      <c r="BF299" s="1"/>
      <c r="BG299" s="2"/>
      <c r="BH299" s="2"/>
      <c r="BI299" s="1"/>
      <c r="BJ299" s="2"/>
      <c r="BK299" s="2"/>
      <c r="BL299" s="2"/>
      <c r="BM299" s="1"/>
      <c r="BN299" s="119"/>
    </row>
    <row r="300" spans="1:66" ht="31.2">
      <c r="A300" s="23">
        <v>296</v>
      </c>
      <c r="B300" s="33" t="s">
        <v>5247</v>
      </c>
      <c r="C300" s="33" t="s">
        <v>2445</v>
      </c>
      <c r="D300" s="33" t="s">
        <v>218</v>
      </c>
      <c r="E300" s="33">
        <v>78</v>
      </c>
      <c r="F300" s="33" t="s">
        <v>325</v>
      </c>
      <c r="G300" s="33" t="s">
        <v>325</v>
      </c>
      <c r="H300" s="121" t="str">
        <f t="shared" si="10"/>
        <v>林＊</v>
      </c>
      <c r="I300" s="23" t="str">
        <f t="shared" si="11"/>
        <v>1＊668203</v>
      </c>
      <c r="J300" s="33" t="s">
        <v>5081</v>
      </c>
      <c r="K300" s="33" t="s">
        <v>1130</v>
      </c>
      <c r="L300" s="33">
        <v>1125</v>
      </c>
      <c r="M300" s="33"/>
      <c r="N300" s="33"/>
      <c r="O300" s="33"/>
      <c r="P300" s="33"/>
      <c r="Q300" s="2"/>
      <c r="R300" s="2"/>
      <c r="S300" s="2"/>
      <c r="T300" s="2"/>
      <c r="U300" s="2"/>
      <c r="V300" s="2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2"/>
      <c r="AO300" s="2"/>
      <c r="AP300" s="2"/>
      <c r="AQ300" s="1"/>
      <c r="AR300" s="1"/>
      <c r="AS300" s="1"/>
      <c r="AT300" s="1"/>
      <c r="AU300" s="1"/>
      <c r="AV300" s="2"/>
      <c r="AW300" s="1"/>
      <c r="AX300" s="1"/>
      <c r="AY300" s="1"/>
      <c r="AZ300" s="1"/>
      <c r="BA300" s="1"/>
      <c r="BB300" s="1"/>
      <c r="BC300" s="1"/>
      <c r="BD300" s="1"/>
      <c r="BE300" s="1"/>
      <c r="BF300" s="1" t="s">
        <v>1133</v>
      </c>
      <c r="BG300" s="2"/>
      <c r="BH300" s="2"/>
      <c r="BI300" s="1"/>
      <c r="BJ300" s="2"/>
      <c r="BK300" s="2"/>
      <c r="BL300" s="2"/>
      <c r="BM300" s="1"/>
      <c r="BN300" s="119"/>
    </row>
    <row r="301" spans="1:66" ht="46.8">
      <c r="A301" s="23">
        <v>297</v>
      </c>
      <c r="B301" s="33" t="s">
        <v>313</v>
      </c>
      <c r="C301" s="33" t="s">
        <v>210</v>
      </c>
      <c r="D301" s="33" t="s">
        <v>216</v>
      </c>
      <c r="E301" s="33">
        <v>39</v>
      </c>
      <c r="F301" s="33" t="s">
        <v>325</v>
      </c>
      <c r="G301" s="33" t="s">
        <v>325</v>
      </c>
      <c r="H301" s="121" t="str">
        <f t="shared" si="10"/>
        <v>謝＊妮</v>
      </c>
      <c r="I301" s="23" t="str">
        <f t="shared" si="11"/>
        <v>1＊861883</v>
      </c>
      <c r="J301" s="33" t="s">
        <v>5081</v>
      </c>
      <c r="K301" s="33" t="s">
        <v>1140</v>
      </c>
      <c r="L301" s="33">
        <v>1125</v>
      </c>
      <c r="M301" s="33"/>
      <c r="N301" s="33"/>
      <c r="O301" s="33"/>
      <c r="P301" s="33"/>
      <c r="Q301" s="2"/>
      <c r="R301" s="2"/>
      <c r="S301" s="2"/>
      <c r="T301" s="2"/>
      <c r="U301" s="2"/>
      <c r="V301" s="2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2"/>
      <c r="AO301" s="2"/>
      <c r="AP301" s="2"/>
      <c r="AQ301" s="1"/>
      <c r="AR301" s="1"/>
      <c r="AS301" s="1"/>
      <c r="AT301" s="1"/>
      <c r="AU301" s="1"/>
      <c r="AV301" s="2"/>
      <c r="AW301" s="1"/>
      <c r="AX301" s="1"/>
      <c r="AY301" s="1"/>
      <c r="AZ301" s="1"/>
      <c r="BA301" s="1"/>
      <c r="BB301" s="1"/>
      <c r="BC301" s="1"/>
      <c r="BD301" s="1"/>
      <c r="BE301" s="1" t="s">
        <v>9</v>
      </c>
      <c r="BF301" s="1"/>
      <c r="BG301" s="2"/>
      <c r="BH301" s="2"/>
      <c r="BI301" s="1"/>
      <c r="BJ301" s="2" t="s">
        <v>1141</v>
      </c>
      <c r="BK301" s="2"/>
      <c r="BL301" s="2"/>
      <c r="BM301" s="1"/>
      <c r="BN301" s="119"/>
    </row>
    <row r="302" spans="1:66" ht="31.2">
      <c r="A302" s="23">
        <v>298</v>
      </c>
      <c r="B302" s="33" t="s">
        <v>5248</v>
      </c>
      <c r="C302" s="33" t="s">
        <v>4158</v>
      </c>
      <c r="D302" s="33" t="s">
        <v>218</v>
      </c>
      <c r="E302" s="33">
        <v>82</v>
      </c>
      <c r="F302" s="33" t="s">
        <v>325</v>
      </c>
      <c r="G302" s="33" t="s">
        <v>325</v>
      </c>
      <c r="H302" s="121" t="str">
        <f t="shared" si="10"/>
        <v>廖＊烈</v>
      </c>
      <c r="I302" s="23" t="str">
        <f t="shared" si="11"/>
        <v>1＊257657</v>
      </c>
      <c r="J302" s="33" t="s">
        <v>5081</v>
      </c>
      <c r="K302" s="33" t="s">
        <v>1127</v>
      </c>
      <c r="L302" s="33">
        <v>1125</v>
      </c>
      <c r="M302" s="33"/>
      <c r="N302" s="33"/>
      <c r="O302" s="33"/>
      <c r="P302" s="33"/>
      <c r="Q302" s="2"/>
      <c r="R302" s="2"/>
      <c r="S302" s="2"/>
      <c r="T302" s="2"/>
      <c r="U302" s="2"/>
      <c r="V302" s="2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2"/>
      <c r="AO302" s="2"/>
      <c r="AP302" s="2"/>
      <c r="AQ302" s="1"/>
      <c r="AR302" s="1"/>
      <c r="AS302" s="1"/>
      <c r="AT302" s="1"/>
      <c r="AU302" s="1"/>
      <c r="AV302" s="2"/>
      <c r="AW302" s="1"/>
      <c r="AX302" s="1"/>
      <c r="AY302" s="1"/>
      <c r="AZ302" s="1"/>
      <c r="BA302" s="1"/>
      <c r="BB302" s="1"/>
      <c r="BC302" s="1"/>
      <c r="BD302" s="1"/>
      <c r="BE302" s="1" t="s">
        <v>9</v>
      </c>
      <c r="BF302" s="1"/>
      <c r="BG302" s="2"/>
      <c r="BH302" s="2"/>
      <c r="BI302" s="1" t="s">
        <v>1114</v>
      </c>
      <c r="BJ302" s="2"/>
      <c r="BK302" s="2"/>
      <c r="BL302" s="2"/>
      <c r="BM302" s="1"/>
      <c r="BN302" s="119"/>
    </row>
    <row r="303" spans="1:66" ht="31.2">
      <c r="A303" s="23">
        <v>299</v>
      </c>
      <c r="B303" s="33" t="s">
        <v>5249</v>
      </c>
      <c r="C303" s="33" t="s">
        <v>5109</v>
      </c>
      <c r="D303" s="33" t="s">
        <v>216</v>
      </c>
      <c r="E303" s="33">
        <v>80</v>
      </c>
      <c r="F303" s="33" t="s">
        <v>325</v>
      </c>
      <c r="G303" s="33" t="s">
        <v>325</v>
      </c>
      <c r="H303" s="121" t="str">
        <f t="shared" si="10"/>
        <v>莊＊</v>
      </c>
      <c r="I303" s="23" t="str">
        <f t="shared" si="11"/>
        <v>1＊902460</v>
      </c>
      <c r="J303" s="33" t="s">
        <v>5081</v>
      </c>
      <c r="K303" s="33" t="s">
        <v>1127</v>
      </c>
      <c r="L303" s="33">
        <v>1125</v>
      </c>
      <c r="M303" s="33"/>
      <c r="N303" s="33"/>
      <c r="O303" s="33"/>
      <c r="P303" s="33"/>
      <c r="Q303" s="2"/>
      <c r="R303" s="2"/>
      <c r="S303" s="2"/>
      <c r="T303" s="2"/>
      <c r="U303" s="2"/>
      <c r="V303" s="2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2"/>
      <c r="AO303" s="2"/>
      <c r="AP303" s="2"/>
      <c r="AQ303" s="1"/>
      <c r="AR303" s="1"/>
      <c r="AS303" s="1"/>
      <c r="AT303" s="1"/>
      <c r="AU303" s="1"/>
      <c r="AV303" s="2"/>
      <c r="AW303" s="1"/>
      <c r="AX303" s="1"/>
      <c r="AY303" s="1"/>
      <c r="AZ303" s="1"/>
      <c r="BA303" s="1"/>
      <c r="BB303" s="1"/>
      <c r="BC303" s="1"/>
      <c r="BD303" s="1"/>
      <c r="BE303" s="1" t="s">
        <v>9</v>
      </c>
      <c r="BF303" s="1"/>
      <c r="BG303" s="2"/>
      <c r="BH303" s="2"/>
      <c r="BI303" s="1"/>
      <c r="BJ303" s="2"/>
      <c r="BK303" s="2"/>
      <c r="BL303" s="2"/>
      <c r="BM303" s="1"/>
      <c r="BN303" s="119"/>
    </row>
    <row r="304" spans="1:66" ht="31.2">
      <c r="A304" s="23">
        <v>300</v>
      </c>
      <c r="B304" s="33" t="s">
        <v>5250</v>
      </c>
      <c r="C304" s="33" t="s">
        <v>5110</v>
      </c>
      <c r="D304" s="33" t="s">
        <v>218</v>
      </c>
      <c r="E304" s="33">
        <v>49</v>
      </c>
      <c r="F304" s="33" t="s">
        <v>325</v>
      </c>
      <c r="G304" s="33" t="s">
        <v>325</v>
      </c>
      <c r="H304" s="121" t="str">
        <f t="shared" si="10"/>
        <v>李＊聞</v>
      </c>
      <c r="I304" s="23" t="str">
        <f t="shared" si="11"/>
        <v>2＊270384</v>
      </c>
      <c r="J304" s="33" t="s">
        <v>5081</v>
      </c>
      <c r="K304" s="33" t="s">
        <v>1131</v>
      </c>
      <c r="L304" s="33">
        <v>1125</v>
      </c>
      <c r="M304" s="33"/>
      <c r="N304" s="33"/>
      <c r="O304" s="33"/>
      <c r="P304" s="33"/>
      <c r="Q304" s="2"/>
      <c r="R304" s="2"/>
      <c r="S304" s="2"/>
      <c r="T304" s="2"/>
      <c r="U304" s="2"/>
      <c r="V304" s="2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2"/>
      <c r="AO304" s="2"/>
      <c r="AP304" s="2"/>
      <c r="AQ304" s="1"/>
      <c r="AR304" s="1"/>
      <c r="AS304" s="1"/>
      <c r="AT304" s="1"/>
      <c r="AU304" s="1"/>
      <c r="AV304" s="2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2" t="s">
        <v>9</v>
      </c>
      <c r="BH304" s="2"/>
      <c r="BI304" s="1"/>
      <c r="BJ304" s="2"/>
      <c r="BK304" s="2"/>
      <c r="BL304" s="2"/>
      <c r="BM304" s="1"/>
      <c r="BN304" s="119"/>
    </row>
    <row r="305" spans="1:66" ht="31.2">
      <c r="A305" s="23">
        <v>301</v>
      </c>
      <c r="B305" s="33" t="s">
        <v>5251</v>
      </c>
      <c r="C305" s="33" t="s">
        <v>5111</v>
      </c>
      <c r="D305" s="33" t="s">
        <v>216</v>
      </c>
      <c r="E305" s="33">
        <v>59</v>
      </c>
      <c r="F305" s="33" t="s">
        <v>325</v>
      </c>
      <c r="G305" s="33" t="s">
        <v>325</v>
      </c>
      <c r="H305" s="121" t="str">
        <f t="shared" si="10"/>
        <v>李＊燕</v>
      </c>
      <c r="I305" s="23" t="str">
        <f t="shared" si="11"/>
        <v>2＊276201</v>
      </c>
      <c r="J305" s="33" t="s">
        <v>5081</v>
      </c>
      <c r="K305" s="33" t="s">
        <v>1131</v>
      </c>
      <c r="L305" s="33">
        <v>1125</v>
      </c>
      <c r="M305" s="33"/>
      <c r="N305" s="33"/>
      <c r="O305" s="33"/>
      <c r="P305" s="33"/>
      <c r="Q305" s="2"/>
      <c r="R305" s="2"/>
      <c r="S305" s="2"/>
      <c r="T305" s="2"/>
      <c r="U305" s="2"/>
      <c r="V305" s="2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2"/>
      <c r="AO305" s="2"/>
      <c r="AP305" s="2"/>
      <c r="AQ305" s="1"/>
      <c r="AR305" s="1"/>
      <c r="AS305" s="1"/>
      <c r="AT305" s="1"/>
      <c r="AU305" s="1"/>
      <c r="AV305" s="2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2" t="s">
        <v>9</v>
      </c>
      <c r="BH305" s="2"/>
      <c r="BI305" s="1"/>
      <c r="BJ305" s="2"/>
      <c r="BK305" s="2"/>
      <c r="BL305" s="2"/>
      <c r="BM305" s="1"/>
      <c r="BN305" s="119"/>
    </row>
    <row r="306" spans="1:66" ht="31.2">
      <c r="A306" s="23">
        <v>302</v>
      </c>
      <c r="B306" s="33" t="s">
        <v>5252</v>
      </c>
      <c r="C306" s="33" t="s">
        <v>5112</v>
      </c>
      <c r="D306" s="33" t="s">
        <v>216</v>
      </c>
      <c r="E306" s="33">
        <v>91</v>
      </c>
      <c r="F306" s="33" t="s">
        <v>325</v>
      </c>
      <c r="G306" s="33" t="s">
        <v>325</v>
      </c>
      <c r="H306" s="121" t="str">
        <f t="shared" si="10"/>
        <v>劉＊移嬌</v>
      </c>
      <c r="I306" s="23" t="str">
        <f t="shared" si="11"/>
        <v>0＊619528</v>
      </c>
      <c r="J306" s="33" t="s">
        <v>5072</v>
      </c>
      <c r="K306" s="33" t="s">
        <v>1127</v>
      </c>
      <c r="L306" s="33">
        <v>1125</v>
      </c>
      <c r="M306" s="33"/>
      <c r="N306" s="33"/>
      <c r="O306" s="33"/>
      <c r="P306" s="33"/>
      <c r="Q306" s="2"/>
      <c r="R306" s="2"/>
      <c r="S306" s="2"/>
      <c r="T306" s="2"/>
      <c r="U306" s="2"/>
      <c r="V306" s="2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2"/>
      <c r="AO306" s="2"/>
      <c r="AP306" s="2"/>
      <c r="AQ306" s="1"/>
      <c r="AR306" s="1"/>
      <c r="AS306" s="1"/>
      <c r="AT306" s="1"/>
      <c r="AU306" s="1"/>
      <c r="AV306" s="2"/>
      <c r="AW306" s="1"/>
      <c r="AX306" s="1"/>
      <c r="AY306" s="1"/>
      <c r="AZ306" s="1"/>
      <c r="BA306" s="1"/>
      <c r="BB306" s="1"/>
      <c r="BC306" s="1"/>
      <c r="BD306" s="1"/>
      <c r="BE306" s="1" t="s">
        <v>9</v>
      </c>
      <c r="BF306" s="1"/>
      <c r="BG306" s="2"/>
      <c r="BH306" s="2"/>
      <c r="BI306" s="1"/>
      <c r="BJ306" s="2"/>
      <c r="BK306" s="2"/>
      <c r="BL306" s="2"/>
      <c r="BM306" s="1"/>
      <c r="BN306" s="119"/>
    </row>
    <row r="307" spans="1:66" ht="31.2">
      <c r="A307" s="23">
        <v>303</v>
      </c>
      <c r="B307" s="33" t="s">
        <v>5253</v>
      </c>
      <c r="C307" s="33" t="s">
        <v>2218</v>
      </c>
      <c r="D307" s="33" t="s">
        <v>218</v>
      </c>
      <c r="E307" s="33">
        <v>58</v>
      </c>
      <c r="F307" s="33" t="s">
        <v>325</v>
      </c>
      <c r="G307" s="33" t="s">
        <v>325</v>
      </c>
      <c r="H307" s="121" t="str">
        <f t="shared" si="10"/>
        <v>劉＊琳</v>
      </c>
      <c r="I307" s="23" t="str">
        <f t="shared" si="11"/>
        <v>1＊161176</v>
      </c>
      <c r="J307" s="33" t="s">
        <v>5072</v>
      </c>
      <c r="K307" s="33" t="s">
        <v>1130</v>
      </c>
      <c r="L307" s="33">
        <v>1125</v>
      </c>
      <c r="M307" s="33"/>
      <c r="N307" s="33"/>
      <c r="O307" s="33"/>
      <c r="P307" s="33"/>
      <c r="Q307" s="2"/>
      <c r="R307" s="2"/>
      <c r="S307" s="2"/>
      <c r="T307" s="2"/>
      <c r="U307" s="2"/>
      <c r="V307" s="2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2"/>
      <c r="AO307" s="2"/>
      <c r="AP307" s="2"/>
      <c r="AQ307" s="1"/>
      <c r="AR307" s="1"/>
      <c r="AS307" s="1"/>
      <c r="AT307" s="1"/>
      <c r="AU307" s="1"/>
      <c r="AV307" s="2"/>
      <c r="AW307" s="1"/>
      <c r="AX307" s="1"/>
      <c r="AY307" s="1"/>
      <c r="AZ307" s="1"/>
      <c r="BA307" s="1"/>
      <c r="BB307" s="1"/>
      <c r="BC307" s="1"/>
      <c r="BD307" s="1"/>
      <c r="BE307" s="1"/>
      <c r="BF307" s="1" t="s">
        <v>9</v>
      </c>
      <c r="BG307" s="2"/>
      <c r="BH307" s="2"/>
      <c r="BI307" s="1"/>
      <c r="BJ307" s="2"/>
      <c r="BK307" s="2"/>
      <c r="BL307" s="2"/>
      <c r="BM307" s="1"/>
      <c r="BN307" s="119"/>
    </row>
    <row r="308" spans="1:66" ht="31.2">
      <c r="A308" s="23">
        <v>304</v>
      </c>
      <c r="B308" s="33" t="s">
        <v>5254</v>
      </c>
      <c r="C308" s="33" t="s">
        <v>4189</v>
      </c>
      <c r="D308" s="33" t="s">
        <v>218</v>
      </c>
      <c r="E308" s="33">
        <v>79</v>
      </c>
      <c r="F308" s="33" t="s">
        <v>325</v>
      </c>
      <c r="G308" s="33" t="s">
        <v>325</v>
      </c>
      <c r="H308" s="121" t="str">
        <f t="shared" si="10"/>
        <v>范＊華</v>
      </c>
      <c r="I308" s="23" t="str">
        <f t="shared" si="11"/>
        <v>2＊285088</v>
      </c>
      <c r="J308" s="33" t="s">
        <v>5072</v>
      </c>
      <c r="K308" s="33" t="s">
        <v>1127</v>
      </c>
      <c r="L308" s="33">
        <v>1125</v>
      </c>
      <c r="M308" s="33"/>
      <c r="N308" s="33"/>
      <c r="O308" s="33"/>
      <c r="P308" s="33"/>
      <c r="Q308" s="2"/>
      <c r="R308" s="2"/>
      <c r="S308" s="2"/>
      <c r="T308" s="2"/>
      <c r="U308" s="2"/>
      <c r="V308" s="2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2"/>
      <c r="AO308" s="2"/>
      <c r="AP308" s="2"/>
      <c r="AQ308" s="1"/>
      <c r="AR308" s="1"/>
      <c r="AS308" s="1"/>
      <c r="AT308" s="1"/>
      <c r="AU308" s="1"/>
      <c r="AV308" s="2"/>
      <c r="AW308" s="1"/>
      <c r="AX308" s="1"/>
      <c r="AY308" s="1"/>
      <c r="AZ308" s="1"/>
      <c r="BA308" s="1"/>
      <c r="BB308" s="1"/>
      <c r="BC308" s="1"/>
      <c r="BD308" s="1"/>
      <c r="BE308" s="1" t="s">
        <v>9</v>
      </c>
      <c r="BF308" s="1"/>
      <c r="BG308" s="2"/>
      <c r="BH308" s="2"/>
      <c r="BI308" s="1"/>
      <c r="BJ308" s="2"/>
      <c r="BK308" s="2"/>
      <c r="BL308" s="2"/>
      <c r="BM308" s="1"/>
      <c r="BN308" s="119"/>
    </row>
    <row r="309" spans="1:66" ht="16.2">
      <c r="A309" s="23">
        <v>305</v>
      </c>
      <c r="B309" s="33" t="s">
        <v>5255</v>
      </c>
      <c r="C309" s="33" t="s">
        <v>5113</v>
      </c>
      <c r="D309" s="33" t="s">
        <v>216</v>
      </c>
      <c r="E309" s="33">
        <v>86</v>
      </c>
      <c r="F309" s="33" t="s">
        <v>325</v>
      </c>
      <c r="G309" s="33" t="s">
        <v>325</v>
      </c>
      <c r="H309" s="121" t="str">
        <f t="shared" si="10"/>
        <v>林＊鴛鴦</v>
      </c>
      <c r="I309" s="23" t="str">
        <f t="shared" si="11"/>
        <v>0＊518769</v>
      </c>
      <c r="J309" s="33" t="s">
        <v>5022</v>
      </c>
      <c r="K309" s="33">
        <v>5761110</v>
      </c>
      <c r="L309" s="33">
        <v>1173</v>
      </c>
      <c r="M309" s="33"/>
      <c r="N309" s="33"/>
      <c r="O309" s="33"/>
      <c r="P309" s="33"/>
      <c r="Q309" s="2"/>
      <c r="R309" s="2"/>
      <c r="S309" s="2"/>
      <c r="T309" s="2"/>
      <c r="U309" s="2"/>
      <c r="V309" s="2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2"/>
      <c r="AO309" s="2"/>
      <c r="AP309" s="2"/>
      <c r="AQ309" s="1"/>
      <c r="AR309" s="1"/>
      <c r="AS309" s="1"/>
      <c r="AT309" s="1"/>
      <c r="AU309" s="1"/>
      <c r="AV309" s="2"/>
      <c r="AW309" s="1"/>
      <c r="AX309" s="1"/>
      <c r="AY309" s="1"/>
      <c r="AZ309" s="1" t="s">
        <v>9</v>
      </c>
      <c r="BA309" s="1"/>
      <c r="BB309" s="1"/>
      <c r="BC309" s="1"/>
      <c r="BD309" s="1"/>
      <c r="BE309" s="1"/>
      <c r="BF309" s="1"/>
      <c r="BG309" s="2"/>
      <c r="BH309" s="2"/>
      <c r="BI309" s="1"/>
      <c r="BJ309" s="2"/>
      <c r="BK309" s="2"/>
      <c r="BL309" s="2"/>
      <c r="BM309" s="1"/>
      <c r="BN309" s="119"/>
    </row>
    <row r="310" spans="1:66" ht="31.2">
      <c r="A310" s="23">
        <v>306</v>
      </c>
      <c r="B310" s="33" t="s">
        <v>1076</v>
      </c>
      <c r="C310" s="33" t="s">
        <v>912</v>
      </c>
      <c r="D310" s="33" t="s">
        <v>218</v>
      </c>
      <c r="E310" s="33">
        <v>63</v>
      </c>
      <c r="F310" s="33" t="s">
        <v>325</v>
      </c>
      <c r="G310" s="33" t="s">
        <v>325</v>
      </c>
      <c r="H310" s="121" t="str">
        <f t="shared" si="10"/>
        <v>吳＊炎</v>
      </c>
      <c r="I310" s="23" t="str">
        <f t="shared" si="11"/>
        <v>0＊119556</v>
      </c>
      <c r="J310" s="33" t="s">
        <v>5022</v>
      </c>
      <c r="K310" s="33" t="s">
        <v>1127</v>
      </c>
      <c r="L310" s="33">
        <v>1173</v>
      </c>
      <c r="M310" s="33"/>
      <c r="N310" s="33"/>
      <c r="O310" s="33"/>
      <c r="P310" s="33"/>
      <c r="Q310" s="2"/>
      <c r="R310" s="2"/>
      <c r="S310" s="2"/>
      <c r="T310" s="2"/>
      <c r="U310" s="2"/>
      <c r="V310" s="2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2"/>
      <c r="AO310" s="2"/>
      <c r="AP310" s="2"/>
      <c r="AQ310" s="1"/>
      <c r="AR310" s="1"/>
      <c r="AS310" s="1"/>
      <c r="AT310" s="1"/>
      <c r="AU310" s="1"/>
      <c r="AV310" s="2"/>
      <c r="AW310" s="1"/>
      <c r="AX310" s="1"/>
      <c r="AY310" s="1"/>
      <c r="AZ310" s="1"/>
      <c r="BA310" s="1"/>
      <c r="BB310" s="1"/>
      <c r="BC310" s="1"/>
      <c r="BD310" s="1"/>
      <c r="BE310" s="1" t="s">
        <v>9</v>
      </c>
      <c r="BF310" s="1"/>
      <c r="BG310" s="2"/>
      <c r="BH310" s="2"/>
      <c r="BI310" s="1"/>
      <c r="BJ310" s="2"/>
      <c r="BK310" s="2"/>
      <c r="BL310" s="2"/>
      <c r="BM310" s="1"/>
      <c r="BN310" s="119"/>
    </row>
    <row r="311" spans="1:66" ht="46.8">
      <c r="A311" s="23">
        <v>307</v>
      </c>
      <c r="B311" s="33" t="s">
        <v>1927</v>
      </c>
      <c r="C311" s="33" t="s">
        <v>1711</v>
      </c>
      <c r="D311" s="33" t="s">
        <v>216</v>
      </c>
      <c r="E311" s="33">
        <v>79</v>
      </c>
      <c r="F311" s="33" t="s">
        <v>325</v>
      </c>
      <c r="G311" s="33" t="s">
        <v>325</v>
      </c>
      <c r="H311" s="121" t="str">
        <f t="shared" si="10"/>
        <v>馬＊春愛</v>
      </c>
      <c r="I311" s="23" t="str">
        <f t="shared" si="11"/>
        <v>2＊557031</v>
      </c>
      <c r="J311" s="33" t="s">
        <v>5022</v>
      </c>
      <c r="K311" s="33" t="s">
        <v>1132</v>
      </c>
      <c r="L311" s="33">
        <v>1173</v>
      </c>
      <c r="M311" s="33"/>
      <c r="N311" s="33"/>
      <c r="O311" s="33"/>
      <c r="P311" s="33"/>
      <c r="Q311" s="2"/>
      <c r="R311" s="2"/>
      <c r="S311" s="2"/>
      <c r="T311" s="2"/>
      <c r="U311" s="2"/>
      <c r="V311" s="2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2"/>
      <c r="AO311" s="2"/>
      <c r="AP311" s="2"/>
      <c r="AQ311" s="1"/>
      <c r="AR311" s="1"/>
      <c r="AS311" s="1"/>
      <c r="AT311" s="1"/>
      <c r="AU311" s="1"/>
      <c r="AV311" s="2"/>
      <c r="AW311" s="1"/>
      <c r="AX311" s="1"/>
      <c r="AY311" s="1"/>
      <c r="AZ311" s="1"/>
      <c r="BA311" s="1"/>
      <c r="BB311" s="1"/>
      <c r="BC311" s="1"/>
      <c r="BD311" s="1" t="s">
        <v>9</v>
      </c>
      <c r="BE311" s="1" t="s">
        <v>9</v>
      </c>
      <c r="BF311" s="1"/>
      <c r="BG311" s="2"/>
      <c r="BH311" s="2"/>
      <c r="BI311" s="1"/>
      <c r="BJ311" s="2"/>
      <c r="BK311" s="2"/>
      <c r="BL311" s="2"/>
      <c r="BM311" s="1"/>
      <c r="BN311" s="119"/>
    </row>
    <row r="312" spans="1:66" ht="46.8">
      <c r="A312" s="23">
        <v>308</v>
      </c>
      <c r="B312" s="33" t="s">
        <v>5256</v>
      </c>
      <c r="C312" s="33" t="s">
        <v>5114</v>
      </c>
      <c r="D312" s="33" t="s">
        <v>216</v>
      </c>
      <c r="E312" s="33">
        <v>72</v>
      </c>
      <c r="F312" s="33" t="s">
        <v>325</v>
      </c>
      <c r="G312" s="33" t="s">
        <v>325</v>
      </c>
      <c r="H312" s="121" t="str">
        <f t="shared" si="10"/>
        <v>林＊桂華</v>
      </c>
      <c r="I312" s="23" t="str">
        <f t="shared" si="11"/>
        <v>1＊001678</v>
      </c>
      <c r="J312" s="33" t="s">
        <v>5023</v>
      </c>
      <c r="K312" s="33" t="s">
        <v>1132</v>
      </c>
      <c r="L312" s="33">
        <v>1173</v>
      </c>
      <c r="M312" s="33"/>
      <c r="N312" s="33"/>
      <c r="O312" s="33"/>
      <c r="P312" s="33"/>
      <c r="Q312" s="2"/>
      <c r="R312" s="2"/>
      <c r="S312" s="2"/>
      <c r="T312" s="2"/>
      <c r="U312" s="2"/>
      <c r="V312" s="2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2"/>
      <c r="AO312" s="2"/>
      <c r="AP312" s="2"/>
      <c r="AQ312" s="1"/>
      <c r="AR312" s="1"/>
      <c r="AS312" s="1"/>
      <c r="AT312" s="1"/>
      <c r="AU312" s="1"/>
      <c r="AV312" s="2"/>
      <c r="AW312" s="1"/>
      <c r="AX312" s="1"/>
      <c r="AY312" s="1"/>
      <c r="AZ312" s="1"/>
      <c r="BA312" s="1"/>
      <c r="BB312" s="1"/>
      <c r="BC312" s="1"/>
      <c r="BD312" s="1" t="s">
        <v>9</v>
      </c>
      <c r="BE312" s="1" t="s">
        <v>9</v>
      </c>
      <c r="BF312" s="1"/>
      <c r="BG312" s="2"/>
      <c r="BH312" s="2"/>
      <c r="BI312" s="1"/>
      <c r="BJ312" s="2"/>
      <c r="BK312" s="2"/>
      <c r="BL312" s="2"/>
      <c r="BM312" s="1"/>
      <c r="BN312" s="119"/>
    </row>
    <row r="313" spans="1:66" ht="46.8">
      <c r="A313" s="23">
        <v>309</v>
      </c>
      <c r="B313" s="33" t="s">
        <v>5255</v>
      </c>
      <c r="C313" s="33" t="s">
        <v>5113</v>
      </c>
      <c r="D313" s="33" t="s">
        <v>216</v>
      </c>
      <c r="E313" s="33">
        <v>86</v>
      </c>
      <c r="F313" s="33" t="s">
        <v>325</v>
      </c>
      <c r="G313" s="33" t="s">
        <v>325</v>
      </c>
      <c r="H313" s="121" t="str">
        <f t="shared" si="10"/>
        <v>林＊鴛鴦</v>
      </c>
      <c r="I313" s="23" t="str">
        <f t="shared" si="11"/>
        <v>0＊518769</v>
      </c>
      <c r="J313" s="33" t="s">
        <v>5036</v>
      </c>
      <c r="K313" s="33" t="s">
        <v>1132</v>
      </c>
      <c r="L313" s="33">
        <v>1173</v>
      </c>
      <c r="M313" s="33"/>
      <c r="N313" s="33"/>
      <c r="O313" s="33"/>
      <c r="P313" s="33"/>
      <c r="Q313" s="2"/>
      <c r="R313" s="2"/>
      <c r="S313" s="2"/>
      <c r="T313" s="2"/>
      <c r="U313" s="2"/>
      <c r="V313" s="2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2"/>
      <c r="AO313" s="2"/>
      <c r="AP313" s="2"/>
      <c r="AQ313" s="1"/>
      <c r="AR313" s="1"/>
      <c r="AS313" s="1"/>
      <c r="AT313" s="1"/>
      <c r="AU313" s="1"/>
      <c r="AV313" s="2"/>
      <c r="AW313" s="1"/>
      <c r="AX313" s="1"/>
      <c r="AY313" s="1"/>
      <c r="AZ313" s="1"/>
      <c r="BA313" s="1"/>
      <c r="BB313" s="1"/>
      <c r="BC313" s="1"/>
      <c r="BD313" s="1" t="s">
        <v>9</v>
      </c>
      <c r="BE313" s="1" t="s">
        <v>9</v>
      </c>
      <c r="BF313" s="1"/>
      <c r="BG313" s="2"/>
      <c r="BH313" s="2"/>
      <c r="BI313" s="1" t="s">
        <v>1114</v>
      </c>
      <c r="BJ313" s="2"/>
      <c r="BK313" s="2"/>
      <c r="BL313" s="2"/>
      <c r="BM313" s="1"/>
      <c r="BN313" s="119"/>
    </row>
    <row r="314" spans="1:66" ht="31.2">
      <c r="A314" s="23">
        <v>310</v>
      </c>
      <c r="B314" s="33" t="s">
        <v>5257</v>
      </c>
      <c r="C314" s="33" t="s">
        <v>5115</v>
      </c>
      <c r="D314" s="33" t="s">
        <v>218</v>
      </c>
      <c r="E314" s="33">
        <v>82</v>
      </c>
      <c r="F314" s="33" t="s">
        <v>325</v>
      </c>
      <c r="G314" s="33" t="s">
        <v>325</v>
      </c>
      <c r="H314" s="121" t="str">
        <f t="shared" si="10"/>
        <v>吳＊傑</v>
      </c>
      <c r="I314" s="23" t="str">
        <f t="shared" si="11"/>
        <v>0＊593783</v>
      </c>
      <c r="J314" s="33" t="s">
        <v>5036</v>
      </c>
      <c r="K314" s="33" t="s">
        <v>1127</v>
      </c>
      <c r="L314" s="33">
        <v>1173</v>
      </c>
      <c r="M314" s="33"/>
      <c r="N314" s="33"/>
      <c r="O314" s="33"/>
      <c r="P314" s="33"/>
      <c r="Q314" s="2"/>
      <c r="R314" s="2"/>
      <c r="S314" s="2"/>
      <c r="T314" s="2"/>
      <c r="U314" s="2"/>
      <c r="V314" s="2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2"/>
      <c r="AO314" s="2"/>
      <c r="AP314" s="2"/>
      <c r="AQ314" s="1"/>
      <c r="AR314" s="1"/>
      <c r="AS314" s="1"/>
      <c r="AT314" s="1"/>
      <c r="AU314" s="1"/>
      <c r="AV314" s="2"/>
      <c r="AW314" s="1"/>
      <c r="AX314" s="1"/>
      <c r="AY314" s="1"/>
      <c r="AZ314" s="1"/>
      <c r="BA314" s="1"/>
      <c r="BB314" s="1"/>
      <c r="BC314" s="1"/>
      <c r="BD314" s="1"/>
      <c r="BE314" s="1" t="s">
        <v>9</v>
      </c>
      <c r="BF314" s="1"/>
      <c r="BG314" s="2"/>
      <c r="BH314" s="2"/>
      <c r="BI314" s="1"/>
      <c r="BJ314" s="2"/>
      <c r="BK314" s="2"/>
      <c r="BL314" s="2"/>
      <c r="BM314" s="1"/>
      <c r="BN314" s="119"/>
    </row>
    <row r="315" spans="1:66" ht="16.2">
      <c r="A315" s="23">
        <v>311</v>
      </c>
      <c r="B315" s="33" t="s">
        <v>678</v>
      </c>
      <c r="C315" s="33" t="s">
        <v>534</v>
      </c>
      <c r="D315" s="33" t="s">
        <v>218</v>
      </c>
      <c r="E315" s="33">
        <v>75</v>
      </c>
      <c r="F315" s="33" t="s">
        <v>325</v>
      </c>
      <c r="G315" s="33" t="s">
        <v>325</v>
      </c>
      <c r="H315" s="121" t="str">
        <f t="shared" si="10"/>
        <v>廖＊嵩</v>
      </c>
      <c r="I315" s="23" t="str">
        <f t="shared" si="11"/>
        <v>0＊705203</v>
      </c>
      <c r="J315" s="33" t="s">
        <v>5036</v>
      </c>
      <c r="K315" s="33">
        <v>5760350</v>
      </c>
      <c r="L315" s="33">
        <v>1173</v>
      </c>
      <c r="M315" s="33"/>
      <c r="N315" s="33"/>
      <c r="O315" s="33"/>
      <c r="P315" s="33"/>
      <c r="Q315" s="2"/>
      <c r="R315" s="2"/>
      <c r="S315" s="2"/>
      <c r="T315" s="2"/>
      <c r="U315" s="2"/>
      <c r="V315" s="2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2"/>
      <c r="AO315" s="2"/>
      <c r="AP315" s="2"/>
      <c r="AQ315" s="1"/>
      <c r="AR315" s="1"/>
      <c r="AS315" s="1"/>
      <c r="AT315" s="1"/>
      <c r="AU315" s="1"/>
      <c r="AV315" s="2"/>
      <c r="AW315" s="1"/>
      <c r="AX315" s="1"/>
      <c r="AY315" s="1" t="s">
        <v>9</v>
      </c>
      <c r="AZ315" s="1"/>
      <c r="BA315" s="1"/>
      <c r="BB315" s="1"/>
      <c r="BC315" s="1"/>
      <c r="BD315" s="1"/>
      <c r="BE315" s="1"/>
      <c r="BF315" s="1"/>
      <c r="BG315" s="2"/>
      <c r="BH315" s="2"/>
      <c r="BI315" s="1"/>
      <c r="BJ315" s="2"/>
      <c r="BK315" s="2"/>
      <c r="BL315" s="2"/>
      <c r="BM315" s="1"/>
      <c r="BN315" s="119"/>
    </row>
    <row r="316" spans="1:66" ht="46.8">
      <c r="A316" s="23">
        <v>312</v>
      </c>
      <c r="B316" s="33" t="s">
        <v>1297</v>
      </c>
      <c r="C316" s="33" t="s">
        <v>471</v>
      </c>
      <c r="D316" s="33" t="s">
        <v>216</v>
      </c>
      <c r="E316" s="33">
        <v>63</v>
      </c>
      <c r="F316" s="33" t="s">
        <v>325</v>
      </c>
      <c r="G316" s="33" t="s">
        <v>325</v>
      </c>
      <c r="H316" s="121" t="str">
        <f t="shared" si="10"/>
        <v>范＊英</v>
      </c>
      <c r="I316" s="23" t="str">
        <f t="shared" si="11"/>
        <v>0＊865538</v>
      </c>
      <c r="J316" s="33" t="s">
        <v>5030</v>
      </c>
      <c r="K316" s="33" t="s">
        <v>1132</v>
      </c>
      <c r="L316" s="33">
        <v>1173</v>
      </c>
      <c r="M316" s="33"/>
      <c r="N316" s="33"/>
      <c r="O316" s="33"/>
      <c r="P316" s="33"/>
      <c r="Q316" s="2"/>
      <c r="R316" s="2"/>
      <c r="S316" s="2"/>
      <c r="T316" s="2"/>
      <c r="U316" s="2"/>
      <c r="V316" s="2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2"/>
      <c r="AO316" s="2"/>
      <c r="AP316" s="2"/>
      <c r="AQ316" s="1"/>
      <c r="AR316" s="1"/>
      <c r="AS316" s="1"/>
      <c r="AT316" s="1"/>
      <c r="AU316" s="1"/>
      <c r="AV316" s="2"/>
      <c r="AW316" s="1"/>
      <c r="AX316" s="1"/>
      <c r="AY316" s="1"/>
      <c r="AZ316" s="1"/>
      <c r="BA316" s="1"/>
      <c r="BB316" s="1"/>
      <c r="BC316" s="1"/>
      <c r="BD316" s="1" t="s">
        <v>9</v>
      </c>
      <c r="BE316" s="1" t="s">
        <v>1102</v>
      </c>
      <c r="BF316" s="1"/>
      <c r="BG316" s="2"/>
      <c r="BH316" s="2"/>
      <c r="BI316" s="1"/>
      <c r="BJ316" s="2"/>
      <c r="BK316" s="2"/>
      <c r="BL316" s="2"/>
      <c r="BM316" s="1"/>
      <c r="BN316" s="119"/>
    </row>
    <row r="317" spans="1:66" ht="46.8">
      <c r="A317" s="23">
        <v>313</v>
      </c>
      <c r="B317" s="33" t="s">
        <v>5258</v>
      </c>
      <c r="C317" s="33" t="s">
        <v>5116</v>
      </c>
      <c r="D317" s="33" t="s">
        <v>218</v>
      </c>
      <c r="E317" s="33">
        <v>54</v>
      </c>
      <c r="F317" s="33" t="s">
        <v>325</v>
      </c>
      <c r="G317" s="33" t="s">
        <v>325</v>
      </c>
      <c r="H317" s="121" t="str">
        <f t="shared" si="10"/>
        <v>余＊中</v>
      </c>
      <c r="I317" s="23" t="str">
        <f t="shared" si="11"/>
        <v>0＊674601</v>
      </c>
      <c r="J317" s="33" t="s">
        <v>5039</v>
      </c>
      <c r="K317" s="33" t="s">
        <v>1132</v>
      </c>
      <c r="L317" s="33">
        <v>1173</v>
      </c>
      <c r="M317" s="33"/>
      <c r="N317" s="33"/>
      <c r="O317" s="33"/>
      <c r="P317" s="33"/>
      <c r="Q317" s="2"/>
      <c r="R317" s="2"/>
      <c r="S317" s="2"/>
      <c r="T317" s="2"/>
      <c r="U317" s="2"/>
      <c r="V317" s="2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2"/>
      <c r="AO317" s="2"/>
      <c r="AP317" s="2"/>
      <c r="AQ317" s="1"/>
      <c r="AR317" s="1"/>
      <c r="AS317" s="1"/>
      <c r="AT317" s="1"/>
      <c r="AU317" s="1"/>
      <c r="AV317" s="2"/>
      <c r="AW317" s="1"/>
      <c r="AX317" s="1"/>
      <c r="AY317" s="1"/>
      <c r="AZ317" s="1"/>
      <c r="BA317" s="1"/>
      <c r="BB317" s="1"/>
      <c r="BC317" s="1"/>
      <c r="BD317" s="1" t="s">
        <v>9</v>
      </c>
      <c r="BE317" s="1" t="s">
        <v>9</v>
      </c>
      <c r="BF317" s="1"/>
      <c r="BG317" s="2"/>
      <c r="BH317" s="2"/>
      <c r="BI317" s="1"/>
      <c r="BJ317" s="2"/>
      <c r="BK317" s="2"/>
      <c r="BL317" s="2"/>
      <c r="BM317" s="1"/>
      <c r="BN317" s="119"/>
    </row>
    <row r="318" spans="1:66" ht="31.2">
      <c r="A318" s="23">
        <v>314</v>
      </c>
      <c r="B318" s="33" t="s">
        <v>5259</v>
      </c>
      <c r="C318" s="33" t="s">
        <v>5117</v>
      </c>
      <c r="D318" s="33" t="s">
        <v>218</v>
      </c>
      <c r="E318" s="33">
        <v>77</v>
      </c>
      <c r="F318" s="33" t="s">
        <v>5118</v>
      </c>
      <c r="G318" s="33" t="s">
        <v>5119</v>
      </c>
      <c r="H318" s="121" t="str">
        <f t="shared" si="10"/>
        <v>周＊龍雄</v>
      </c>
      <c r="I318" s="23" t="str">
        <f t="shared" si="11"/>
        <v>0＊839140</v>
      </c>
      <c r="J318" s="33" t="s">
        <v>5050</v>
      </c>
      <c r="K318" s="33" t="s">
        <v>1142</v>
      </c>
      <c r="L318" s="33">
        <v>1173</v>
      </c>
      <c r="M318" s="33"/>
      <c r="N318" s="33"/>
      <c r="O318" s="33"/>
      <c r="P318" s="33"/>
      <c r="Q318" s="2"/>
      <c r="R318" s="2"/>
      <c r="S318" s="2"/>
      <c r="T318" s="2"/>
      <c r="U318" s="2"/>
      <c r="V318" s="2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2"/>
      <c r="AO318" s="2"/>
      <c r="AP318" s="2"/>
      <c r="AQ318" s="1"/>
      <c r="AR318" s="1"/>
      <c r="AS318" s="1"/>
      <c r="AT318" s="1"/>
      <c r="AU318" s="1"/>
      <c r="AV318" s="2"/>
      <c r="AW318" s="1"/>
      <c r="AX318" s="1"/>
      <c r="AY318" s="1"/>
      <c r="AZ318" s="1" t="s">
        <v>9</v>
      </c>
      <c r="BA318" s="1"/>
      <c r="BB318" s="1"/>
      <c r="BC318" s="1"/>
      <c r="BD318" s="1"/>
      <c r="BE318" s="1"/>
      <c r="BF318" s="1"/>
      <c r="BG318" s="2"/>
      <c r="BH318" s="2"/>
      <c r="BI318" s="1"/>
      <c r="BJ318" s="2"/>
      <c r="BK318" s="2"/>
      <c r="BL318" s="2"/>
      <c r="BM318" s="1" t="s">
        <v>1111</v>
      </c>
      <c r="BN318" s="119"/>
    </row>
    <row r="319" spans="1:66" ht="46.8">
      <c r="A319" s="23">
        <v>315</v>
      </c>
      <c r="B319" s="33" t="s">
        <v>1067</v>
      </c>
      <c r="C319" s="33" t="s">
        <v>900</v>
      </c>
      <c r="D319" s="33" t="s">
        <v>216</v>
      </c>
      <c r="E319" s="33">
        <v>90</v>
      </c>
      <c r="F319" s="33" t="s">
        <v>325</v>
      </c>
      <c r="G319" s="33" t="s">
        <v>325</v>
      </c>
      <c r="H319" s="121" t="str">
        <f t="shared" si="10"/>
        <v>蕭＊錦</v>
      </c>
      <c r="I319" s="23" t="str">
        <f t="shared" si="11"/>
        <v>0＊452472</v>
      </c>
      <c r="J319" s="33" t="s">
        <v>5078</v>
      </c>
      <c r="K319" s="33" t="s">
        <v>5321</v>
      </c>
      <c r="L319" s="33">
        <v>1173</v>
      </c>
      <c r="M319" s="33"/>
      <c r="N319" s="33"/>
      <c r="O319" s="33"/>
      <c r="P319" s="33"/>
      <c r="Q319" s="2"/>
      <c r="R319" s="2"/>
      <c r="S319" s="2"/>
      <c r="T319" s="2"/>
      <c r="U319" s="2"/>
      <c r="V319" s="2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2"/>
      <c r="AO319" s="2"/>
      <c r="AP319" s="2"/>
      <c r="AQ319" s="1"/>
      <c r="AR319" s="1"/>
      <c r="AS319" s="1"/>
      <c r="AT319" s="1"/>
      <c r="AU319" s="1"/>
      <c r="AV319" s="2"/>
      <c r="AW319" s="1"/>
      <c r="AX319" s="1"/>
      <c r="AY319" s="1"/>
      <c r="AZ319" s="1" t="s">
        <v>9</v>
      </c>
      <c r="BA319" s="1"/>
      <c r="BB319" s="1"/>
      <c r="BC319" s="1"/>
      <c r="BD319" s="1"/>
      <c r="BE319" s="1"/>
      <c r="BF319" s="1"/>
      <c r="BG319" s="2" t="s">
        <v>9</v>
      </c>
      <c r="BH319" s="2"/>
      <c r="BI319" s="1"/>
      <c r="BJ319" s="2"/>
      <c r="BK319" s="2"/>
      <c r="BL319" s="2"/>
      <c r="BM319" s="1" t="s">
        <v>1111</v>
      </c>
      <c r="BN319" s="119"/>
    </row>
    <row r="320" spans="1:66" ht="31.2">
      <c r="A320" s="23">
        <v>316</v>
      </c>
      <c r="B320" s="33" t="s">
        <v>5260</v>
      </c>
      <c r="C320" s="33" t="s">
        <v>5120</v>
      </c>
      <c r="D320" s="33" t="s">
        <v>216</v>
      </c>
      <c r="E320" s="33">
        <v>72</v>
      </c>
      <c r="F320" s="33" t="s">
        <v>325</v>
      </c>
      <c r="G320" s="33" t="s">
        <v>325</v>
      </c>
      <c r="H320" s="121" t="str">
        <f t="shared" si="10"/>
        <v>羅＊英</v>
      </c>
      <c r="I320" s="23" t="str">
        <f t="shared" si="11"/>
        <v>2＊342283</v>
      </c>
      <c r="J320" s="33" t="s">
        <v>5078</v>
      </c>
      <c r="K320" s="33" t="s">
        <v>1127</v>
      </c>
      <c r="L320" s="33">
        <v>1173</v>
      </c>
      <c r="M320" s="33"/>
      <c r="N320" s="33"/>
      <c r="O320" s="33"/>
      <c r="P320" s="33"/>
      <c r="Q320" s="2"/>
      <c r="R320" s="2"/>
      <c r="S320" s="2"/>
      <c r="T320" s="2"/>
      <c r="U320" s="2"/>
      <c r="V320" s="2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2"/>
      <c r="AO320" s="2"/>
      <c r="AP320" s="2"/>
      <c r="AQ320" s="1"/>
      <c r="AR320" s="1"/>
      <c r="AS320" s="1"/>
      <c r="AT320" s="1"/>
      <c r="AU320" s="1"/>
      <c r="AV320" s="2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2"/>
      <c r="BH320" s="2"/>
      <c r="BI320" s="1"/>
      <c r="BJ320" s="2"/>
      <c r="BK320" s="2"/>
      <c r="BL320" s="2"/>
      <c r="BM320" s="1"/>
      <c r="BN320" s="119"/>
    </row>
    <row r="321" spans="1:66" ht="31.2">
      <c r="A321" s="23">
        <v>317</v>
      </c>
      <c r="B321" s="33" t="s">
        <v>4741</v>
      </c>
      <c r="C321" s="33" t="s">
        <v>4543</v>
      </c>
      <c r="D321" s="33" t="s">
        <v>218</v>
      </c>
      <c r="E321" s="33">
        <v>71</v>
      </c>
      <c r="F321" s="33" t="s">
        <v>325</v>
      </c>
      <c r="G321" s="33" t="s">
        <v>325</v>
      </c>
      <c r="H321" s="121" t="str">
        <f t="shared" si="10"/>
        <v>陳＊坤</v>
      </c>
      <c r="I321" s="23" t="str">
        <f t="shared" si="11"/>
        <v>2＊649633</v>
      </c>
      <c r="J321" s="33" t="s">
        <v>5078</v>
      </c>
      <c r="K321" s="33" t="s">
        <v>1142</v>
      </c>
      <c r="L321" s="33">
        <v>1173</v>
      </c>
      <c r="M321" s="33"/>
      <c r="N321" s="33"/>
      <c r="O321" s="33"/>
      <c r="P321" s="33"/>
      <c r="Q321" s="2"/>
      <c r="R321" s="2"/>
      <c r="S321" s="2"/>
      <c r="T321" s="2"/>
      <c r="U321" s="2"/>
      <c r="V321" s="2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2"/>
      <c r="AO321" s="2"/>
      <c r="AP321" s="2"/>
      <c r="AQ321" s="1"/>
      <c r="AR321" s="1"/>
      <c r="AS321" s="1"/>
      <c r="AT321" s="1"/>
      <c r="AU321" s="1"/>
      <c r="AV321" s="2"/>
      <c r="AW321" s="1"/>
      <c r="AX321" s="1"/>
      <c r="AY321" s="1"/>
      <c r="AZ321" s="1" t="s">
        <v>9</v>
      </c>
      <c r="BA321" s="1"/>
      <c r="BB321" s="1"/>
      <c r="BC321" s="1"/>
      <c r="BD321" s="1"/>
      <c r="BE321" s="1"/>
      <c r="BF321" s="1"/>
      <c r="BG321" s="2"/>
      <c r="BH321" s="2"/>
      <c r="BI321" s="1"/>
      <c r="BJ321" s="2"/>
      <c r="BK321" s="2"/>
      <c r="BL321" s="2"/>
      <c r="BM321" s="1" t="s">
        <v>1111</v>
      </c>
      <c r="BN321" s="119"/>
    </row>
    <row r="322" spans="1:66" ht="31.2">
      <c r="A322" s="23">
        <v>318</v>
      </c>
      <c r="B322" s="33" t="s">
        <v>4761</v>
      </c>
      <c r="C322" s="33" t="s">
        <v>4223</v>
      </c>
      <c r="D322" s="33" t="s">
        <v>216</v>
      </c>
      <c r="E322" s="33">
        <v>62</v>
      </c>
      <c r="F322" s="33" t="s">
        <v>4037</v>
      </c>
      <c r="G322" s="33"/>
      <c r="H322" s="121" t="str">
        <f t="shared" si="10"/>
        <v>楊＊華</v>
      </c>
      <c r="I322" s="23" t="str">
        <f t="shared" si="11"/>
        <v>1＊543275</v>
      </c>
      <c r="J322" s="33" t="s">
        <v>5059</v>
      </c>
      <c r="K322" s="33" t="s">
        <v>1152</v>
      </c>
      <c r="L322" s="33">
        <v>1173</v>
      </c>
      <c r="M322" s="33"/>
      <c r="N322" s="33"/>
      <c r="O322" s="33"/>
      <c r="P322" s="33"/>
      <c r="Q322" s="2"/>
      <c r="R322" s="2"/>
      <c r="S322" s="2"/>
      <c r="T322" s="2"/>
      <c r="U322" s="2"/>
      <c r="V322" s="2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2"/>
      <c r="AO322" s="2"/>
      <c r="AP322" s="2"/>
      <c r="AQ322" s="1"/>
      <c r="AR322" s="1"/>
      <c r="AS322" s="1"/>
      <c r="AT322" s="1"/>
      <c r="AU322" s="1"/>
      <c r="AV322" s="2" t="s">
        <v>9</v>
      </c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2"/>
      <c r="BH322" s="2"/>
      <c r="BI322" s="1"/>
      <c r="BJ322" s="2"/>
      <c r="BK322" s="2"/>
      <c r="BL322" s="2"/>
      <c r="BM322" s="1" t="s">
        <v>1111</v>
      </c>
      <c r="BN322" s="119"/>
    </row>
    <row r="323" spans="1:66" ht="31.2">
      <c r="A323" s="23">
        <v>319</v>
      </c>
      <c r="B323" s="33" t="s">
        <v>5261</v>
      </c>
      <c r="C323" s="33" t="s">
        <v>2245</v>
      </c>
      <c r="D323" s="33" t="s">
        <v>216</v>
      </c>
      <c r="E323" s="33">
        <v>64</v>
      </c>
      <c r="F323" s="33" t="s">
        <v>325</v>
      </c>
      <c r="G323" s="33" t="s">
        <v>325</v>
      </c>
      <c r="H323" s="121" t="str">
        <f t="shared" si="10"/>
        <v>王＊雪鳳</v>
      </c>
      <c r="I323" s="23" t="str">
        <f t="shared" si="11"/>
        <v>1＊678561</v>
      </c>
      <c r="J323" s="33" t="s">
        <v>5059</v>
      </c>
      <c r="K323" s="33" t="s">
        <v>1127</v>
      </c>
      <c r="L323" s="33">
        <v>1173</v>
      </c>
      <c r="M323" s="33"/>
      <c r="N323" s="33"/>
      <c r="O323" s="33"/>
      <c r="P323" s="33"/>
      <c r="Q323" s="2"/>
      <c r="R323" s="2"/>
      <c r="S323" s="2"/>
      <c r="T323" s="2"/>
      <c r="U323" s="2"/>
      <c r="V323" s="2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2"/>
      <c r="AO323" s="2"/>
      <c r="AP323" s="2"/>
      <c r="AQ323" s="1"/>
      <c r="AR323" s="1"/>
      <c r="AS323" s="1"/>
      <c r="AT323" s="1"/>
      <c r="AU323" s="1"/>
      <c r="AV323" s="2"/>
      <c r="AW323" s="1"/>
      <c r="AX323" s="1"/>
      <c r="AY323" s="1"/>
      <c r="AZ323" s="1"/>
      <c r="BA323" s="1"/>
      <c r="BB323" s="1"/>
      <c r="BC323" s="1"/>
      <c r="BD323" s="1"/>
      <c r="BE323" s="1" t="s">
        <v>9</v>
      </c>
      <c r="BF323" s="1"/>
      <c r="BG323" s="2"/>
      <c r="BH323" s="2"/>
      <c r="BI323" s="1"/>
      <c r="BJ323" s="2"/>
      <c r="BK323" s="2"/>
      <c r="BL323" s="2"/>
      <c r="BM323" s="1"/>
      <c r="BN323" s="119"/>
    </row>
    <row r="324" spans="1:66" ht="31.2">
      <c r="A324" s="23">
        <v>320</v>
      </c>
      <c r="B324" s="33" t="s">
        <v>5262</v>
      </c>
      <c r="C324" s="33" t="s">
        <v>3501</v>
      </c>
      <c r="D324" s="33" t="s">
        <v>218</v>
      </c>
      <c r="E324" s="33">
        <v>49</v>
      </c>
      <c r="F324" s="33" t="s">
        <v>325</v>
      </c>
      <c r="G324" s="33" t="s">
        <v>325</v>
      </c>
      <c r="H324" s="121" t="str">
        <f t="shared" si="10"/>
        <v>劉＊辰</v>
      </c>
      <c r="I324" s="23" t="str">
        <f t="shared" si="11"/>
        <v>2＊717389</v>
      </c>
      <c r="J324" s="33" t="s">
        <v>5059</v>
      </c>
      <c r="K324" s="33" t="s">
        <v>1127</v>
      </c>
      <c r="L324" s="33">
        <v>1173</v>
      </c>
      <c r="M324" s="33"/>
      <c r="N324" s="33"/>
      <c r="O324" s="33"/>
      <c r="P324" s="33"/>
      <c r="Q324" s="2"/>
      <c r="R324" s="2"/>
      <c r="S324" s="2"/>
      <c r="T324" s="2"/>
      <c r="U324" s="2"/>
      <c r="V324" s="2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2"/>
      <c r="AO324" s="2"/>
      <c r="AP324" s="2"/>
      <c r="AQ324" s="1"/>
      <c r="AR324" s="1"/>
      <c r="AS324" s="1"/>
      <c r="AT324" s="1"/>
      <c r="AU324" s="1"/>
      <c r="AV324" s="2"/>
      <c r="AW324" s="1"/>
      <c r="AX324" s="1"/>
      <c r="AY324" s="1"/>
      <c r="AZ324" s="1"/>
      <c r="BA324" s="1"/>
      <c r="BB324" s="1"/>
      <c r="BC324" s="1"/>
      <c r="BD324" s="1"/>
      <c r="BE324" s="1" t="s">
        <v>9</v>
      </c>
      <c r="BF324" s="1"/>
      <c r="BG324" s="2"/>
      <c r="BH324" s="2"/>
      <c r="BI324" s="1"/>
      <c r="BJ324" s="2"/>
      <c r="BK324" s="2"/>
      <c r="BL324" s="2"/>
      <c r="BM324" s="1"/>
      <c r="BN324" s="119"/>
    </row>
    <row r="325" spans="1:66" ht="31.2">
      <c r="A325" s="23">
        <v>321</v>
      </c>
      <c r="B325" s="33" t="s">
        <v>5263</v>
      </c>
      <c r="C325" s="33" t="s">
        <v>2198</v>
      </c>
      <c r="D325" s="33" t="s">
        <v>218</v>
      </c>
      <c r="E325" s="33">
        <v>56</v>
      </c>
      <c r="F325" s="33" t="s">
        <v>325</v>
      </c>
      <c r="G325" s="33" t="s">
        <v>325</v>
      </c>
      <c r="H325" s="121" t="str">
        <f t="shared" si="10"/>
        <v>洪＊庭</v>
      </c>
      <c r="I325" s="23" t="str">
        <f t="shared" si="11"/>
        <v>1＊924680</v>
      </c>
      <c r="J325" s="33" t="s">
        <v>5103</v>
      </c>
      <c r="K325" s="33" t="s">
        <v>1127</v>
      </c>
      <c r="L325" s="33">
        <v>1173</v>
      </c>
      <c r="M325" s="33"/>
      <c r="N325" s="33"/>
      <c r="O325" s="33"/>
      <c r="P325" s="33"/>
      <c r="Q325" s="2"/>
      <c r="R325" s="2"/>
      <c r="S325" s="2"/>
      <c r="T325" s="2"/>
      <c r="U325" s="2"/>
      <c r="V325" s="2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2"/>
      <c r="AO325" s="2"/>
      <c r="AP325" s="2"/>
      <c r="AQ325" s="1"/>
      <c r="AR325" s="1"/>
      <c r="AS325" s="1"/>
      <c r="AT325" s="1"/>
      <c r="AU325" s="1"/>
      <c r="AV325" s="2"/>
      <c r="AW325" s="1"/>
      <c r="AX325" s="1"/>
      <c r="AY325" s="1"/>
      <c r="AZ325" s="1"/>
      <c r="BA325" s="1"/>
      <c r="BB325" s="1"/>
      <c r="BC325" s="1"/>
      <c r="BD325" s="1"/>
      <c r="BE325" s="1" t="s">
        <v>9</v>
      </c>
      <c r="BF325" s="1"/>
      <c r="BG325" s="2"/>
      <c r="BH325" s="2"/>
      <c r="BI325" s="1"/>
      <c r="BJ325" s="2"/>
      <c r="BK325" s="2"/>
      <c r="BL325" s="2"/>
      <c r="BM325" s="1"/>
      <c r="BN325" s="119"/>
    </row>
    <row r="326" spans="1:66" ht="46.8">
      <c r="A326" s="23">
        <v>322</v>
      </c>
      <c r="B326" s="33" t="s">
        <v>1919</v>
      </c>
      <c r="C326" s="33" t="s">
        <v>1703</v>
      </c>
      <c r="D326" s="33" t="s">
        <v>216</v>
      </c>
      <c r="E326" s="33">
        <v>84</v>
      </c>
      <c r="F326" s="33" t="s">
        <v>325</v>
      </c>
      <c r="G326" s="33" t="s">
        <v>325</v>
      </c>
      <c r="H326" s="121" t="str">
        <f t="shared" ref="H326:H365" si="12">REPLACE(B326,2,1,"＊")</f>
        <v>許＊銀柳</v>
      </c>
      <c r="I326" s="23" t="str">
        <f t="shared" ref="I326:I365" si="13">REPLACE(C326,2,1,"＊")</f>
        <v>1＊352230</v>
      </c>
      <c r="J326" s="33" t="s">
        <v>5103</v>
      </c>
      <c r="K326" s="33" t="s">
        <v>1125</v>
      </c>
      <c r="L326" s="33">
        <v>1173</v>
      </c>
      <c r="M326" s="33"/>
      <c r="N326" s="33"/>
      <c r="O326" s="33"/>
      <c r="P326" s="33"/>
      <c r="Q326" s="2"/>
      <c r="R326" s="2"/>
      <c r="S326" s="2"/>
      <c r="T326" s="2"/>
      <c r="U326" s="2"/>
      <c r="V326" s="2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2"/>
      <c r="AO326" s="2"/>
      <c r="AP326" s="2"/>
      <c r="AQ326" s="1"/>
      <c r="AR326" s="1"/>
      <c r="AS326" s="1"/>
      <c r="AT326" s="1"/>
      <c r="AU326" s="1"/>
      <c r="AV326" s="2"/>
      <c r="AW326" s="1"/>
      <c r="AX326" s="1"/>
      <c r="AY326" s="1"/>
      <c r="AZ326" s="1"/>
      <c r="BA326" s="1"/>
      <c r="BB326" s="1"/>
      <c r="BC326" s="1"/>
      <c r="BD326" s="1" t="s">
        <v>9</v>
      </c>
      <c r="BE326" s="1"/>
      <c r="BF326" s="1" t="s">
        <v>1102</v>
      </c>
      <c r="BG326" s="2"/>
      <c r="BH326" s="2"/>
      <c r="BI326" s="1"/>
      <c r="BJ326" s="2"/>
      <c r="BK326" s="2"/>
      <c r="BL326" s="2"/>
      <c r="BM326" s="1"/>
      <c r="BN326" s="119"/>
    </row>
    <row r="327" spans="1:66" ht="31.2">
      <c r="A327" s="23">
        <v>323</v>
      </c>
      <c r="B327" s="33" t="s">
        <v>5264</v>
      </c>
      <c r="C327" s="33" t="s">
        <v>5121</v>
      </c>
      <c r="D327" s="33" t="s">
        <v>216</v>
      </c>
      <c r="E327" s="33">
        <v>63</v>
      </c>
      <c r="F327" s="33" t="s">
        <v>325</v>
      </c>
      <c r="G327" s="33" t="s">
        <v>325</v>
      </c>
      <c r="H327" s="121" t="str">
        <f t="shared" si="12"/>
        <v>李＊珠</v>
      </c>
      <c r="I327" s="23" t="str">
        <f t="shared" si="13"/>
        <v>1＊109404</v>
      </c>
      <c r="J327" s="33" t="s">
        <v>5103</v>
      </c>
      <c r="K327" s="33" t="s">
        <v>1127</v>
      </c>
      <c r="L327" s="33">
        <v>1173</v>
      </c>
      <c r="M327" s="33"/>
      <c r="N327" s="33"/>
      <c r="O327" s="33"/>
      <c r="P327" s="33"/>
      <c r="Q327" s="2"/>
      <c r="R327" s="2"/>
      <c r="S327" s="2"/>
      <c r="T327" s="2"/>
      <c r="U327" s="2"/>
      <c r="V327" s="2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2"/>
      <c r="AO327" s="2"/>
      <c r="AP327" s="2"/>
      <c r="AQ327" s="1"/>
      <c r="AR327" s="1"/>
      <c r="AS327" s="1"/>
      <c r="AT327" s="1"/>
      <c r="AU327" s="1"/>
      <c r="AV327" s="2"/>
      <c r="AW327" s="1"/>
      <c r="AX327" s="1"/>
      <c r="AY327" s="1"/>
      <c r="AZ327" s="1"/>
      <c r="BA327" s="1"/>
      <c r="BB327" s="1"/>
      <c r="BC327" s="1"/>
      <c r="BD327" s="1"/>
      <c r="BE327" s="1" t="s">
        <v>9</v>
      </c>
      <c r="BF327" s="1"/>
      <c r="BG327" s="2"/>
      <c r="BH327" s="2"/>
      <c r="BI327" s="1"/>
      <c r="BJ327" s="2"/>
      <c r="BK327" s="2"/>
      <c r="BL327" s="2"/>
      <c r="BM327" s="1"/>
      <c r="BN327" s="119"/>
    </row>
    <row r="328" spans="1:66" ht="46.8">
      <c r="A328" s="23">
        <v>324</v>
      </c>
      <c r="B328" s="33" t="s">
        <v>5265</v>
      </c>
      <c r="C328" s="33" t="s">
        <v>5122</v>
      </c>
      <c r="D328" s="33" t="s">
        <v>216</v>
      </c>
      <c r="E328" s="33">
        <v>53</v>
      </c>
      <c r="F328" s="33" t="s">
        <v>325</v>
      </c>
      <c r="G328" s="33" t="s">
        <v>325</v>
      </c>
      <c r="H328" s="121" t="str">
        <f t="shared" si="12"/>
        <v>李＊君</v>
      </c>
      <c r="I328" s="23" t="str">
        <f t="shared" si="13"/>
        <v>0＊469590</v>
      </c>
      <c r="J328" s="33" t="s">
        <v>5041</v>
      </c>
      <c r="K328" s="33" t="s">
        <v>1148</v>
      </c>
      <c r="L328" s="33">
        <v>1173</v>
      </c>
      <c r="M328" s="33"/>
      <c r="N328" s="33"/>
      <c r="O328" s="33"/>
      <c r="P328" s="33"/>
      <c r="Q328" s="2"/>
      <c r="R328" s="2"/>
      <c r="S328" s="2"/>
      <c r="T328" s="2"/>
      <c r="U328" s="2"/>
      <c r="V328" s="2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2"/>
      <c r="AO328" s="2"/>
      <c r="AP328" s="2"/>
      <c r="AQ328" s="1"/>
      <c r="AR328" s="1"/>
      <c r="AS328" s="1"/>
      <c r="AT328" s="1"/>
      <c r="AU328" s="1"/>
      <c r="AV328" s="2"/>
      <c r="AW328" s="1"/>
      <c r="AX328" s="1"/>
      <c r="AY328" s="1"/>
      <c r="AZ328" s="1" t="s">
        <v>9</v>
      </c>
      <c r="BA328" s="1"/>
      <c r="BB328" s="1"/>
      <c r="BC328" s="1"/>
      <c r="BD328" s="1"/>
      <c r="BE328" s="1"/>
      <c r="BF328" s="1"/>
      <c r="BG328" s="2" t="s">
        <v>9</v>
      </c>
      <c r="BH328" s="2"/>
      <c r="BI328" s="1"/>
      <c r="BJ328" s="2"/>
      <c r="BK328" s="2"/>
      <c r="BL328" s="2"/>
      <c r="BM328" s="1"/>
      <c r="BN328" s="119"/>
    </row>
    <row r="329" spans="1:66" ht="31.2">
      <c r="A329" s="23">
        <v>325</v>
      </c>
      <c r="B329" s="33" t="s">
        <v>5266</v>
      </c>
      <c r="C329" s="33" t="s">
        <v>5123</v>
      </c>
      <c r="D329" s="33" t="s">
        <v>218</v>
      </c>
      <c r="E329" s="33">
        <v>72</v>
      </c>
      <c r="F329" s="33" t="s">
        <v>325</v>
      </c>
      <c r="G329" s="33" t="s">
        <v>325</v>
      </c>
      <c r="H329" s="121" t="str">
        <f t="shared" si="12"/>
        <v>江＊生</v>
      </c>
      <c r="I329" s="23" t="str">
        <f t="shared" si="13"/>
        <v>1＊606131</v>
      </c>
      <c r="J329" s="33" t="s">
        <v>5041</v>
      </c>
      <c r="K329" s="33" t="s">
        <v>1127</v>
      </c>
      <c r="L329" s="33">
        <v>1173</v>
      </c>
      <c r="M329" s="33"/>
      <c r="N329" s="33"/>
      <c r="O329" s="33"/>
      <c r="P329" s="33"/>
      <c r="Q329" s="2"/>
      <c r="R329" s="2"/>
      <c r="S329" s="2"/>
      <c r="T329" s="2"/>
      <c r="U329" s="2"/>
      <c r="V329" s="2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2"/>
      <c r="AO329" s="2"/>
      <c r="AP329" s="2"/>
      <c r="AQ329" s="1"/>
      <c r="AR329" s="1"/>
      <c r="AS329" s="1"/>
      <c r="AT329" s="1"/>
      <c r="AU329" s="1"/>
      <c r="AV329" s="2"/>
      <c r="AW329" s="1"/>
      <c r="AX329" s="1"/>
      <c r="AY329" s="1"/>
      <c r="AZ329" s="1"/>
      <c r="BA329" s="1"/>
      <c r="BB329" s="1"/>
      <c r="BC329" s="1"/>
      <c r="BD329" s="1"/>
      <c r="BE329" s="1" t="s">
        <v>9</v>
      </c>
      <c r="BF329" s="1"/>
      <c r="BG329" s="2"/>
      <c r="BH329" s="2"/>
      <c r="BI329" s="1"/>
      <c r="BJ329" s="2"/>
      <c r="BK329" s="2"/>
      <c r="BL329" s="2"/>
      <c r="BM329" s="1"/>
      <c r="BN329" s="119"/>
    </row>
    <row r="330" spans="1:66" ht="31.2">
      <c r="A330" s="23">
        <v>326</v>
      </c>
      <c r="B330" s="33" t="s">
        <v>5267</v>
      </c>
      <c r="C330" s="33" t="s">
        <v>3894</v>
      </c>
      <c r="D330" s="33" t="s">
        <v>216</v>
      </c>
      <c r="E330" s="33">
        <v>57</v>
      </c>
      <c r="F330" s="33" t="s">
        <v>325</v>
      </c>
      <c r="G330" s="33" t="s">
        <v>325</v>
      </c>
      <c r="H330" s="121" t="str">
        <f t="shared" si="12"/>
        <v>趙＊好</v>
      </c>
      <c r="I330" s="23" t="str">
        <f t="shared" si="13"/>
        <v>1＊803214</v>
      </c>
      <c r="J330" s="33" t="s">
        <v>5041</v>
      </c>
      <c r="K330" s="33" t="s">
        <v>2646</v>
      </c>
      <c r="L330" s="33">
        <v>1173</v>
      </c>
      <c r="M330" s="33"/>
      <c r="N330" s="33"/>
      <c r="O330" s="33"/>
      <c r="P330" s="33"/>
      <c r="Q330" s="2"/>
      <c r="R330" s="2"/>
      <c r="S330" s="2"/>
      <c r="T330" s="2"/>
      <c r="U330" s="2"/>
      <c r="V330" s="2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2"/>
      <c r="AO330" s="2"/>
      <c r="AP330" s="2"/>
      <c r="AQ330" s="1"/>
      <c r="AR330" s="1"/>
      <c r="AS330" s="1"/>
      <c r="AT330" s="1"/>
      <c r="AU330" s="1"/>
      <c r="AV330" s="2"/>
      <c r="AW330" s="1"/>
      <c r="AX330" s="1"/>
      <c r="AY330" s="1"/>
      <c r="AZ330" s="1"/>
      <c r="BA330" s="1"/>
      <c r="BB330" s="1"/>
      <c r="BC330" s="1"/>
      <c r="BD330" s="1"/>
      <c r="BE330" s="1" t="s">
        <v>9</v>
      </c>
      <c r="BF330" s="1"/>
      <c r="BG330" s="2"/>
      <c r="BH330" s="2"/>
      <c r="BI330" s="1"/>
      <c r="BJ330" s="2" t="s">
        <v>2994</v>
      </c>
      <c r="BK330" s="2"/>
      <c r="BL330" s="2" t="s">
        <v>9</v>
      </c>
      <c r="BM330" s="1"/>
      <c r="BN330" s="119"/>
    </row>
    <row r="331" spans="1:66" ht="46.8">
      <c r="A331" s="23">
        <v>327</v>
      </c>
      <c r="B331" s="33" t="s">
        <v>5268</v>
      </c>
      <c r="C331" s="33" t="s">
        <v>4283</v>
      </c>
      <c r="D331" s="33" t="s">
        <v>216</v>
      </c>
      <c r="E331" s="33">
        <v>86</v>
      </c>
      <c r="F331" s="33" t="s">
        <v>325</v>
      </c>
      <c r="G331" s="33" t="s">
        <v>325</v>
      </c>
      <c r="H331" s="121" t="str">
        <f t="shared" si="12"/>
        <v>吳＊惠</v>
      </c>
      <c r="I331" s="23" t="str">
        <f t="shared" si="13"/>
        <v>0＊118918</v>
      </c>
      <c r="J331" s="33" t="s">
        <v>5041</v>
      </c>
      <c r="K331" s="33" t="s">
        <v>1148</v>
      </c>
      <c r="L331" s="33">
        <v>1173</v>
      </c>
      <c r="M331" s="33"/>
      <c r="N331" s="33"/>
      <c r="O331" s="33"/>
      <c r="P331" s="33"/>
      <c r="Q331" s="2"/>
      <c r="R331" s="2"/>
      <c r="S331" s="2"/>
      <c r="T331" s="2"/>
      <c r="U331" s="2"/>
      <c r="V331" s="2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2"/>
      <c r="AO331" s="2"/>
      <c r="AP331" s="2"/>
      <c r="AQ331" s="1"/>
      <c r="AR331" s="1"/>
      <c r="AS331" s="1"/>
      <c r="AT331" s="1"/>
      <c r="AU331" s="1"/>
      <c r="AV331" s="2"/>
      <c r="AW331" s="1"/>
      <c r="AX331" s="1"/>
      <c r="AY331" s="1"/>
      <c r="AZ331" s="1" t="s">
        <v>9</v>
      </c>
      <c r="BA331" s="1"/>
      <c r="BB331" s="1"/>
      <c r="BC331" s="1"/>
      <c r="BD331" s="1"/>
      <c r="BE331" s="1"/>
      <c r="BF331" s="1"/>
      <c r="BG331" s="2" t="s">
        <v>9</v>
      </c>
      <c r="BH331" s="2"/>
      <c r="BI331" s="1"/>
      <c r="BJ331" s="2"/>
      <c r="BK331" s="2"/>
      <c r="BL331" s="2"/>
      <c r="BM331" s="1"/>
      <c r="BN331" s="119"/>
    </row>
    <row r="332" spans="1:66" ht="31.2">
      <c r="A332" s="23">
        <v>328</v>
      </c>
      <c r="B332" s="33" t="s">
        <v>5243</v>
      </c>
      <c r="C332" s="33" t="s">
        <v>4165</v>
      </c>
      <c r="D332" s="33" t="s">
        <v>218</v>
      </c>
      <c r="E332" s="33">
        <v>80</v>
      </c>
      <c r="F332" s="33" t="s">
        <v>325</v>
      </c>
      <c r="G332" s="33" t="s">
        <v>325</v>
      </c>
      <c r="H332" s="121" t="str">
        <f t="shared" si="12"/>
        <v>史＊雄</v>
      </c>
      <c r="I332" s="23" t="str">
        <f t="shared" si="13"/>
        <v>0＊956842</v>
      </c>
      <c r="J332" s="33" t="s">
        <v>5081</v>
      </c>
      <c r="K332" s="33" t="s">
        <v>1142</v>
      </c>
      <c r="L332" s="33">
        <v>1173</v>
      </c>
      <c r="M332" s="33"/>
      <c r="N332" s="33"/>
      <c r="O332" s="33"/>
      <c r="P332" s="33"/>
      <c r="Q332" s="2"/>
      <c r="R332" s="2"/>
      <c r="S332" s="2"/>
      <c r="T332" s="2"/>
      <c r="U332" s="2"/>
      <c r="V332" s="2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2"/>
      <c r="AO332" s="2"/>
      <c r="AP332" s="2"/>
      <c r="AQ332" s="1"/>
      <c r="AR332" s="1"/>
      <c r="AS332" s="1"/>
      <c r="AT332" s="1"/>
      <c r="AU332" s="1"/>
      <c r="AV332" s="2"/>
      <c r="AW332" s="1"/>
      <c r="AX332" s="1"/>
      <c r="AY332" s="1"/>
      <c r="AZ332" s="1" t="s">
        <v>9</v>
      </c>
      <c r="BA332" s="1"/>
      <c r="BB332" s="1"/>
      <c r="BC332" s="1"/>
      <c r="BD332" s="1"/>
      <c r="BE332" s="1"/>
      <c r="BF332" s="1"/>
      <c r="BG332" s="2"/>
      <c r="BH332" s="2"/>
      <c r="BI332" s="1"/>
      <c r="BJ332" s="2"/>
      <c r="BK332" s="2"/>
      <c r="BL332" s="2"/>
      <c r="BM332" s="1" t="s">
        <v>1111</v>
      </c>
      <c r="BN332" s="119"/>
    </row>
    <row r="333" spans="1:66" ht="46.8">
      <c r="A333" s="23">
        <v>329</v>
      </c>
      <c r="B333" s="33" t="s">
        <v>5269</v>
      </c>
      <c r="C333" s="33" t="s">
        <v>5124</v>
      </c>
      <c r="D333" s="33" t="s">
        <v>218</v>
      </c>
      <c r="E333" s="33">
        <v>74</v>
      </c>
      <c r="F333" s="33" t="s">
        <v>325</v>
      </c>
      <c r="G333" s="33" t="s">
        <v>325</v>
      </c>
      <c r="H333" s="121" t="str">
        <f t="shared" si="12"/>
        <v>許＊智</v>
      </c>
      <c r="I333" s="23" t="str">
        <f t="shared" si="13"/>
        <v>2＊476388</v>
      </c>
      <c r="J333" s="33" t="s">
        <v>5081</v>
      </c>
      <c r="K333" s="33" t="s">
        <v>1134</v>
      </c>
      <c r="L333" s="33">
        <v>1173</v>
      </c>
      <c r="M333" s="33"/>
      <c r="N333" s="33"/>
      <c r="O333" s="33"/>
      <c r="P333" s="33"/>
      <c r="Q333" s="2"/>
      <c r="R333" s="2"/>
      <c r="S333" s="2"/>
      <c r="T333" s="2"/>
      <c r="U333" s="2"/>
      <c r="V333" s="2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2"/>
      <c r="AO333" s="2"/>
      <c r="AP333" s="2"/>
      <c r="AQ333" s="1"/>
      <c r="AR333" s="1"/>
      <c r="AS333" s="1"/>
      <c r="AT333" s="1"/>
      <c r="AU333" s="1"/>
      <c r="AV333" s="2"/>
      <c r="AW333" s="1"/>
      <c r="AX333" s="1"/>
      <c r="AY333" s="1"/>
      <c r="AZ333" s="1"/>
      <c r="BA333" s="1"/>
      <c r="BB333" s="1"/>
      <c r="BC333" s="1"/>
      <c r="BD333" s="1"/>
      <c r="BE333" s="1" t="s">
        <v>9</v>
      </c>
      <c r="BF333" s="1"/>
      <c r="BG333" s="2"/>
      <c r="BH333" s="2"/>
      <c r="BI333" s="1"/>
      <c r="BJ333" s="2"/>
      <c r="BK333" s="2"/>
      <c r="BL333" s="2"/>
      <c r="BM333" s="1" t="s">
        <v>1098</v>
      </c>
      <c r="BN333" s="119"/>
    </row>
    <row r="334" spans="1:66" ht="46.8">
      <c r="A334" s="23">
        <v>330</v>
      </c>
      <c r="B334" s="33" t="s">
        <v>4983</v>
      </c>
      <c r="C334" s="33" t="s">
        <v>3510</v>
      </c>
      <c r="D334" s="33" t="s">
        <v>218</v>
      </c>
      <c r="E334" s="33">
        <v>29</v>
      </c>
      <c r="F334" s="33" t="s">
        <v>325</v>
      </c>
      <c r="G334" s="33" t="s">
        <v>325</v>
      </c>
      <c r="H334" s="121" t="str">
        <f t="shared" si="12"/>
        <v>袁＊和</v>
      </c>
      <c r="I334" s="23" t="str">
        <f t="shared" si="13"/>
        <v>1＊819015</v>
      </c>
      <c r="J334" s="33" t="s">
        <v>5018</v>
      </c>
      <c r="K334" s="33" t="s">
        <v>1132</v>
      </c>
      <c r="L334" s="33">
        <v>1410</v>
      </c>
      <c r="M334" s="33"/>
      <c r="N334" s="33"/>
      <c r="O334" s="33"/>
      <c r="P334" s="33"/>
      <c r="Q334" s="2"/>
      <c r="R334" s="2"/>
      <c r="S334" s="2"/>
      <c r="T334" s="2"/>
      <c r="U334" s="2"/>
      <c r="V334" s="2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2"/>
      <c r="AO334" s="2"/>
      <c r="AP334" s="2"/>
      <c r="AQ334" s="1"/>
      <c r="AR334" s="1"/>
      <c r="AS334" s="1"/>
      <c r="AT334" s="1"/>
      <c r="AU334" s="1"/>
      <c r="AV334" s="2"/>
      <c r="AW334" s="1"/>
      <c r="AX334" s="1"/>
      <c r="AY334" s="1"/>
      <c r="AZ334" s="1"/>
      <c r="BA334" s="1"/>
      <c r="BB334" s="1"/>
      <c r="BC334" s="1"/>
      <c r="BD334" s="1" t="s">
        <v>9</v>
      </c>
      <c r="BE334" s="1" t="s">
        <v>9</v>
      </c>
      <c r="BF334" s="1"/>
      <c r="BG334" s="2"/>
      <c r="BH334" s="2"/>
      <c r="BI334" s="1"/>
      <c r="BJ334" s="2"/>
      <c r="BK334" s="2"/>
      <c r="BL334" s="2"/>
      <c r="BM334" s="1"/>
      <c r="BN334" s="119"/>
    </row>
    <row r="335" spans="1:66" ht="31.2">
      <c r="A335" s="23">
        <v>331</v>
      </c>
      <c r="B335" s="33" t="s">
        <v>5270</v>
      </c>
      <c r="C335" s="33" t="s">
        <v>5125</v>
      </c>
      <c r="D335" s="33" t="s">
        <v>218</v>
      </c>
      <c r="E335" s="33">
        <v>100</v>
      </c>
      <c r="F335" s="33" t="s">
        <v>4521</v>
      </c>
      <c r="G335" s="33" t="s">
        <v>5050</v>
      </c>
      <c r="H335" s="121" t="str">
        <f t="shared" si="12"/>
        <v>王＊楚</v>
      </c>
      <c r="I335" s="23" t="str">
        <f t="shared" si="13"/>
        <v>1＊090992</v>
      </c>
      <c r="J335" s="33" t="s">
        <v>5023</v>
      </c>
      <c r="K335" s="33" t="s">
        <v>1152</v>
      </c>
      <c r="L335" s="33">
        <v>1410</v>
      </c>
      <c r="M335" s="33"/>
      <c r="N335" s="33"/>
      <c r="O335" s="33"/>
      <c r="P335" s="33"/>
      <c r="Q335" s="2"/>
      <c r="R335" s="2"/>
      <c r="S335" s="2"/>
      <c r="T335" s="2"/>
      <c r="U335" s="2"/>
      <c r="V335" s="2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2"/>
      <c r="AO335" s="2"/>
      <c r="AP335" s="2"/>
      <c r="AQ335" s="1"/>
      <c r="AR335" s="1"/>
      <c r="AS335" s="1"/>
      <c r="AT335" s="1"/>
      <c r="AU335" s="1"/>
      <c r="AV335" s="2" t="s">
        <v>9</v>
      </c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2"/>
      <c r="BH335" s="2"/>
      <c r="BI335" s="1"/>
      <c r="BJ335" s="2"/>
      <c r="BK335" s="2"/>
      <c r="BL335" s="2"/>
      <c r="BM335" s="1" t="s">
        <v>1111</v>
      </c>
      <c r="BN335" s="119"/>
    </row>
    <row r="336" spans="1:66" ht="62.4">
      <c r="A336" s="23">
        <v>332</v>
      </c>
      <c r="B336" s="33" t="s">
        <v>5271</v>
      </c>
      <c r="C336" s="33" t="s">
        <v>5126</v>
      </c>
      <c r="D336" s="33" t="s">
        <v>216</v>
      </c>
      <c r="E336" s="33">
        <v>75</v>
      </c>
      <c r="F336" s="33" t="s">
        <v>5026</v>
      </c>
      <c r="G336" s="33" t="s">
        <v>5030</v>
      </c>
      <c r="H336" s="121" t="str">
        <f t="shared" si="12"/>
        <v>黃＊雲</v>
      </c>
      <c r="I336" s="23" t="str">
        <f t="shared" si="13"/>
        <v>1＊680977</v>
      </c>
      <c r="J336" s="33" t="s">
        <v>5023</v>
      </c>
      <c r="K336" s="33" t="s">
        <v>5322</v>
      </c>
      <c r="L336" s="33">
        <v>1410</v>
      </c>
      <c r="M336" s="33"/>
      <c r="N336" s="33"/>
      <c r="O336" s="33"/>
      <c r="P336" s="33"/>
      <c r="Q336" s="2"/>
      <c r="R336" s="2"/>
      <c r="S336" s="2"/>
      <c r="T336" s="2"/>
      <c r="U336" s="2"/>
      <c r="V336" s="2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2"/>
      <c r="AO336" s="2"/>
      <c r="AP336" s="2"/>
      <c r="AQ336" s="1"/>
      <c r="AR336" s="1"/>
      <c r="AS336" s="1"/>
      <c r="AT336" s="1"/>
      <c r="AU336" s="1"/>
      <c r="AV336" s="2" t="s">
        <v>9</v>
      </c>
      <c r="AW336" s="1"/>
      <c r="AX336" s="1"/>
      <c r="AY336" s="1"/>
      <c r="AZ336" s="1" t="s">
        <v>9</v>
      </c>
      <c r="BA336" s="1"/>
      <c r="BB336" s="1"/>
      <c r="BC336" s="1"/>
      <c r="BD336" s="1"/>
      <c r="BE336" s="1"/>
      <c r="BF336" s="1"/>
      <c r="BG336" s="2" t="s">
        <v>9</v>
      </c>
      <c r="BH336" s="2"/>
      <c r="BI336" s="1"/>
      <c r="BJ336" s="2"/>
      <c r="BK336" s="2"/>
      <c r="BL336" s="2"/>
      <c r="BM336" s="1" t="s">
        <v>1111</v>
      </c>
      <c r="BN336" s="119"/>
    </row>
    <row r="337" spans="1:66" ht="31.2">
      <c r="A337" s="23">
        <v>333</v>
      </c>
      <c r="B337" s="33" t="s">
        <v>5272</v>
      </c>
      <c r="C337" s="33" t="s">
        <v>5127</v>
      </c>
      <c r="D337" s="33" t="s">
        <v>216</v>
      </c>
      <c r="E337" s="33">
        <v>87</v>
      </c>
      <c r="F337" s="33" t="s">
        <v>325</v>
      </c>
      <c r="G337" s="33" t="s">
        <v>325</v>
      </c>
      <c r="H337" s="121" t="str">
        <f t="shared" si="12"/>
        <v>李＊淑如</v>
      </c>
      <c r="I337" s="23" t="str">
        <f t="shared" si="13"/>
        <v>1＊931003</v>
      </c>
      <c r="J337" s="33" t="s">
        <v>5036</v>
      </c>
      <c r="K337" s="33" t="s">
        <v>1130</v>
      </c>
      <c r="L337" s="33">
        <v>1410</v>
      </c>
      <c r="M337" s="33"/>
      <c r="N337" s="33"/>
      <c r="O337" s="33"/>
      <c r="P337" s="33"/>
      <c r="Q337" s="2"/>
      <c r="R337" s="2"/>
      <c r="S337" s="2"/>
      <c r="T337" s="2"/>
      <c r="U337" s="2"/>
      <c r="V337" s="2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2"/>
      <c r="AO337" s="2"/>
      <c r="AP337" s="2"/>
      <c r="AQ337" s="1"/>
      <c r="AR337" s="1"/>
      <c r="AS337" s="1"/>
      <c r="AT337" s="1"/>
      <c r="AU337" s="1"/>
      <c r="AV337" s="2"/>
      <c r="AW337" s="1"/>
      <c r="AX337" s="1"/>
      <c r="AY337" s="1"/>
      <c r="AZ337" s="1"/>
      <c r="BA337" s="1"/>
      <c r="BB337" s="1"/>
      <c r="BC337" s="1"/>
      <c r="BD337" s="1"/>
      <c r="BE337" s="1"/>
      <c r="BF337" s="1" t="s">
        <v>1169</v>
      </c>
      <c r="BG337" s="2"/>
      <c r="BH337" s="2"/>
      <c r="BI337" s="1"/>
      <c r="BJ337" s="2"/>
      <c r="BK337" s="2"/>
      <c r="BL337" s="2"/>
      <c r="BM337" s="1"/>
      <c r="BN337" s="119"/>
    </row>
    <row r="338" spans="1:66" ht="62.4">
      <c r="A338" s="23">
        <v>334</v>
      </c>
      <c r="B338" s="33" t="s">
        <v>1981</v>
      </c>
      <c r="C338" s="33" t="s">
        <v>1767</v>
      </c>
      <c r="D338" s="33" t="s">
        <v>218</v>
      </c>
      <c r="E338" s="33">
        <v>53</v>
      </c>
      <c r="F338" s="33" t="s">
        <v>5030</v>
      </c>
      <c r="G338" s="33" t="s">
        <v>5070</v>
      </c>
      <c r="H338" s="121" t="str">
        <f t="shared" si="12"/>
        <v>林＊源</v>
      </c>
      <c r="I338" s="23" t="str">
        <f t="shared" si="13"/>
        <v>0＊635210</v>
      </c>
      <c r="J338" s="33" t="s">
        <v>5039</v>
      </c>
      <c r="K338" s="33" t="s">
        <v>1145</v>
      </c>
      <c r="L338" s="33">
        <v>1410</v>
      </c>
      <c r="M338" s="33"/>
      <c r="N338" s="33"/>
      <c r="O338" s="33"/>
      <c r="P338" s="33"/>
      <c r="Q338" s="2"/>
      <c r="R338" s="2"/>
      <c r="S338" s="2"/>
      <c r="T338" s="2"/>
      <c r="U338" s="2"/>
      <c r="V338" s="2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2"/>
      <c r="AO338" s="2"/>
      <c r="AP338" s="2"/>
      <c r="AQ338" s="1"/>
      <c r="AR338" s="1"/>
      <c r="AS338" s="1"/>
      <c r="AT338" s="1"/>
      <c r="AU338" s="1"/>
      <c r="AV338" s="2"/>
      <c r="AW338" s="1"/>
      <c r="AX338" s="1"/>
      <c r="AY338" s="1"/>
      <c r="AZ338" s="1" t="s">
        <v>9</v>
      </c>
      <c r="BA338" s="1"/>
      <c r="BB338" s="1"/>
      <c r="BC338" s="1"/>
      <c r="BD338" s="1"/>
      <c r="BE338" s="1" t="s">
        <v>9</v>
      </c>
      <c r="BF338" s="1"/>
      <c r="BG338" s="2"/>
      <c r="BH338" s="2"/>
      <c r="BI338" s="1"/>
      <c r="BJ338" s="2"/>
      <c r="BK338" s="2"/>
      <c r="BL338" s="2"/>
      <c r="BM338" s="1" t="s">
        <v>1111</v>
      </c>
      <c r="BN338" s="119"/>
    </row>
    <row r="339" spans="1:66" ht="31.2">
      <c r="A339" s="23">
        <v>335</v>
      </c>
      <c r="B339" s="33" t="s">
        <v>4954</v>
      </c>
      <c r="C339" s="33" t="s">
        <v>4955</v>
      </c>
      <c r="D339" s="33" t="s">
        <v>216</v>
      </c>
      <c r="E339" s="33">
        <v>68</v>
      </c>
      <c r="F339" s="33" t="s">
        <v>5085</v>
      </c>
      <c r="G339" s="33" t="s">
        <v>5128</v>
      </c>
      <c r="H339" s="121" t="str">
        <f t="shared" si="12"/>
        <v>黃＊媚</v>
      </c>
      <c r="I339" s="23" t="str">
        <f t="shared" si="13"/>
        <v>1＊915175</v>
      </c>
      <c r="J339" s="33" t="s">
        <v>5039</v>
      </c>
      <c r="K339" s="33" t="s">
        <v>1152</v>
      </c>
      <c r="L339" s="33">
        <v>1410</v>
      </c>
      <c r="M339" s="33"/>
      <c r="N339" s="33"/>
      <c r="O339" s="33"/>
      <c r="P339" s="33"/>
      <c r="Q339" s="2"/>
      <c r="R339" s="2"/>
      <c r="S339" s="2"/>
      <c r="T339" s="2"/>
      <c r="U339" s="2"/>
      <c r="V339" s="2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2"/>
      <c r="AO339" s="2"/>
      <c r="AP339" s="2"/>
      <c r="AQ339" s="1"/>
      <c r="AR339" s="1"/>
      <c r="AS339" s="1"/>
      <c r="AT339" s="1"/>
      <c r="AU339" s="1"/>
      <c r="AV339" s="2" t="s">
        <v>9</v>
      </c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2"/>
      <c r="BH339" s="2"/>
      <c r="BI339" s="1"/>
      <c r="BJ339" s="2"/>
      <c r="BK339" s="2"/>
      <c r="BL339" s="2"/>
      <c r="BM339" s="1" t="s">
        <v>1111</v>
      </c>
      <c r="BN339" s="119"/>
    </row>
    <row r="340" spans="1:66" ht="46.8">
      <c r="A340" s="23">
        <v>336</v>
      </c>
      <c r="B340" s="33" t="s">
        <v>1570</v>
      </c>
      <c r="C340" s="33" t="s">
        <v>1486</v>
      </c>
      <c r="D340" s="33" t="s">
        <v>218</v>
      </c>
      <c r="E340" s="33">
        <v>69</v>
      </c>
      <c r="F340" s="33" t="s">
        <v>325</v>
      </c>
      <c r="G340" s="33" t="s">
        <v>325</v>
      </c>
      <c r="H340" s="121" t="str">
        <f t="shared" si="12"/>
        <v>吳＊徽</v>
      </c>
      <c r="I340" s="23" t="str">
        <f t="shared" si="13"/>
        <v>0＊341911</v>
      </c>
      <c r="J340" s="33" t="s">
        <v>5050</v>
      </c>
      <c r="K340" s="33" t="s">
        <v>1148</v>
      </c>
      <c r="L340" s="33">
        <v>1410</v>
      </c>
      <c r="M340" s="33"/>
      <c r="N340" s="33"/>
      <c r="O340" s="33"/>
      <c r="P340" s="33"/>
      <c r="Q340" s="2"/>
      <c r="R340" s="2"/>
      <c r="S340" s="2"/>
      <c r="T340" s="2"/>
      <c r="U340" s="2"/>
      <c r="V340" s="2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2"/>
      <c r="AO340" s="2"/>
      <c r="AP340" s="2"/>
      <c r="AQ340" s="1"/>
      <c r="AR340" s="1"/>
      <c r="AS340" s="1"/>
      <c r="AT340" s="1"/>
      <c r="AU340" s="1"/>
      <c r="AV340" s="2"/>
      <c r="AW340" s="1"/>
      <c r="AX340" s="1"/>
      <c r="AY340" s="1"/>
      <c r="AZ340" s="1" t="s">
        <v>9</v>
      </c>
      <c r="BA340" s="1"/>
      <c r="BB340" s="1"/>
      <c r="BC340" s="1"/>
      <c r="BD340" s="1"/>
      <c r="BE340" s="1"/>
      <c r="BF340" s="1"/>
      <c r="BG340" s="2" t="s">
        <v>9</v>
      </c>
      <c r="BH340" s="2"/>
      <c r="BI340" s="1"/>
      <c r="BJ340" s="2"/>
      <c r="BK340" s="2"/>
      <c r="BL340" s="2"/>
      <c r="BM340" s="1"/>
      <c r="BN340" s="119"/>
    </row>
    <row r="341" spans="1:66" ht="46.8">
      <c r="A341" s="23">
        <v>337</v>
      </c>
      <c r="B341" s="33" t="s">
        <v>4647</v>
      </c>
      <c r="C341" s="33" t="s">
        <v>3388</v>
      </c>
      <c r="D341" s="33" t="s">
        <v>216</v>
      </c>
      <c r="E341" s="33">
        <v>33</v>
      </c>
      <c r="F341" s="33" t="s">
        <v>325</v>
      </c>
      <c r="G341" s="33" t="s">
        <v>325</v>
      </c>
      <c r="H341" s="121" t="str">
        <f t="shared" si="12"/>
        <v>陳＊臻</v>
      </c>
      <c r="I341" s="23" t="str">
        <f t="shared" si="13"/>
        <v>1＊716177</v>
      </c>
      <c r="J341" s="33" t="s">
        <v>5050</v>
      </c>
      <c r="K341" s="33" t="s">
        <v>1148</v>
      </c>
      <c r="L341" s="33">
        <v>1410</v>
      </c>
      <c r="M341" s="33"/>
      <c r="N341" s="33"/>
      <c r="O341" s="33"/>
      <c r="P341" s="33"/>
      <c r="Q341" s="2"/>
      <c r="R341" s="2"/>
      <c r="S341" s="2"/>
      <c r="T341" s="2"/>
      <c r="U341" s="2"/>
      <c r="V341" s="2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2"/>
      <c r="AO341" s="2"/>
      <c r="AP341" s="2"/>
      <c r="AQ341" s="1"/>
      <c r="AR341" s="1"/>
      <c r="AS341" s="1"/>
      <c r="AT341" s="1"/>
      <c r="AU341" s="1"/>
      <c r="AV341" s="2"/>
      <c r="AW341" s="1"/>
      <c r="AX341" s="1"/>
      <c r="AY341" s="1"/>
      <c r="AZ341" s="1" t="s">
        <v>9</v>
      </c>
      <c r="BA341" s="1"/>
      <c r="BB341" s="1"/>
      <c r="BC341" s="1"/>
      <c r="BD341" s="1"/>
      <c r="BE341" s="1"/>
      <c r="BF341" s="1"/>
      <c r="BG341" s="2" t="s">
        <v>9</v>
      </c>
      <c r="BH341" s="2"/>
      <c r="BI341" s="1"/>
      <c r="BJ341" s="2"/>
      <c r="BK341" s="2"/>
      <c r="BL341" s="2"/>
      <c r="BM341" s="1"/>
      <c r="BN341" s="119"/>
    </row>
    <row r="342" spans="1:66" ht="46.8">
      <c r="A342" s="23">
        <v>338</v>
      </c>
      <c r="B342" s="33" t="s">
        <v>1355</v>
      </c>
      <c r="C342" s="33" t="s">
        <v>551</v>
      </c>
      <c r="D342" s="33" t="s">
        <v>216</v>
      </c>
      <c r="E342" s="33">
        <v>51</v>
      </c>
      <c r="F342" s="33" t="s">
        <v>325</v>
      </c>
      <c r="G342" s="33" t="s">
        <v>325</v>
      </c>
      <c r="H342" s="121" t="str">
        <f t="shared" si="12"/>
        <v>林＊妃</v>
      </c>
      <c r="I342" s="23" t="str">
        <f t="shared" si="13"/>
        <v>2＊746759</v>
      </c>
      <c r="J342" s="33" t="s">
        <v>5050</v>
      </c>
      <c r="K342" s="33" t="s">
        <v>1140</v>
      </c>
      <c r="L342" s="33">
        <v>1410</v>
      </c>
      <c r="M342" s="33"/>
      <c r="N342" s="33"/>
      <c r="O342" s="33"/>
      <c r="P342" s="33"/>
      <c r="Q342" s="2"/>
      <c r="R342" s="2"/>
      <c r="S342" s="2"/>
      <c r="T342" s="2"/>
      <c r="U342" s="2"/>
      <c r="V342" s="2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2"/>
      <c r="AO342" s="2"/>
      <c r="AP342" s="2"/>
      <c r="AQ342" s="1"/>
      <c r="AR342" s="1"/>
      <c r="AS342" s="1"/>
      <c r="AT342" s="1"/>
      <c r="AU342" s="1"/>
      <c r="AV342" s="2"/>
      <c r="AW342" s="1"/>
      <c r="AX342" s="1"/>
      <c r="AY342" s="1"/>
      <c r="AZ342" s="1"/>
      <c r="BA342" s="1"/>
      <c r="BB342" s="1"/>
      <c r="BC342" s="1"/>
      <c r="BD342" s="1"/>
      <c r="BE342" s="1" t="s">
        <v>9</v>
      </c>
      <c r="BF342" s="1"/>
      <c r="BG342" s="2"/>
      <c r="BH342" s="2"/>
      <c r="BI342" s="1"/>
      <c r="BJ342" s="2" t="s">
        <v>1141</v>
      </c>
      <c r="BK342" s="2"/>
      <c r="BL342" s="2"/>
      <c r="BM342" s="1"/>
      <c r="BN342" s="119"/>
    </row>
    <row r="343" spans="1:66" ht="46.8">
      <c r="A343" s="23">
        <v>339</v>
      </c>
      <c r="B343" s="33" t="s">
        <v>4784</v>
      </c>
      <c r="C343" s="33" t="s">
        <v>4234</v>
      </c>
      <c r="D343" s="33" t="s">
        <v>216</v>
      </c>
      <c r="E343" s="33">
        <v>86</v>
      </c>
      <c r="F343" s="33" t="s">
        <v>5078</v>
      </c>
      <c r="G343" s="33" t="s">
        <v>5059</v>
      </c>
      <c r="H343" s="121" t="str">
        <f t="shared" si="12"/>
        <v>楊＊雁</v>
      </c>
      <c r="I343" s="23" t="str">
        <f t="shared" si="13"/>
        <v>0＊311590</v>
      </c>
      <c r="J343" s="33" t="s">
        <v>5119</v>
      </c>
      <c r="K343" s="33" t="s">
        <v>1132</v>
      </c>
      <c r="L343" s="33">
        <v>1410</v>
      </c>
      <c r="M343" s="33"/>
      <c r="N343" s="33"/>
      <c r="O343" s="33"/>
      <c r="P343" s="33"/>
      <c r="Q343" s="2"/>
      <c r="R343" s="2"/>
      <c r="S343" s="2"/>
      <c r="T343" s="2"/>
      <c r="U343" s="2"/>
      <c r="V343" s="2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2"/>
      <c r="AO343" s="2"/>
      <c r="AP343" s="2"/>
      <c r="AQ343" s="1"/>
      <c r="AR343" s="1"/>
      <c r="AS343" s="1"/>
      <c r="AT343" s="1"/>
      <c r="AU343" s="1"/>
      <c r="AV343" s="2"/>
      <c r="AW343" s="1"/>
      <c r="AX343" s="1"/>
      <c r="AY343" s="1"/>
      <c r="AZ343" s="1"/>
      <c r="BA343" s="1"/>
      <c r="BB343" s="1"/>
      <c r="BC343" s="1"/>
      <c r="BD343" s="1" t="s">
        <v>9</v>
      </c>
      <c r="BE343" s="1" t="s">
        <v>9</v>
      </c>
      <c r="BF343" s="1"/>
      <c r="BG343" s="2"/>
      <c r="BH343" s="2"/>
      <c r="BI343" s="1"/>
      <c r="BJ343" s="2"/>
      <c r="BK343" s="2"/>
      <c r="BL343" s="2"/>
      <c r="BM343" s="1"/>
      <c r="BN343" s="119"/>
    </row>
    <row r="344" spans="1:66" ht="46.8">
      <c r="A344" s="23">
        <v>340</v>
      </c>
      <c r="B344" s="33" t="s">
        <v>5273</v>
      </c>
      <c r="C344" s="33" t="s">
        <v>5129</v>
      </c>
      <c r="D344" s="33" t="s">
        <v>218</v>
      </c>
      <c r="E344" s="33">
        <v>85</v>
      </c>
      <c r="F344" s="33" t="s">
        <v>325</v>
      </c>
      <c r="G344" s="33" t="s">
        <v>325</v>
      </c>
      <c r="H344" s="121" t="str">
        <f t="shared" si="12"/>
        <v>陸＊正</v>
      </c>
      <c r="I344" s="23" t="str">
        <f t="shared" si="13"/>
        <v>2＊755426</v>
      </c>
      <c r="J344" s="33" t="s">
        <v>5119</v>
      </c>
      <c r="K344" s="33" t="s">
        <v>1132</v>
      </c>
      <c r="L344" s="33">
        <v>1410</v>
      </c>
      <c r="M344" s="33"/>
      <c r="N344" s="33"/>
      <c r="O344" s="33"/>
      <c r="P344" s="33"/>
      <c r="Q344" s="2"/>
      <c r="R344" s="2"/>
      <c r="S344" s="2"/>
      <c r="T344" s="2"/>
      <c r="U344" s="2"/>
      <c r="V344" s="2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2"/>
      <c r="AO344" s="2"/>
      <c r="AP344" s="2"/>
      <c r="AQ344" s="1"/>
      <c r="AR344" s="1"/>
      <c r="AS344" s="1"/>
      <c r="AT344" s="1"/>
      <c r="AU344" s="1"/>
      <c r="AV344" s="2"/>
      <c r="AW344" s="1"/>
      <c r="AX344" s="1"/>
      <c r="AY344" s="1"/>
      <c r="AZ344" s="1"/>
      <c r="BA344" s="1"/>
      <c r="BB344" s="1"/>
      <c r="BC344" s="1"/>
      <c r="BD344" s="1" t="s">
        <v>9</v>
      </c>
      <c r="BE344" s="1" t="s">
        <v>9</v>
      </c>
      <c r="BF344" s="1"/>
      <c r="BG344" s="2"/>
      <c r="BH344" s="2"/>
      <c r="BI344" s="1"/>
      <c r="BJ344" s="2"/>
      <c r="BK344" s="2"/>
      <c r="BL344" s="2"/>
      <c r="BM344" s="1"/>
      <c r="BN344" s="119"/>
    </row>
    <row r="345" spans="1:66" ht="31.2">
      <c r="A345" s="23">
        <v>341</v>
      </c>
      <c r="B345" s="33" t="s">
        <v>1981</v>
      </c>
      <c r="C345" s="33" t="s">
        <v>1767</v>
      </c>
      <c r="D345" s="33" t="s">
        <v>218</v>
      </c>
      <c r="E345" s="33">
        <v>53</v>
      </c>
      <c r="F345" s="33" t="s">
        <v>5030</v>
      </c>
      <c r="G345" s="33" t="s">
        <v>5070</v>
      </c>
      <c r="H345" s="121" t="str">
        <f t="shared" si="12"/>
        <v>林＊源</v>
      </c>
      <c r="I345" s="23" t="str">
        <f t="shared" si="13"/>
        <v>0＊635210</v>
      </c>
      <c r="J345" s="33" t="s">
        <v>5059</v>
      </c>
      <c r="K345" s="33" t="s">
        <v>1127</v>
      </c>
      <c r="L345" s="33">
        <v>1410</v>
      </c>
      <c r="M345" s="33"/>
      <c r="N345" s="33"/>
      <c r="O345" s="33"/>
      <c r="P345" s="33"/>
      <c r="Q345" s="2"/>
      <c r="R345" s="2"/>
      <c r="S345" s="2"/>
      <c r="T345" s="2"/>
      <c r="U345" s="2"/>
      <c r="V345" s="2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2"/>
      <c r="AO345" s="2"/>
      <c r="AP345" s="2"/>
      <c r="AQ345" s="1"/>
      <c r="AR345" s="1"/>
      <c r="AS345" s="1"/>
      <c r="AT345" s="1"/>
      <c r="AU345" s="1"/>
      <c r="AV345" s="2"/>
      <c r="AW345" s="1"/>
      <c r="AX345" s="1"/>
      <c r="AY345" s="1"/>
      <c r="AZ345" s="1"/>
      <c r="BA345" s="1"/>
      <c r="BB345" s="1"/>
      <c r="BC345" s="1"/>
      <c r="BD345" s="1"/>
      <c r="BE345" s="1" t="s">
        <v>9</v>
      </c>
      <c r="BF345" s="1"/>
      <c r="BG345" s="2"/>
      <c r="BH345" s="2"/>
      <c r="BI345" s="1" t="s">
        <v>1114</v>
      </c>
      <c r="BJ345" s="2"/>
      <c r="BK345" s="2"/>
      <c r="BL345" s="2"/>
      <c r="BM345" s="1"/>
      <c r="BN345" s="119"/>
    </row>
    <row r="346" spans="1:66" ht="46.8">
      <c r="A346" s="23">
        <v>342</v>
      </c>
      <c r="B346" s="33" t="s">
        <v>4783</v>
      </c>
      <c r="C346" s="33" t="s">
        <v>3520</v>
      </c>
      <c r="D346" s="33" t="s">
        <v>216</v>
      </c>
      <c r="E346" s="33">
        <v>92</v>
      </c>
      <c r="F346" s="33" t="s">
        <v>325</v>
      </c>
      <c r="G346" s="33" t="s">
        <v>325</v>
      </c>
      <c r="H346" s="121" t="str">
        <f t="shared" si="12"/>
        <v>張＊愛蓮</v>
      </c>
      <c r="I346" s="23" t="str">
        <f t="shared" si="13"/>
        <v>0＊012405</v>
      </c>
      <c r="J346" s="33" t="s">
        <v>5059</v>
      </c>
      <c r="K346" s="33" t="s">
        <v>1148</v>
      </c>
      <c r="L346" s="33">
        <v>1410</v>
      </c>
      <c r="M346" s="33"/>
      <c r="N346" s="33"/>
      <c r="O346" s="33"/>
      <c r="P346" s="33"/>
      <c r="Q346" s="2"/>
      <c r="R346" s="2"/>
      <c r="S346" s="2"/>
      <c r="T346" s="2"/>
      <c r="U346" s="2"/>
      <c r="V346" s="2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2"/>
      <c r="AO346" s="2"/>
      <c r="AP346" s="2"/>
      <c r="AQ346" s="1"/>
      <c r="AR346" s="1"/>
      <c r="AS346" s="1"/>
      <c r="AT346" s="1"/>
      <c r="AU346" s="1"/>
      <c r="AV346" s="2"/>
      <c r="AW346" s="1"/>
      <c r="AX346" s="1"/>
      <c r="AY346" s="1"/>
      <c r="AZ346" s="1" t="s">
        <v>9</v>
      </c>
      <c r="BA346" s="1"/>
      <c r="BB346" s="1"/>
      <c r="BC346" s="1"/>
      <c r="BD346" s="1"/>
      <c r="BE346" s="1"/>
      <c r="BF346" s="1"/>
      <c r="BG346" s="2" t="s">
        <v>9</v>
      </c>
      <c r="BH346" s="2"/>
      <c r="BI346" s="1"/>
      <c r="BJ346" s="2"/>
      <c r="BK346" s="2"/>
      <c r="BL346" s="2"/>
      <c r="BM346" s="1"/>
      <c r="BN346" s="119"/>
    </row>
    <row r="347" spans="1:66" ht="46.8">
      <c r="A347" s="23">
        <v>343</v>
      </c>
      <c r="B347" s="33" t="s">
        <v>1572</v>
      </c>
      <c r="C347" s="33" t="s">
        <v>1488</v>
      </c>
      <c r="D347" s="33" t="s">
        <v>218</v>
      </c>
      <c r="E347" s="33">
        <v>34</v>
      </c>
      <c r="F347" s="33" t="s">
        <v>325</v>
      </c>
      <c r="G347" s="33" t="s">
        <v>325</v>
      </c>
      <c r="H347" s="121" t="str">
        <f t="shared" si="12"/>
        <v>洪＊駿</v>
      </c>
      <c r="I347" s="23" t="str">
        <f t="shared" si="13"/>
        <v>1＊944488</v>
      </c>
      <c r="J347" s="33" t="s">
        <v>5041</v>
      </c>
      <c r="K347" s="33" t="s">
        <v>1140</v>
      </c>
      <c r="L347" s="33">
        <v>1410</v>
      </c>
      <c r="M347" s="33"/>
      <c r="N347" s="33"/>
      <c r="O347" s="33"/>
      <c r="P347" s="33"/>
      <c r="Q347" s="2"/>
      <c r="R347" s="2"/>
      <c r="S347" s="2"/>
      <c r="T347" s="2"/>
      <c r="U347" s="2"/>
      <c r="V347" s="2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2"/>
      <c r="AO347" s="2"/>
      <c r="AP347" s="2"/>
      <c r="AQ347" s="1"/>
      <c r="AR347" s="1"/>
      <c r="AS347" s="1"/>
      <c r="AT347" s="1"/>
      <c r="AU347" s="1"/>
      <c r="AV347" s="2"/>
      <c r="AW347" s="1"/>
      <c r="AX347" s="1"/>
      <c r="AY347" s="1"/>
      <c r="AZ347" s="1"/>
      <c r="BA347" s="1"/>
      <c r="BB347" s="1"/>
      <c r="BC347" s="1"/>
      <c r="BD347" s="1"/>
      <c r="BE347" s="1" t="s">
        <v>9</v>
      </c>
      <c r="BF347" s="1"/>
      <c r="BG347" s="2"/>
      <c r="BH347" s="2"/>
      <c r="BI347" s="1"/>
      <c r="BJ347" s="2" t="s">
        <v>1141</v>
      </c>
      <c r="BK347" s="2"/>
      <c r="BL347" s="2"/>
      <c r="BM347" s="1"/>
      <c r="BN347" s="119"/>
    </row>
    <row r="348" spans="1:66" ht="31.2">
      <c r="A348" s="23">
        <v>344</v>
      </c>
      <c r="B348" s="33" t="s">
        <v>5274</v>
      </c>
      <c r="C348" s="33" t="s">
        <v>2255</v>
      </c>
      <c r="D348" s="33" t="s">
        <v>218</v>
      </c>
      <c r="E348" s="33">
        <v>64</v>
      </c>
      <c r="F348" s="33" t="s">
        <v>325</v>
      </c>
      <c r="G348" s="33" t="s">
        <v>325</v>
      </c>
      <c r="H348" s="121" t="str">
        <f t="shared" si="12"/>
        <v>薛＊男</v>
      </c>
      <c r="I348" s="23" t="str">
        <f t="shared" si="13"/>
        <v>0＊218906</v>
      </c>
      <c r="J348" s="33" t="s">
        <v>5128</v>
      </c>
      <c r="K348" s="33" t="s">
        <v>1127</v>
      </c>
      <c r="L348" s="33">
        <v>1410</v>
      </c>
      <c r="M348" s="33"/>
      <c r="N348" s="33"/>
      <c r="O348" s="33"/>
      <c r="P348" s="33"/>
      <c r="Q348" s="2"/>
      <c r="R348" s="2"/>
      <c r="S348" s="2"/>
      <c r="T348" s="2"/>
      <c r="U348" s="2"/>
      <c r="V348" s="2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2"/>
      <c r="AO348" s="2"/>
      <c r="AP348" s="2"/>
      <c r="AQ348" s="1"/>
      <c r="AR348" s="1"/>
      <c r="AS348" s="1"/>
      <c r="AT348" s="1"/>
      <c r="AU348" s="1"/>
      <c r="AV348" s="2"/>
      <c r="AW348" s="1"/>
      <c r="AX348" s="1"/>
      <c r="AY348" s="1"/>
      <c r="AZ348" s="1"/>
      <c r="BA348" s="1"/>
      <c r="BB348" s="1"/>
      <c r="BC348" s="1"/>
      <c r="BD348" s="1"/>
      <c r="BE348" s="1" t="s">
        <v>9</v>
      </c>
      <c r="BF348" s="1"/>
      <c r="BG348" s="2"/>
      <c r="BH348" s="2"/>
      <c r="BI348" s="1"/>
      <c r="BJ348" s="2"/>
      <c r="BK348" s="2"/>
      <c r="BL348" s="2"/>
      <c r="BM348" s="1"/>
      <c r="BN348" s="119"/>
    </row>
    <row r="349" spans="1:66" ht="46.8">
      <c r="A349" s="23">
        <v>345</v>
      </c>
      <c r="B349" s="33" t="s">
        <v>5275</v>
      </c>
      <c r="C349" s="33" t="s">
        <v>2437</v>
      </c>
      <c r="D349" s="33" t="s">
        <v>218</v>
      </c>
      <c r="E349" s="33">
        <v>50</v>
      </c>
      <c r="F349" s="33" t="s">
        <v>325</v>
      </c>
      <c r="G349" s="33" t="s">
        <v>325</v>
      </c>
      <c r="H349" s="121" t="str">
        <f t="shared" si="12"/>
        <v>陳＊農</v>
      </c>
      <c r="I349" s="23" t="str">
        <f t="shared" si="13"/>
        <v>2＊897490</v>
      </c>
      <c r="J349" s="33" t="s">
        <v>5128</v>
      </c>
      <c r="K349" s="33" t="s">
        <v>1132</v>
      </c>
      <c r="L349" s="33">
        <v>1410</v>
      </c>
      <c r="M349" s="33"/>
      <c r="N349" s="33"/>
      <c r="O349" s="33"/>
      <c r="P349" s="33"/>
      <c r="Q349" s="2"/>
      <c r="R349" s="2"/>
      <c r="S349" s="2"/>
      <c r="T349" s="2"/>
      <c r="U349" s="2"/>
      <c r="V349" s="2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2"/>
      <c r="AO349" s="2"/>
      <c r="AP349" s="2"/>
      <c r="AQ349" s="1"/>
      <c r="AR349" s="1"/>
      <c r="AS349" s="1"/>
      <c r="AT349" s="1"/>
      <c r="AU349" s="1"/>
      <c r="AV349" s="2"/>
      <c r="AW349" s="1"/>
      <c r="AX349" s="1"/>
      <c r="AY349" s="1"/>
      <c r="AZ349" s="1"/>
      <c r="BA349" s="1"/>
      <c r="BB349" s="1"/>
      <c r="BC349" s="1"/>
      <c r="BD349" s="1" t="s">
        <v>9</v>
      </c>
      <c r="BE349" s="1" t="s">
        <v>9</v>
      </c>
      <c r="BF349" s="1"/>
      <c r="BG349" s="2"/>
      <c r="BH349" s="2"/>
      <c r="BI349" s="1"/>
      <c r="BJ349" s="2"/>
      <c r="BK349" s="2"/>
      <c r="BL349" s="2"/>
      <c r="BM349" s="1"/>
      <c r="BN349" s="119"/>
    </row>
    <row r="350" spans="1:66" ht="46.8">
      <c r="A350" s="23">
        <v>346</v>
      </c>
      <c r="B350" s="33" t="s">
        <v>5276</v>
      </c>
      <c r="C350" s="33" t="s">
        <v>3383</v>
      </c>
      <c r="D350" s="33" t="s">
        <v>216</v>
      </c>
      <c r="E350" s="33">
        <v>73</v>
      </c>
      <c r="F350" s="33" t="s">
        <v>5063</v>
      </c>
      <c r="G350" s="33" t="s">
        <v>5081</v>
      </c>
      <c r="H350" s="121" t="str">
        <f t="shared" si="12"/>
        <v>徐＊素</v>
      </c>
      <c r="I350" s="23" t="str">
        <f t="shared" si="13"/>
        <v>0＊658186</v>
      </c>
      <c r="J350" s="33" t="s">
        <v>5070</v>
      </c>
      <c r="K350" s="33" t="s">
        <v>1802</v>
      </c>
      <c r="L350" s="33">
        <v>1410</v>
      </c>
      <c r="M350" s="33"/>
      <c r="N350" s="33"/>
      <c r="O350" s="33"/>
      <c r="P350" s="33"/>
      <c r="Q350" s="2"/>
      <c r="R350" s="2"/>
      <c r="S350" s="2"/>
      <c r="T350" s="2"/>
      <c r="U350" s="2"/>
      <c r="V350" s="2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 t="s">
        <v>9</v>
      </c>
      <c r="AM350" s="1"/>
      <c r="AN350" s="2"/>
      <c r="AO350" s="2"/>
      <c r="AP350" s="2"/>
      <c r="AQ350" s="1"/>
      <c r="AR350" s="1"/>
      <c r="AS350" s="1"/>
      <c r="AT350" s="1"/>
      <c r="AU350" s="1"/>
      <c r="AV350" s="2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2"/>
      <c r="BH350" s="2"/>
      <c r="BI350" s="1"/>
      <c r="BJ350" s="2"/>
      <c r="BK350" s="2"/>
      <c r="BL350" s="2"/>
      <c r="BM350" s="1" t="s">
        <v>1111</v>
      </c>
      <c r="BN350" s="119"/>
    </row>
    <row r="351" spans="1:66" ht="16.2">
      <c r="A351" s="23">
        <v>347</v>
      </c>
      <c r="B351" s="33" t="s">
        <v>4774</v>
      </c>
      <c r="C351" s="33" t="s">
        <v>2612</v>
      </c>
      <c r="D351" s="33" t="s">
        <v>218</v>
      </c>
      <c r="E351" s="33">
        <v>86</v>
      </c>
      <c r="F351" s="33" t="s">
        <v>325</v>
      </c>
      <c r="G351" s="33" t="s">
        <v>325</v>
      </c>
      <c r="H351" s="121" t="str">
        <f t="shared" si="12"/>
        <v>蔡＊洪</v>
      </c>
      <c r="I351" s="23" t="str">
        <f t="shared" si="13"/>
        <v>1＊561471</v>
      </c>
      <c r="J351" s="33" t="s">
        <v>5070</v>
      </c>
      <c r="K351" s="33">
        <v>5760350</v>
      </c>
      <c r="L351" s="33">
        <v>1410</v>
      </c>
      <c r="M351" s="33"/>
      <c r="N351" s="33"/>
      <c r="O351" s="33"/>
      <c r="P351" s="33"/>
      <c r="Q351" s="2"/>
      <c r="R351" s="2"/>
      <c r="S351" s="2"/>
      <c r="T351" s="2"/>
      <c r="U351" s="2"/>
      <c r="V351" s="2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2"/>
      <c r="AO351" s="2"/>
      <c r="AP351" s="2"/>
      <c r="AQ351" s="1"/>
      <c r="AR351" s="1"/>
      <c r="AS351" s="1"/>
      <c r="AT351" s="1"/>
      <c r="AU351" s="1"/>
      <c r="AV351" s="2"/>
      <c r="AW351" s="1"/>
      <c r="AX351" s="1"/>
      <c r="AY351" s="1" t="s">
        <v>9</v>
      </c>
      <c r="AZ351" s="1"/>
      <c r="BA351" s="1"/>
      <c r="BB351" s="1"/>
      <c r="BC351" s="1"/>
      <c r="BD351" s="1"/>
      <c r="BE351" s="1"/>
      <c r="BF351" s="1"/>
      <c r="BG351" s="2"/>
      <c r="BH351" s="2"/>
      <c r="BI351" s="1"/>
      <c r="BJ351" s="2"/>
      <c r="BK351" s="2"/>
      <c r="BL351" s="2"/>
      <c r="BM351" s="1"/>
      <c r="BN351" s="119"/>
    </row>
    <row r="352" spans="1:66" ht="31.2">
      <c r="A352" s="23">
        <v>348</v>
      </c>
      <c r="B352" s="33" t="s">
        <v>4650</v>
      </c>
      <c r="C352" s="33" t="s">
        <v>4453</v>
      </c>
      <c r="D352" s="33" t="s">
        <v>218</v>
      </c>
      <c r="E352" s="33">
        <v>50</v>
      </c>
      <c r="F352" s="33" t="s">
        <v>325</v>
      </c>
      <c r="G352" s="33" t="s">
        <v>325</v>
      </c>
      <c r="H352" s="121" t="str">
        <f t="shared" si="12"/>
        <v>李＊龍</v>
      </c>
      <c r="I352" s="23" t="str">
        <f t="shared" si="13"/>
        <v>1＊780428</v>
      </c>
      <c r="J352" s="33" t="s">
        <v>5070</v>
      </c>
      <c r="K352" s="33" t="s">
        <v>1127</v>
      </c>
      <c r="L352" s="33">
        <v>1410</v>
      </c>
      <c r="M352" s="33"/>
      <c r="N352" s="33"/>
      <c r="O352" s="33"/>
      <c r="P352" s="33"/>
      <c r="Q352" s="2"/>
      <c r="R352" s="2"/>
      <c r="S352" s="2"/>
      <c r="T352" s="2"/>
      <c r="U352" s="2"/>
      <c r="V352" s="2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2"/>
      <c r="AO352" s="2"/>
      <c r="AP352" s="2"/>
      <c r="AQ352" s="1"/>
      <c r="AR352" s="1"/>
      <c r="AS352" s="1"/>
      <c r="AT352" s="1"/>
      <c r="AU352" s="1"/>
      <c r="AV352" s="2"/>
      <c r="AW352" s="1"/>
      <c r="AX352" s="1"/>
      <c r="AY352" s="1"/>
      <c r="AZ352" s="1"/>
      <c r="BA352" s="1"/>
      <c r="BB352" s="1"/>
      <c r="BC352" s="1"/>
      <c r="BD352" s="1"/>
      <c r="BE352" s="1" t="s">
        <v>9</v>
      </c>
      <c r="BF352" s="1"/>
      <c r="BG352" s="2"/>
      <c r="BH352" s="2"/>
      <c r="BI352" s="1"/>
      <c r="BJ352" s="2"/>
      <c r="BK352" s="2"/>
      <c r="BL352" s="2"/>
      <c r="BM352" s="1"/>
      <c r="BN352" s="119"/>
    </row>
    <row r="353" spans="1:66" ht="46.8">
      <c r="A353" s="23">
        <v>349</v>
      </c>
      <c r="B353" s="33" t="s">
        <v>5277</v>
      </c>
      <c r="C353" s="33" t="s">
        <v>5130</v>
      </c>
      <c r="D353" s="33" t="s">
        <v>216</v>
      </c>
      <c r="E353" s="33">
        <v>86</v>
      </c>
      <c r="F353" s="33" t="s">
        <v>325</v>
      </c>
      <c r="G353" s="33" t="s">
        <v>325</v>
      </c>
      <c r="H353" s="121" t="str">
        <f t="shared" si="12"/>
        <v>余＊麥</v>
      </c>
      <c r="I353" s="23" t="str">
        <f t="shared" si="13"/>
        <v>2＊282341</v>
      </c>
      <c r="J353" s="33" t="s">
        <v>5070</v>
      </c>
      <c r="K353" s="33" t="s">
        <v>1148</v>
      </c>
      <c r="L353" s="33">
        <v>1410</v>
      </c>
      <c r="M353" s="33"/>
      <c r="N353" s="33"/>
      <c r="O353" s="33"/>
      <c r="P353" s="33"/>
      <c r="Q353" s="2"/>
      <c r="R353" s="2"/>
      <c r="S353" s="2"/>
      <c r="T353" s="2"/>
      <c r="U353" s="2"/>
      <c r="V353" s="2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2"/>
      <c r="AO353" s="2"/>
      <c r="AP353" s="2"/>
      <c r="AQ353" s="1"/>
      <c r="AR353" s="1"/>
      <c r="AS353" s="1"/>
      <c r="AT353" s="1"/>
      <c r="AU353" s="1"/>
      <c r="AV353" s="2"/>
      <c r="AW353" s="1"/>
      <c r="AX353" s="1"/>
      <c r="AY353" s="1"/>
      <c r="AZ353" s="1" t="s">
        <v>9</v>
      </c>
      <c r="BA353" s="1"/>
      <c r="BB353" s="1"/>
      <c r="BC353" s="1"/>
      <c r="BD353" s="1"/>
      <c r="BE353" s="1"/>
      <c r="BF353" s="1"/>
      <c r="BG353" s="2" t="s">
        <v>9</v>
      </c>
      <c r="BH353" s="2"/>
      <c r="BI353" s="1"/>
      <c r="BJ353" s="2"/>
      <c r="BK353" s="2"/>
      <c r="BL353" s="2"/>
      <c r="BM353" s="1"/>
      <c r="BN353" s="119"/>
    </row>
    <row r="354" spans="1:66" ht="62.4">
      <c r="A354" s="23">
        <v>350</v>
      </c>
      <c r="B354" s="33" t="s">
        <v>5278</v>
      </c>
      <c r="C354" s="33" t="s">
        <v>5131</v>
      </c>
      <c r="D354" s="33" t="s">
        <v>216</v>
      </c>
      <c r="E354" s="33">
        <v>61</v>
      </c>
      <c r="F354" s="33" t="s">
        <v>325</v>
      </c>
      <c r="G354" s="33" t="s">
        <v>325</v>
      </c>
      <c r="H354" s="121" t="str">
        <f t="shared" si="12"/>
        <v>張＊真</v>
      </c>
      <c r="I354" s="23" t="str">
        <f t="shared" si="13"/>
        <v>1＊021450</v>
      </c>
      <c r="J354" s="33" t="s">
        <v>5023</v>
      </c>
      <c r="K354" s="33" t="s">
        <v>1814</v>
      </c>
      <c r="L354" s="33">
        <v>1551</v>
      </c>
      <c r="M354" s="33"/>
      <c r="N354" s="33"/>
      <c r="O354" s="33"/>
      <c r="P354" s="33"/>
      <c r="Q354" s="2"/>
      <c r="R354" s="2"/>
      <c r="S354" s="2"/>
      <c r="T354" s="2"/>
      <c r="U354" s="2"/>
      <c r="V354" s="2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2"/>
      <c r="AO354" s="2"/>
      <c r="AP354" s="2"/>
      <c r="AQ354" s="1"/>
      <c r="AR354" s="1"/>
      <c r="AS354" s="1"/>
      <c r="AT354" s="1"/>
      <c r="AU354" s="1"/>
      <c r="AV354" s="2"/>
      <c r="AW354" s="1"/>
      <c r="AX354" s="1"/>
      <c r="AY354" s="1"/>
      <c r="AZ354" s="1" t="s">
        <v>9</v>
      </c>
      <c r="BA354" s="1"/>
      <c r="BB354" s="1"/>
      <c r="BC354" s="1"/>
      <c r="BD354" s="1"/>
      <c r="BE354" s="1"/>
      <c r="BF354" s="1"/>
      <c r="BG354" s="2" t="s">
        <v>9</v>
      </c>
      <c r="BH354" s="2"/>
      <c r="BI354" s="1"/>
      <c r="BJ354" s="2"/>
      <c r="BK354" s="2"/>
      <c r="BL354" s="2"/>
      <c r="BM354" s="1" t="s">
        <v>1111</v>
      </c>
      <c r="BN354" s="119"/>
    </row>
    <row r="355" spans="1:66" ht="16.2">
      <c r="A355" s="23">
        <v>351</v>
      </c>
      <c r="B355" s="33" t="s">
        <v>4794</v>
      </c>
      <c r="C355" s="33" t="s">
        <v>4576</v>
      </c>
      <c r="D355" s="33" t="s">
        <v>218</v>
      </c>
      <c r="E355" s="33">
        <v>66</v>
      </c>
      <c r="F355" s="33" t="s">
        <v>4258</v>
      </c>
      <c r="G355" s="33" t="s">
        <v>5099</v>
      </c>
      <c r="H355" s="121" t="str">
        <f t="shared" si="12"/>
        <v>楊＊明</v>
      </c>
      <c r="I355" s="23" t="str">
        <f t="shared" si="13"/>
        <v>1＊702626</v>
      </c>
      <c r="J355" s="33" t="s">
        <v>5023</v>
      </c>
      <c r="K355" s="33">
        <v>5760350</v>
      </c>
      <c r="L355" s="33">
        <v>1551</v>
      </c>
      <c r="M355" s="33"/>
      <c r="N355" s="33"/>
      <c r="O355" s="33"/>
      <c r="P355" s="33"/>
      <c r="Q355" s="2"/>
      <c r="R355" s="2"/>
      <c r="S355" s="2"/>
      <c r="T355" s="2"/>
      <c r="U355" s="2"/>
      <c r="V355" s="2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2"/>
      <c r="AO355" s="2"/>
      <c r="AP355" s="2"/>
      <c r="AQ355" s="1"/>
      <c r="AR355" s="1"/>
      <c r="AS355" s="1"/>
      <c r="AT355" s="1"/>
      <c r="AU355" s="1"/>
      <c r="AV355" s="2"/>
      <c r="AW355" s="1"/>
      <c r="AX355" s="1"/>
      <c r="AY355" s="1" t="s">
        <v>9</v>
      </c>
      <c r="AZ355" s="1"/>
      <c r="BA355" s="1"/>
      <c r="BB355" s="1"/>
      <c r="BC355" s="1"/>
      <c r="BD355" s="1"/>
      <c r="BE355" s="1"/>
      <c r="BF355" s="1"/>
      <c r="BG355" s="2"/>
      <c r="BH355" s="2"/>
      <c r="BI355" s="1"/>
      <c r="BJ355" s="2"/>
      <c r="BK355" s="2"/>
      <c r="BL355" s="2"/>
      <c r="BM355" s="1"/>
      <c r="BN355" s="119"/>
    </row>
    <row r="356" spans="1:66" ht="31.2">
      <c r="A356" s="23">
        <v>352</v>
      </c>
      <c r="B356" s="33" t="s">
        <v>743</v>
      </c>
      <c r="C356" s="33" t="s">
        <v>744</v>
      </c>
      <c r="D356" s="33" t="s">
        <v>216</v>
      </c>
      <c r="E356" s="33">
        <v>66</v>
      </c>
      <c r="F356" s="33" t="s">
        <v>325</v>
      </c>
      <c r="G356" s="33" t="s">
        <v>325</v>
      </c>
      <c r="H356" s="121" t="str">
        <f t="shared" si="12"/>
        <v>謝＊貴</v>
      </c>
      <c r="I356" s="23" t="str">
        <f t="shared" si="13"/>
        <v>2＊497355</v>
      </c>
      <c r="J356" s="33" t="s">
        <v>5023</v>
      </c>
      <c r="K356" s="33" t="s">
        <v>1127</v>
      </c>
      <c r="L356" s="33">
        <v>1551</v>
      </c>
      <c r="M356" s="33"/>
      <c r="N356" s="33"/>
      <c r="O356" s="33"/>
      <c r="P356" s="33"/>
      <c r="Q356" s="2"/>
      <c r="R356" s="2"/>
      <c r="S356" s="2"/>
      <c r="T356" s="2"/>
      <c r="U356" s="2"/>
      <c r="V356" s="2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2"/>
      <c r="AO356" s="2"/>
      <c r="AP356" s="2"/>
      <c r="AQ356" s="1"/>
      <c r="AR356" s="1"/>
      <c r="AS356" s="1"/>
      <c r="AT356" s="1"/>
      <c r="AU356" s="1"/>
      <c r="AV356" s="2"/>
      <c r="AW356" s="1"/>
      <c r="AX356" s="1"/>
      <c r="AY356" s="1"/>
      <c r="AZ356" s="1"/>
      <c r="BA356" s="1"/>
      <c r="BB356" s="1"/>
      <c r="BC356" s="1"/>
      <c r="BD356" s="1"/>
      <c r="BE356" s="1" t="s">
        <v>9</v>
      </c>
      <c r="BF356" s="1"/>
      <c r="BG356" s="2"/>
      <c r="BH356" s="2"/>
      <c r="BI356" s="1"/>
      <c r="BJ356" s="2"/>
      <c r="BK356" s="2"/>
      <c r="BL356" s="2"/>
      <c r="BM356" s="1"/>
      <c r="BN356" s="119"/>
    </row>
    <row r="357" spans="1:66" ht="16.2">
      <c r="A357" s="23">
        <v>353</v>
      </c>
      <c r="B357" s="33" t="s">
        <v>5268</v>
      </c>
      <c r="C357" s="33" t="s">
        <v>4283</v>
      </c>
      <c r="D357" s="33" t="s">
        <v>216</v>
      </c>
      <c r="E357" s="33">
        <v>86</v>
      </c>
      <c r="F357" s="33" t="s">
        <v>325</v>
      </c>
      <c r="G357" s="33" t="s">
        <v>325</v>
      </c>
      <c r="H357" s="121" t="str">
        <f t="shared" si="12"/>
        <v>吳＊惠</v>
      </c>
      <c r="I357" s="23" t="str">
        <f t="shared" si="13"/>
        <v>0＊118918</v>
      </c>
      <c r="J357" s="33" t="s">
        <v>5036</v>
      </c>
      <c r="K357" s="33">
        <v>5760350</v>
      </c>
      <c r="L357" s="33">
        <v>1551</v>
      </c>
      <c r="M357" s="33"/>
      <c r="N357" s="33"/>
      <c r="O357" s="33"/>
      <c r="P357" s="33"/>
      <c r="Q357" s="2"/>
      <c r="R357" s="2"/>
      <c r="S357" s="2"/>
      <c r="T357" s="2"/>
      <c r="U357" s="2"/>
      <c r="V357" s="2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2"/>
      <c r="AO357" s="2"/>
      <c r="AP357" s="2"/>
      <c r="AQ357" s="1"/>
      <c r="AR357" s="1"/>
      <c r="AS357" s="1"/>
      <c r="AT357" s="1"/>
      <c r="AU357" s="1"/>
      <c r="AV357" s="2"/>
      <c r="AW357" s="1"/>
      <c r="AX357" s="1"/>
      <c r="AY357" s="1" t="s">
        <v>9</v>
      </c>
      <c r="AZ357" s="1"/>
      <c r="BA357" s="1"/>
      <c r="BB357" s="1"/>
      <c r="BC357" s="1"/>
      <c r="BD357" s="1"/>
      <c r="BE357" s="1"/>
      <c r="BF357" s="1"/>
      <c r="BG357" s="2"/>
      <c r="BH357" s="2"/>
      <c r="BI357" s="1"/>
      <c r="BJ357" s="2"/>
      <c r="BK357" s="2"/>
      <c r="BL357" s="2"/>
      <c r="BM357" s="1"/>
      <c r="BN357" s="119"/>
    </row>
    <row r="358" spans="1:66" ht="31.2">
      <c r="A358" s="23">
        <v>354</v>
      </c>
      <c r="B358" s="33" t="s">
        <v>5279</v>
      </c>
      <c r="C358" s="33" t="s">
        <v>3933</v>
      </c>
      <c r="D358" s="33" t="s">
        <v>218</v>
      </c>
      <c r="E358" s="33">
        <v>52</v>
      </c>
      <c r="F358" s="33" t="s">
        <v>325</v>
      </c>
      <c r="G358" s="33" t="s">
        <v>325</v>
      </c>
      <c r="H358" s="121" t="str">
        <f t="shared" si="12"/>
        <v>黃＊維</v>
      </c>
      <c r="I358" s="23" t="str">
        <f t="shared" si="13"/>
        <v>1＊941691</v>
      </c>
      <c r="J358" s="33" t="s">
        <v>5036</v>
      </c>
      <c r="K358" s="33" t="s">
        <v>1127</v>
      </c>
      <c r="L358" s="33">
        <v>1551</v>
      </c>
      <c r="M358" s="33"/>
      <c r="N358" s="33"/>
      <c r="O358" s="33"/>
      <c r="P358" s="33"/>
      <c r="Q358" s="2"/>
      <c r="R358" s="2"/>
      <c r="S358" s="2"/>
      <c r="T358" s="2"/>
      <c r="U358" s="2"/>
      <c r="V358" s="2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2"/>
      <c r="AO358" s="2"/>
      <c r="AP358" s="2"/>
      <c r="AQ358" s="1"/>
      <c r="AR358" s="1"/>
      <c r="AS358" s="1"/>
      <c r="AT358" s="1"/>
      <c r="AU358" s="1"/>
      <c r="AV358" s="2"/>
      <c r="AW358" s="1"/>
      <c r="AX358" s="1"/>
      <c r="AY358" s="1"/>
      <c r="AZ358" s="1"/>
      <c r="BA358" s="1"/>
      <c r="BB358" s="1"/>
      <c r="BC358" s="1"/>
      <c r="BD358" s="1"/>
      <c r="BE358" s="1" t="s">
        <v>9</v>
      </c>
      <c r="BF358" s="1"/>
      <c r="BG358" s="2"/>
      <c r="BH358" s="2"/>
      <c r="BI358" s="1"/>
      <c r="BJ358" s="2"/>
      <c r="BK358" s="2"/>
      <c r="BL358" s="2"/>
      <c r="BM358" s="1"/>
      <c r="BN358" s="119"/>
    </row>
    <row r="359" spans="1:66" ht="31.2">
      <c r="A359" s="23">
        <v>355</v>
      </c>
      <c r="B359" s="33" t="s">
        <v>5268</v>
      </c>
      <c r="C359" s="33" t="s">
        <v>4283</v>
      </c>
      <c r="D359" s="33" t="s">
        <v>216</v>
      </c>
      <c r="E359" s="33">
        <v>86</v>
      </c>
      <c r="F359" s="33" t="s">
        <v>325</v>
      </c>
      <c r="G359" s="33" t="s">
        <v>325</v>
      </c>
      <c r="H359" s="121" t="str">
        <f t="shared" si="12"/>
        <v>吳＊惠</v>
      </c>
      <c r="I359" s="23" t="str">
        <f t="shared" si="13"/>
        <v>0＊118918</v>
      </c>
      <c r="J359" s="33" t="s">
        <v>5030</v>
      </c>
      <c r="K359" s="33" t="s">
        <v>1142</v>
      </c>
      <c r="L359" s="33">
        <v>1551</v>
      </c>
      <c r="M359" s="33"/>
      <c r="N359" s="33"/>
      <c r="O359" s="33"/>
      <c r="P359" s="33"/>
      <c r="Q359" s="2"/>
      <c r="R359" s="2"/>
      <c r="S359" s="2"/>
      <c r="T359" s="2"/>
      <c r="U359" s="2"/>
      <c r="V359" s="2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2"/>
      <c r="AO359" s="2"/>
      <c r="AP359" s="2"/>
      <c r="AQ359" s="1"/>
      <c r="AR359" s="1"/>
      <c r="AS359" s="1"/>
      <c r="AT359" s="1"/>
      <c r="AU359" s="1"/>
      <c r="AV359" s="2"/>
      <c r="AW359" s="1"/>
      <c r="AX359" s="1"/>
      <c r="AY359" s="1"/>
      <c r="AZ359" s="1" t="s">
        <v>9</v>
      </c>
      <c r="BA359" s="1"/>
      <c r="BB359" s="1"/>
      <c r="BC359" s="1"/>
      <c r="BD359" s="1"/>
      <c r="BE359" s="1"/>
      <c r="BF359" s="1"/>
      <c r="BG359" s="2"/>
      <c r="BH359" s="2"/>
      <c r="BI359" s="1"/>
      <c r="BJ359" s="2"/>
      <c r="BK359" s="2"/>
      <c r="BL359" s="2"/>
      <c r="BM359" s="1" t="s">
        <v>1111</v>
      </c>
      <c r="BN359" s="119"/>
    </row>
    <row r="360" spans="1:66" ht="16.2">
      <c r="A360" s="23">
        <v>356</v>
      </c>
      <c r="B360" s="33" t="s">
        <v>5000</v>
      </c>
      <c r="C360" s="33" t="s">
        <v>5001</v>
      </c>
      <c r="D360" s="33" t="s">
        <v>216</v>
      </c>
      <c r="E360" s="33">
        <v>67</v>
      </c>
      <c r="F360" s="33" t="s">
        <v>5022</v>
      </c>
      <c r="G360" s="33" t="s">
        <v>5054</v>
      </c>
      <c r="H360" s="121" t="str">
        <f t="shared" si="12"/>
        <v>吳＊雪蘭</v>
      </c>
      <c r="I360" s="23" t="str">
        <f t="shared" si="13"/>
        <v>1＊916382</v>
      </c>
      <c r="J360" s="33" t="s">
        <v>5039</v>
      </c>
      <c r="K360" s="33">
        <v>5761110</v>
      </c>
      <c r="L360" s="33">
        <v>1551</v>
      </c>
      <c r="M360" s="33"/>
      <c r="N360" s="33"/>
      <c r="O360" s="33"/>
      <c r="P360" s="33"/>
      <c r="Q360" s="2"/>
      <c r="R360" s="2"/>
      <c r="S360" s="2"/>
      <c r="T360" s="2"/>
      <c r="U360" s="2"/>
      <c r="V360" s="2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2"/>
      <c r="AO360" s="2"/>
      <c r="AP360" s="2"/>
      <c r="AQ360" s="1"/>
      <c r="AR360" s="1"/>
      <c r="AS360" s="1"/>
      <c r="AT360" s="1"/>
      <c r="AU360" s="1"/>
      <c r="AV360" s="2"/>
      <c r="AW360" s="1"/>
      <c r="AX360" s="1"/>
      <c r="AY360" s="1"/>
      <c r="AZ360" s="1" t="s">
        <v>9</v>
      </c>
      <c r="BA360" s="1"/>
      <c r="BB360" s="1"/>
      <c r="BC360" s="1"/>
      <c r="BD360" s="1"/>
      <c r="BE360" s="1"/>
      <c r="BF360" s="1"/>
      <c r="BG360" s="2"/>
      <c r="BH360" s="2"/>
      <c r="BI360" s="1"/>
      <c r="BJ360" s="2"/>
      <c r="BK360" s="2"/>
      <c r="BL360" s="2"/>
      <c r="BM360" s="1"/>
      <c r="BN360" s="119"/>
    </row>
    <row r="361" spans="1:66" ht="31.2">
      <c r="A361" s="23">
        <v>357</v>
      </c>
      <c r="B361" s="33" t="s">
        <v>5280</v>
      </c>
      <c r="C361" s="33" t="s">
        <v>5132</v>
      </c>
      <c r="D361" s="33" t="s">
        <v>218</v>
      </c>
      <c r="E361" s="33">
        <v>55</v>
      </c>
      <c r="F361" s="33" t="s">
        <v>5027</v>
      </c>
      <c r="G361" s="33" t="s">
        <v>5050</v>
      </c>
      <c r="H361" s="121" t="str">
        <f t="shared" si="12"/>
        <v>康＊忠</v>
      </c>
      <c r="I361" s="23" t="str">
        <f t="shared" si="13"/>
        <v>0＊041196</v>
      </c>
      <c r="J361" s="33" t="s">
        <v>5027</v>
      </c>
      <c r="K361" s="33" t="s">
        <v>1142</v>
      </c>
      <c r="L361" s="33">
        <v>1551</v>
      </c>
      <c r="M361" s="33"/>
      <c r="N361" s="33"/>
      <c r="O361" s="33"/>
      <c r="P361" s="33"/>
      <c r="Q361" s="2"/>
      <c r="R361" s="2"/>
      <c r="S361" s="2"/>
      <c r="T361" s="2"/>
      <c r="U361" s="2"/>
      <c r="V361" s="2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2"/>
      <c r="AO361" s="2"/>
      <c r="AP361" s="2"/>
      <c r="AQ361" s="1"/>
      <c r="AR361" s="1"/>
      <c r="AS361" s="1"/>
      <c r="AT361" s="1"/>
      <c r="AU361" s="1"/>
      <c r="AV361" s="2"/>
      <c r="AW361" s="1"/>
      <c r="AX361" s="1"/>
      <c r="AY361" s="1"/>
      <c r="AZ361" s="1" t="s">
        <v>9</v>
      </c>
      <c r="BA361" s="1"/>
      <c r="BB361" s="1"/>
      <c r="BC361" s="1"/>
      <c r="BD361" s="1"/>
      <c r="BE361" s="1"/>
      <c r="BF361" s="1"/>
      <c r="BG361" s="2"/>
      <c r="BH361" s="2"/>
      <c r="BI361" s="1"/>
      <c r="BJ361" s="2"/>
      <c r="BK361" s="2"/>
      <c r="BL361" s="2"/>
      <c r="BM361" s="1" t="s">
        <v>1111</v>
      </c>
      <c r="BN361" s="119"/>
    </row>
    <row r="362" spans="1:66" ht="31.2">
      <c r="A362" s="23">
        <v>358</v>
      </c>
      <c r="B362" s="33" t="s">
        <v>5002</v>
      </c>
      <c r="C362" s="33" t="s">
        <v>5003</v>
      </c>
      <c r="D362" s="33" t="s">
        <v>216</v>
      </c>
      <c r="E362" s="33">
        <v>53</v>
      </c>
      <c r="F362" s="33" t="s">
        <v>5051</v>
      </c>
      <c r="G362" s="33" t="s">
        <v>5059</v>
      </c>
      <c r="H362" s="121" t="str">
        <f t="shared" si="12"/>
        <v>王＊分</v>
      </c>
      <c r="I362" s="23" t="str">
        <f t="shared" si="13"/>
        <v>0＊685266</v>
      </c>
      <c r="J362" s="33" t="s">
        <v>5119</v>
      </c>
      <c r="K362" s="33" t="s">
        <v>1142</v>
      </c>
      <c r="L362" s="33">
        <v>1551</v>
      </c>
      <c r="M362" s="33"/>
      <c r="N362" s="33"/>
      <c r="O362" s="33"/>
      <c r="P362" s="33"/>
      <c r="Q362" s="2"/>
      <c r="R362" s="2"/>
      <c r="S362" s="2"/>
      <c r="T362" s="2"/>
      <c r="U362" s="2"/>
      <c r="V362" s="2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2"/>
      <c r="AO362" s="2"/>
      <c r="AP362" s="2"/>
      <c r="AQ362" s="1"/>
      <c r="AR362" s="1"/>
      <c r="AS362" s="1"/>
      <c r="AT362" s="1"/>
      <c r="AU362" s="1"/>
      <c r="AV362" s="2"/>
      <c r="AW362" s="1"/>
      <c r="AX362" s="1"/>
      <c r="AY362" s="1"/>
      <c r="AZ362" s="1" t="s">
        <v>9</v>
      </c>
      <c r="BA362" s="1"/>
      <c r="BB362" s="1"/>
      <c r="BC362" s="1"/>
      <c r="BD362" s="1"/>
      <c r="BE362" s="1"/>
      <c r="BF362" s="1"/>
      <c r="BG362" s="2"/>
      <c r="BH362" s="2"/>
      <c r="BI362" s="1"/>
      <c r="BJ362" s="2"/>
      <c r="BK362" s="2"/>
      <c r="BL362" s="2"/>
      <c r="BM362" s="1" t="s">
        <v>1111</v>
      </c>
      <c r="BN362" s="119"/>
    </row>
    <row r="363" spans="1:66" ht="31.2">
      <c r="A363" s="23">
        <v>359</v>
      </c>
      <c r="B363" s="33" t="s">
        <v>5004</v>
      </c>
      <c r="C363" s="33" t="s">
        <v>5005</v>
      </c>
      <c r="D363" s="33" t="s">
        <v>218</v>
      </c>
      <c r="E363" s="33">
        <v>78</v>
      </c>
      <c r="F363" s="33" t="s">
        <v>5051</v>
      </c>
      <c r="G363" s="33" t="s">
        <v>5128</v>
      </c>
      <c r="H363" s="121" t="str">
        <f t="shared" si="12"/>
        <v>李＊雄</v>
      </c>
      <c r="I363" s="23" t="str">
        <f t="shared" si="13"/>
        <v>0＊024309</v>
      </c>
      <c r="J363" s="33" t="s">
        <v>5119</v>
      </c>
      <c r="K363" s="33" t="s">
        <v>1142</v>
      </c>
      <c r="L363" s="33">
        <v>1551</v>
      </c>
      <c r="M363" s="33"/>
      <c r="N363" s="33"/>
      <c r="O363" s="33"/>
      <c r="P363" s="33"/>
      <c r="Q363" s="2"/>
      <c r="R363" s="2"/>
      <c r="S363" s="2"/>
      <c r="T363" s="2"/>
      <c r="U363" s="2"/>
      <c r="V363" s="2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2"/>
      <c r="AO363" s="2"/>
      <c r="AP363" s="2"/>
      <c r="AQ363" s="1"/>
      <c r="AR363" s="1"/>
      <c r="AS363" s="1"/>
      <c r="AT363" s="1"/>
      <c r="AU363" s="1"/>
      <c r="AV363" s="2"/>
      <c r="AW363" s="1"/>
      <c r="AX363" s="1"/>
      <c r="AY363" s="1"/>
      <c r="AZ363" s="1" t="s">
        <v>9</v>
      </c>
      <c r="BA363" s="1"/>
      <c r="BB363" s="1"/>
      <c r="BC363" s="1"/>
      <c r="BD363" s="1"/>
      <c r="BE363" s="1"/>
      <c r="BF363" s="1"/>
      <c r="BG363" s="2"/>
      <c r="BH363" s="2"/>
      <c r="BI363" s="1"/>
      <c r="BJ363" s="2"/>
      <c r="BK363" s="2"/>
      <c r="BL363" s="2"/>
      <c r="BM363" s="1" t="s">
        <v>1111</v>
      </c>
      <c r="BN363" s="119"/>
    </row>
    <row r="364" spans="1:66" ht="46.8">
      <c r="A364" s="23">
        <v>360</v>
      </c>
      <c r="B364" s="33" t="s">
        <v>1927</v>
      </c>
      <c r="C364" s="33" t="s">
        <v>1711</v>
      </c>
      <c r="D364" s="33" t="s">
        <v>216</v>
      </c>
      <c r="E364" s="33">
        <v>79</v>
      </c>
      <c r="F364" s="33" t="s">
        <v>325</v>
      </c>
      <c r="G364" s="33" t="s">
        <v>325</v>
      </c>
      <c r="H364" s="121" t="str">
        <f t="shared" si="12"/>
        <v>馬＊春愛</v>
      </c>
      <c r="I364" s="23" t="str">
        <f t="shared" si="13"/>
        <v>2＊557031</v>
      </c>
      <c r="J364" s="33" t="s">
        <v>5119</v>
      </c>
      <c r="K364" s="33" t="s">
        <v>1132</v>
      </c>
      <c r="L364" s="33">
        <v>1551</v>
      </c>
      <c r="M364" s="33"/>
      <c r="N364" s="33"/>
      <c r="O364" s="33"/>
      <c r="P364" s="33"/>
      <c r="Q364" s="2"/>
      <c r="R364" s="2"/>
      <c r="S364" s="2"/>
      <c r="T364" s="2"/>
      <c r="U364" s="2"/>
      <c r="V364" s="2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2"/>
      <c r="AO364" s="2"/>
      <c r="AP364" s="2"/>
      <c r="AQ364" s="1"/>
      <c r="AR364" s="1"/>
      <c r="AS364" s="1"/>
      <c r="AT364" s="1"/>
      <c r="AU364" s="1"/>
      <c r="AV364" s="2"/>
      <c r="AW364" s="1"/>
      <c r="AX364" s="1"/>
      <c r="AY364" s="1"/>
      <c r="AZ364" s="1"/>
      <c r="BA364" s="1"/>
      <c r="BB364" s="1"/>
      <c r="BC364" s="1"/>
      <c r="BD364" s="1" t="s">
        <v>9</v>
      </c>
      <c r="BE364" s="1" t="s">
        <v>9</v>
      </c>
      <c r="BF364" s="1"/>
      <c r="BG364" s="2"/>
      <c r="BH364" s="2"/>
      <c r="BI364" s="1"/>
      <c r="BJ364" s="2"/>
      <c r="BK364" s="2"/>
      <c r="BL364" s="2"/>
      <c r="BM364" s="1"/>
      <c r="BN364" s="119"/>
    </row>
    <row r="365" spans="1:66" ht="16.2">
      <c r="A365" s="23">
        <v>361</v>
      </c>
      <c r="B365" s="33" t="s">
        <v>4851</v>
      </c>
      <c r="C365" s="33" t="s">
        <v>4852</v>
      </c>
      <c r="D365" s="33" t="s">
        <v>216</v>
      </c>
      <c r="E365" s="33">
        <v>75</v>
      </c>
      <c r="F365" s="33" t="s">
        <v>5023</v>
      </c>
      <c r="G365" s="33"/>
      <c r="H365" s="121" t="str">
        <f t="shared" si="12"/>
        <v>洪＊丹</v>
      </c>
      <c r="I365" s="23" t="str">
        <f t="shared" si="13"/>
        <v>2＊230764</v>
      </c>
      <c r="J365" s="33" t="s">
        <v>5054</v>
      </c>
      <c r="K365" s="33">
        <v>5760480</v>
      </c>
      <c r="L365" s="33">
        <v>1551</v>
      </c>
      <c r="M365" s="33"/>
      <c r="N365" s="33"/>
      <c r="O365" s="33"/>
      <c r="P365" s="33"/>
      <c r="Q365" s="2"/>
      <c r="R365" s="2"/>
      <c r="S365" s="2"/>
      <c r="T365" s="2"/>
      <c r="U365" s="2"/>
      <c r="V365" s="2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2"/>
      <c r="AO365" s="2"/>
      <c r="AP365" s="2"/>
      <c r="AQ365" s="1"/>
      <c r="AR365" s="1"/>
      <c r="AS365" s="1"/>
      <c r="AT365" s="1"/>
      <c r="AU365" s="1"/>
      <c r="AV365" s="2" t="s">
        <v>9</v>
      </c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2"/>
      <c r="BH365" s="2"/>
      <c r="BI365" s="1"/>
      <c r="BJ365" s="2"/>
      <c r="BK365" s="2"/>
      <c r="BL365" s="2"/>
      <c r="BM365" s="1"/>
      <c r="BN365" s="119"/>
    </row>
    <row r="366" spans="1:66" ht="46.8">
      <c r="A366" s="23">
        <v>362</v>
      </c>
      <c r="B366" s="33" t="s">
        <v>5134</v>
      </c>
      <c r="C366" s="33" t="s">
        <v>5133</v>
      </c>
      <c r="D366" s="33" t="s">
        <v>218</v>
      </c>
      <c r="E366" s="33">
        <v>77</v>
      </c>
      <c r="F366" s="33" t="s">
        <v>5050</v>
      </c>
      <c r="G366" s="33"/>
      <c r="H366" s="33" t="s">
        <v>5325</v>
      </c>
      <c r="I366" s="23" t="str">
        <f>REPLACE(C366,2,1,"＊")</f>
        <v>2＊301751</v>
      </c>
      <c r="J366" s="33" t="s">
        <v>5054</v>
      </c>
      <c r="K366" s="33" t="s">
        <v>1142</v>
      </c>
      <c r="L366" s="33">
        <v>1551</v>
      </c>
      <c r="M366" s="33"/>
      <c r="N366" s="33"/>
      <c r="O366" s="33"/>
      <c r="P366" s="33"/>
      <c r="Q366" s="2"/>
      <c r="R366" s="2"/>
      <c r="S366" s="2"/>
      <c r="T366" s="2"/>
      <c r="U366" s="2"/>
      <c r="V366" s="2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2"/>
      <c r="AO366" s="2"/>
      <c r="AP366" s="2"/>
      <c r="AQ366" s="1"/>
      <c r="AR366" s="1"/>
      <c r="AS366" s="1"/>
      <c r="AT366" s="1"/>
      <c r="AU366" s="1"/>
      <c r="AV366" s="2"/>
      <c r="AW366" s="1"/>
      <c r="AX366" s="1"/>
      <c r="AY366" s="1"/>
      <c r="AZ366" s="1" t="s">
        <v>9</v>
      </c>
      <c r="BA366" s="1"/>
      <c r="BB366" s="1"/>
      <c r="BC366" s="1"/>
      <c r="BD366" s="1"/>
      <c r="BE366" s="1"/>
      <c r="BF366" s="1"/>
      <c r="BG366" s="2"/>
      <c r="BH366" s="2"/>
      <c r="BI366" s="1"/>
      <c r="BJ366" s="2"/>
      <c r="BK366" s="2"/>
      <c r="BL366" s="2"/>
      <c r="BM366" s="1" t="s">
        <v>1111</v>
      </c>
      <c r="BN366" s="119"/>
    </row>
    <row r="367" spans="1:66" ht="31.2">
      <c r="A367" s="23">
        <v>363</v>
      </c>
      <c r="B367" s="33" t="s">
        <v>5281</v>
      </c>
      <c r="C367" s="33" t="s">
        <v>3924</v>
      </c>
      <c r="D367" s="33" t="s">
        <v>216</v>
      </c>
      <c r="E367" s="33">
        <v>64</v>
      </c>
      <c r="F367" s="33" t="s">
        <v>325</v>
      </c>
      <c r="G367" s="33" t="s">
        <v>325</v>
      </c>
      <c r="H367" s="121" t="str">
        <f t="shared" ref="H367:H368" si="14">REPLACE(B367,2,1,"＊")</f>
        <v>李＊𤆬治</v>
      </c>
      <c r="I367" s="23" t="str">
        <f t="shared" ref="I367:I368" si="15">REPLACE(C367,2,1,"＊")</f>
        <v>1＊447234</v>
      </c>
      <c r="J367" s="33" t="s">
        <v>5103</v>
      </c>
      <c r="K367" s="33" t="s">
        <v>1127</v>
      </c>
      <c r="L367" s="33">
        <v>1551</v>
      </c>
      <c r="M367" s="33"/>
      <c r="N367" s="33"/>
      <c r="O367" s="33"/>
      <c r="P367" s="33"/>
      <c r="Q367" s="2"/>
      <c r="R367" s="2"/>
      <c r="S367" s="2"/>
      <c r="T367" s="2"/>
      <c r="U367" s="2"/>
      <c r="V367" s="2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2"/>
      <c r="AO367" s="2"/>
      <c r="AP367" s="2"/>
      <c r="AQ367" s="1"/>
      <c r="AR367" s="1"/>
      <c r="AS367" s="1"/>
      <c r="AT367" s="1"/>
      <c r="AU367" s="1"/>
      <c r="AV367" s="2"/>
      <c r="AW367" s="1"/>
      <c r="AX367" s="1"/>
      <c r="AY367" s="1"/>
      <c r="AZ367" s="1"/>
      <c r="BA367" s="1"/>
      <c r="BB367" s="1"/>
      <c r="BC367" s="1"/>
      <c r="BD367" s="1"/>
      <c r="BE367" s="1" t="s">
        <v>9</v>
      </c>
      <c r="BF367" s="1"/>
      <c r="BG367" s="2"/>
      <c r="BH367" s="2"/>
      <c r="BI367" s="1"/>
      <c r="BJ367" s="2"/>
      <c r="BK367" s="2"/>
      <c r="BL367" s="2"/>
      <c r="BM367" s="1"/>
      <c r="BN367" s="119"/>
    </row>
    <row r="368" spans="1:66" ht="16.2">
      <c r="A368" s="23">
        <v>364</v>
      </c>
      <c r="B368" s="33" t="s">
        <v>4658</v>
      </c>
      <c r="C368" s="33" t="s">
        <v>4463</v>
      </c>
      <c r="D368" s="33" t="s">
        <v>216</v>
      </c>
      <c r="E368" s="33">
        <v>61</v>
      </c>
      <c r="F368" s="33" t="s">
        <v>5103</v>
      </c>
      <c r="G368" s="33" t="s">
        <v>5128</v>
      </c>
      <c r="H368" s="121" t="str">
        <f t="shared" si="14"/>
        <v>曾＊雲</v>
      </c>
      <c r="I368" s="23" t="str">
        <f t="shared" si="15"/>
        <v>1＊238356</v>
      </c>
      <c r="J368" s="33" t="s">
        <v>5041</v>
      </c>
      <c r="K368" s="33">
        <v>5760460</v>
      </c>
      <c r="L368" s="33">
        <v>1551</v>
      </c>
      <c r="M368" s="33"/>
      <c r="N368" s="33"/>
      <c r="O368" s="33"/>
      <c r="P368" s="33"/>
      <c r="Q368" s="2"/>
      <c r="R368" s="2"/>
      <c r="S368" s="2"/>
      <c r="T368" s="2"/>
      <c r="U368" s="2" t="s">
        <v>9</v>
      </c>
      <c r="V368" s="2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2"/>
      <c r="AO368" s="2"/>
      <c r="AP368" s="2"/>
      <c r="AQ368" s="1"/>
      <c r="AR368" s="1"/>
      <c r="AS368" s="1"/>
      <c r="AT368" s="1"/>
      <c r="AU368" s="1"/>
      <c r="AV368" s="2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2"/>
      <c r="BH368" s="2"/>
      <c r="BI368" s="1"/>
      <c r="BJ368" s="2"/>
      <c r="BK368" s="2"/>
      <c r="BL368" s="2"/>
      <c r="BM368" s="1"/>
      <c r="BN368" s="119"/>
    </row>
    <row r="369" spans="1:66" ht="46.8">
      <c r="A369" s="23">
        <v>365</v>
      </c>
      <c r="B369" s="33" t="s">
        <v>5134</v>
      </c>
      <c r="C369" s="33" t="s">
        <v>5133</v>
      </c>
      <c r="D369" s="33" t="s">
        <v>218</v>
      </c>
      <c r="E369" s="33">
        <v>77</v>
      </c>
      <c r="F369" s="33" t="s">
        <v>5050</v>
      </c>
      <c r="G369" s="33"/>
      <c r="H369" s="33" t="s">
        <v>5326</v>
      </c>
      <c r="I369" s="23" t="str">
        <f>REPLACE(C369,2,1,"＊")</f>
        <v>2＊301751</v>
      </c>
      <c r="J369" s="33" t="s">
        <v>5070</v>
      </c>
      <c r="K369" s="33" t="s">
        <v>1131</v>
      </c>
      <c r="L369" s="33">
        <v>1551</v>
      </c>
      <c r="M369" s="33"/>
      <c r="N369" s="33"/>
      <c r="O369" s="33"/>
      <c r="P369" s="33"/>
      <c r="Q369" s="2"/>
      <c r="R369" s="2"/>
      <c r="S369" s="2"/>
      <c r="T369" s="2"/>
      <c r="U369" s="2"/>
      <c r="V369" s="2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2"/>
      <c r="AO369" s="2"/>
      <c r="AP369" s="2"/>
      <c r="AQ369" s="1"/>
      <c r="AR369" s="1"/>
      <c r="AS369" s="1"/>
      <c r="AT369" s="1"/>
      <c r="AU369" s="1"/>
      <c r="AV369" s="2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2" t="s">
        <v>9</v>
      </c>
      <c r="BH369" s="2"/>
      <c r="BI369" s="1"/>
      <c r="BJ369" s="2"/>
      <c r="BK369" s="2"/>
      <c r="BL369" s="2"/>
      <c r="BM369" s="1"/>
      <c r="BN369" s="119"/>
    </row>
    <row r="370" spans="1:66" ht="31.2">
      <c r="A370" s="23">
        <v>366</v>
      </c>
      <c r="B370" s="33" t="s">
        <v>5282</v>
      </c>
      <c r="C370" s="33" t="s">
        <v>5135</v>
      </c>
      <c r="D370" s="33" t="s">
        <v>216</v>
      </c>
      <c r="E370" s="33">
        <v>65</v>
      </c>
      <c r="F370" s="33" t="s">
        <v>5054</v>
      </c>
      <c r="G370" s="33"/>
      <c r="H370" s="121" t="str">
        <f t="shared" ref="H370:H373" si="16">REPLACE(B370,2,1,"＊")</f>
        <v>許＊金菊</v>
      </c>
      <c r="I370" s="23" t="str">
        <f t="shared" ref="I370:I373" si="17">REPLACE(C370,2,1,"＊")</f>
        <v>0＊476304</v>
      </c>
      <c r="J370" s="33" t="s">
        <v>5070</v>
      </c>
      <c r="K370" s="33" t="s">
        <v>1142</v>
      </c>
      <c r="L370" s="33">
        <v>1551</v>
      </c>
      <c r="M370" s="33"/>
      <c r="N370" s="33"/>
      <c r="O370" s="33"/>
      <c r="P370" s="33"/>
      <c r="Q370" s="2"/>
      <c r="R370" s="2"/>
      <c r="S370" s="2"/>
      <c r="T370" s="2"/>
      <c r="U370" s="2"/>
      <c r="V370" s="2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2"/>
      <c r="AO370" s="2"/>
      <c r="AP370" s="2"/>
      <c r="AQ370" s="1"/>
      <c r="AR370" s="1"/>
      <c r="AS370" s="1"/>
      <c r="AT370" s="1"/>
      <c r="AU370" s="1"/>
      <c r="AV370" s="2"/>
      <c r="AW370" s="1"/>
      <c r="AX370" s="1"/>
      <c r="AY370" s="1"/>
      <c r="AZ370" s="1" t="s">
        <v>9</v>
      </c>
      <c r="BA370" s="1"/>
      <c r="BB370" s="1"/>
      <c r="BC370" s="1"/>
      <c r="BD370" s="1"/>
      <c r="BE370" s="1"/>
      <c r="BF370" s="1"/>
      <c r="BG370" s="2"/>
      <c r="BH370" s="2"/>
      <c r="BI370" s="1"/>
      <c r="BJ370" s="2"/>
      <c r="BK370" s="2"/>
      <c r="BL370" s="2"/>
      <c r="BM370" s="1" t="s">
        <v>1111</v>
      </c>
      <c r="BN370" s="119"/>
    </row>
    <row r="371" spans="1:66" ht="31.2">
      <c r="A371" s="23">
        <v>367</v>
      </c>
      <c r="B371" s="33" t="s">
        <v>5283</v>
      </c>
      <c r="C371" s="33" t="s">
        <v>5136</v>
      </c>
      <c r="D371" s="33" t="s">
        <v>216</v>
      </c>
      <c r="E371" s="33">
        <v>60</v>
      </c>
      <c r="F371" s="33" t="s">
        <v>5070</v>
      </c>
      <c r="G371" s="33" t="s">
        <v>5070</v>
      </c>
      <c r="H371" s="121" t="str">
        <f t="shared" si="16"/>
        <v>李＊玉</v>
      </c>
      <c r="I371" s="23" t="str">
        <f t="shared" si="17"/>
        <v>1＊808852</v>
      </c>
      <c r="J371" s="33" t="s">
        <v>5070</v>
      </c>
      <c r="K371" s="33" t="s">
        <v>1142</v>
      </c>
      <c r="L371" s="33">
        <v>1551</v>
      </c>
      <c r="M371" s="33"/>
      <c r="N371" s="33"/>
      <c r="O371" s="33"/>
      <c r="P371" s="33"/>
      <c r="Q371" s="2"/>
      <c r="R371" s="2"/>
      <c r="S371" s="2"/>
      <c r="T371" s="2"/>
      <c r="U371" s="2"/>
      <c r="V371" s="2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2"/>
      <c r="AO371" s="2"/>
      <c r="AP371" s="2"/>
      <c r="AQ371" s="1"/>
      <c r="AR371" s="1"/>
      <c r="AS371" s="1"/>
      <c r="AT371" s="1"/>
      <c r="AU371" s="1"/>
      <c r="AV371" s="2"/>
      <c r="AW371" s="1"/>
      <c r="AX371" s="1"/>
      <c r="AY371" s="1"/>
      <c r="AZ371" s="1" t="s">
        <v>9</v>
      </c>
      <c r="BA371" s="1"/>
      <c r="BB371" s="1"/>
      <c r="BC371" s="1"/>
      <c r="BD371" s="1"/>
      <c r="BE371" s="1"/>
      <c r="BF371" s="1"/>
      <c r="BG371" s="2"/>
      <c r="BH371" s="2"/>
      <c r="BI371" s="1"/>
      <c r="BJ371" s="2"/>
      <c r="BK371" s="2"/>
      <c r="BL371" s="2"/>
      <c r="BM371" s="1" t="s">
        <v>1111</v>
      </c>
      <c r="BN371" s="119"/>
    </row>
    <row r="372" spans="1:66" ht="46.8">
      <c r="A372" s="23">
        <v>368</v>
      </c>
      <c r="B372" s="33" t="s">
        <v>4657</v>
      </c>
      <c r="C372" s="33" t="s">
        <v>4296</v>
      </c>
      <c r="D372" s="33" t="s">
        <v>216</v>
      </c>
      <c r="E372" s="33">
        <v>72</v>
      </c>
      <c r="F372" s="33" t="s">
        <v>325</v>
      </c>
      <c r="G372" s="33" t="s">
        <v>325</v>
      </c>
      <c r="H372" s="121" t="str">
        <f t="shared" si="16"/>
        <v>林＊德明</v>
      </c>
      <c r="I372" s="23" t="str">
        <f t="shared" si="17"/>
        <v>1＊312052</v>
      </c>
      <c r="J372" s="33" t="s">
        <v>5070</v>
      </c>
      <c r="K372" s="33" t="s">
        <v>1140</v>
      </c>
      <c r="L372" s="33">
        <v>1551</v>
      </c>
      <c r="M372" s="33"/>
      <c r="N372" s="33"/>
      <c r="O372" s="33"/>
      <c r="P372" s="33"/>
      <c r="Q372" s="2"/>
      <c r="R372" s="2"/>
      <c r="S372" s="2"/>
      <c r="T372" s="2"/>
      <c r="U372" s="2"/>
      <c r="V372" s="2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2"/>
      <c r="AO372" s="2"/>
      <c r="AP372" s="2"/>
      <c r="AQ372" s="1"/>
      <c r="AR372" s="1"/>
      <c r="AS372" s="1"/>
      <c r="AT372" s="1"/>
      <c r="AU372" s="1"/>
      <c r="AV372" s="2"/>
      <c r="AW372" s="1"/>
      <c r="AX372" s="1"/>
      <c r="AY372" s="1"/>
      <c r="AZ372" s="1"/>
      <c r="BA372" s="1"/>
      <c r="BB372" s="1"/>
      <c r="BC372" s="1"/>
      <c r="BD372" s="1"/>
      <c r="BE372" s="1" t="s">
        <v>9</v>
      </c>
      <c r="BF372" s="1"/>
      <c r="BG372" s="2"/>
      <c r="BH372" s="2"/>
      <c r="BI372" s="1"/>
      <c r="BJ372" s="2" t="s">
        <v>2994</v>
      </c>
      <c r="BK372" s="2"/>
      <c r="BL372" s="2"/>
      <c r="BM372" s="1"/>
      <c r="BN372" s="119"/>
    </row>
    <row r="373" spans="1:66" ht="46.8">
      <c r="A373" s="23">
        <v>369</v>
      </c>
      <c r="B373" s="33" t="s">
        <v>5284</v>
      </c>
      <c r="C373" s="33" t="s">
        <v>5137</v>
      </c>
      <c r="D373" s="33" t="s">
        <v>216</v>
      </c>
      <c r="E373" s="33">
        <v>86</v>
      </c>
      <c r="F373" s="33" t="s">
        <v>325</v>
      </c>
      <c r="G373" s="33" t="s">
        <v>325</v>
      </c>
      <c r="H373" s="121" t="str">
        <f t="shared" si="16"/>
        <v>柯＊玉</v>
      </c>
      <c r="I373" s="23" t="str">
        <f t="shared" si="17"/>
        <v>2＊693548</v>
      </c>
      <c r="J373" s="33" t="s">
        <v>5070</v>
      </c>
      <c r="K373" s="33" t="s">
        <v>1148</v>
      </c>
      <c r="L373" s="33">
        <v>1551</v>
      </c>
      <c r="M373" s="33"/>
      <c r="N373" s="33"/>
      <c r="O373" s="33"/>
      <c r="P373" s="33"/>
      <c r="Q373" s="2"/>
      <c r="R373" s="2"/>
      <c r="S373" s="2"/>
      <c r="T373" s="2"/>
      <c r="U373" s="2"/>
      <c r="V373" s="2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2"/>
      <c r="AO373" s="2"/>
      <c r="AP373" s="2"/>
      <c r="AQ373" s="1"/>
      <c r="AR373" s="1"/>
      <c r="AS373" s="1"/>
      <c r="AT373" s="1"/>
      <c r="AU373" s="1"/>
      <c r="AV373" s="2"/>
      <c r="AW373" s="1"/>
      <c r="AX373" s="1"/>
      <c r="AY373" s="1"/>
      <c r="AZ373" s="1" t="s">
        <v>9</v>
      </c>
      <c r="BA373" s="1"/>
      <c r="BB373" s="1"/>
      <c r="BC373" s="1"/>
      <c r="BD373" s="1"/>
      <c r="BE373" s="1"/>
      <c r="BF373" s="1"/>
      <c r="BG373" s="2" t="s">
        <v>9</v>
      </c>
      <c r="BH373" s="2"/>
      <c r="BI373" s="1"/>
      <c r="BJ373" s="2"/>
      <c r="BK373" s="2"/>
      <c r="BL373" s="2"/>
      <c r="BM373" s="1"/>
      <c r="BN373" s="119"/>
    </row>
    <row r="374" spans="1:66" ht="16.2">
      <c r="A374" s="167"/>
      <c r="B374" s="168"/>
      <c r="C374" s="168"/>
      <c r="D374" s="168"/>
      <c r="E374" s="168"/>
      <c r="F374" s="168"/>
      <c r="G374" s="168"/>
      <c r="H374" s="168"/>
      <c r="I374" s="168"/>
      <c r="J374" s="69"/>
      <c r="K374" s="70"/>
      <c r="L374" s="71" t="s">
        <v>5285</v>
      </c>
      <c r="M374" s="70"/>
      <c r="N374" s="70"/>
      <c r="O374" s="70"/>
      <c r="P374" s="70"/>
      <c r="Q374" s="8">
        <f>COUNTIF(Q5:Q373,BN1)</f>
        <v>2</v>
      </c>
      <c r="R374" s="8">
        <f>COUNTIF(R5:R373,BN1)</f>
        <v>4</v>
      </c>
      <c r="S374" s="8">
        <f>COUNTIF(S5:S373,BN1)+2</f>
        <v>3</v>
      </c>
      <c r="T374" s="8">
        <f>COUNTIF(T5:T373,BN1)</f>
        <v>7</v>
      </c>
      <c r="U374" s="8">
        <f>COUNTIF(U5:U373,BN1)</f>
        <v>4</v>
      </c>
      <c r="V374" s="8">
        <f>COUNTIF(V5:V373,BN1)</f>
        <v>3</v>
      </c>
      <c r="W374" s="8">
        <f>COUNTIF(W5:W373,BN1)</f>
        <v>0</v>
      </c>
      <c r="X374" s="8">
        <f>COUNTIF(X5:X373,BN1)</f>
        <v>0</v>
      </c>
      <c r="Y374" s="8">
        <f>COUNTIF(Y5:Y373,BN1)</f>
        <v>0</v>
      </c>
      <c r="Z374" s="8">
        <f>COUNTIF(Z5:Z373,BN1)</f>
        <v>2</v>
      </c>
      <c r="AA374" s="8">
        <f>COUNTIF(AA5:AA373,BN1)+1</f>
        <v>9</v>
      </c>
      <c r="AB374" s="8">
        <f>COUNTIF(AB5:AB373,BN1)</f>
        <v>1</v>
      </c>
      <c r="AC374" s="8">
        <f>COUNTIF(AC5:AC373,BN1)+1</f>
        <v>1</v>
      </c>
      <c r="AD374" s="8">
        <f>COUNTIF(AD5:AD373,BN1)</f>
        <v>0</v>
      </c>
      <c r="AE374" s="8">
        <f>COUNTIF(AE5:AE373,BN1)</f>
        <v>0</v>
      </c>
      <c r="AF374" s="8">
        <f>COUNTIF(AF5:AF373,BN1)+2</f>
        <v>2</v>
      </c>
      <c r="AG374" s="8">
        <f>COUNTIF(AG5:AG373,BN1)</f>
        <v>0</v>
      </c>
      <c r="AH374" s="8">
        <f>COUNTIF(AH5:AH373,BN1)</f>
        <v>0</v>
      </c>
      <c r="AI374" s="8">
        <f>COUNTIF(AI5:AI373,BN1)</f>
        <v>0</v>
      </c>
      <c r="AJ374" s="8">
        <f>COUNTIF(AJ5:AJ373,BN1)</f>
        <v>0</v>
      </c>
      <c r="AK374" s="8">
        <f>COUNTIF(AK5:AK373,BN1)</f>
        <v>2</v>
      </c>
      <c r="AL374" s="8">
        <f>COUNTIF(AL5:AL373,BN1)</f>
        <v>1</v>
      </c>
      <c r="AM374" s="8">
        <f>COUNTIF(AM5:AM373,BN1)</f>
        <v>0</v>
      </c>
      <c r="AN374" s="8">
        <f>COUNTIF(AN5:AN373,BN1)</f>
        <v>0</v>
      </c>
      <c r="AO374" s="8">
        <f>COUNTIF(AO5:AO373,BN1)</f>
        <v>0</v>
      </c>
      <c r="AP374" s="8">
        <f>COUNTIF(AP5:AP373,BN1)</f>
        <v>0</v>
      </c>
      <c r="AQ374" s="8">
        <f>COUNTIF(AQ5:AQ373,BN1)</f>
        <v>0</v>
      </c>
      <c r="AR374" s="8">
        <f>COUNTIF(AR5:AR373,BN1)</f>
        <v>0</v>
      </c>
      <c r="AS374" s="8">
        <f>COUNTIF(AS5:AS373,BN1)</f>
        <v>0</v>
      </c>
      <c r="AT374" s="8">
        <f>COUNTIF(AT5:AT373,BN1)</f>
        <v>0</v>
      </c>
      <c r="AU374" s="8">
        <f>COUNTIF(AU5:AU373,BN1)</f>
        <v>0</v>
      </c>
      <c r="AV374" s="8">
        <f>COUNTIF(AV5:AV373,BN1)</f>
        <v>10</v>
      </c>
      <c r="AW374" s="8">
        <f>COUNTIF(AW5:AW373,BN1)</f>
        <v>6</v>
      </c>
      <c r="AX374" s="8">
        <f>COUNTIF(AX5:AX373,BN1)</f>
        <v>36</v>
      </c>
      <c r="AY374" s="8">
        <f>COUNTIF(AY5:AY373,BN1)</f>
        <v>10</v>
      </c>
      <c r="AZ374" s="8">
        <f>COUNTIF(AZ5:AZ373,BN1)</f>
        <v>45</v>
      </c>
      <c r="BA374" s="8">
        <f>COUNTIF(BA5:BA373,BN1)</f>
        <v>11</v>
      </c>
      <c r="BB374" s="8">
        <f>COUNTIF(BB5:BB373,BN1)</f>
        <v>27</v>
      </c>
      <c r="BC374" s="8">
        <f>COUNTIF(BC5:BC373,BN1)</f>
        <v>10</v>
      </c>
      <c r="BD374" s="8">
        <f>COUNTIF(BD5:BD373,BN1)</f>
        <v>29</v>
      </c>
      <c r="BE374" s="8">
        <f>COUNTIF(BE5:BE373,BN1)+5</f>
        <v>147</v>
      </c>
      <c r="BF374" s="8">
        <f>COUNTIF(BF5:BF373,BN1)+31</f>
        <v>37</v>
      </c>
      <c r="BG374" s="8">
        <f>COUNTIF(BG5:BG373,BN1)</f>
        <v>21</v>
      </c>
      <c r="BH374" s="8">
        <f>COUNTIF(BH5:BH373,BN1)</f>
        <v>0</v>
      </c>
      <c r="BI374" s="8">
        <f>COUNTIF(BI5:BI373,BN1)+1</f>
        <v>1</v>
      </c>
      <c r="BJ374" s="8">
        <f>COUNTIF(BJ5:BJ373,BN1)+4</f>
        <v>4</v>
      </c>
      <c r="BK374" s="8">
        <f>COUNTIF(BK5:BK373,BN1)</f>
        <v>3</v>
      </c>
      <c r="BL374" s="8">
        <f>COUNTIF(BL5:BL373,BN1)</f>
        <v>1</v>
      </c>
      <c r="BM374" s="8">
        <f>COUNTIF(BM5:BM373,BN1)+68</f>
        <v>68</v>
      </c>
      <c r="BN374" s="119"/>
    </row>
    <row r="375" spans="1:66" ht="16.2">
      <c r="A375" s="115"/>
      <c r="C375" s="10"/>
      <c r="D375" s="119"/>
      <c r="E375" s="119"/>
      <c r="F375" s="119"/>
      <c r="G375" s="119"/>
      <c r="H375" s="120"/>
      <c r="I375" s="10"/>
      <c r="J375" s="11"/>
      <c r="K375" s="12"/>
      <c r="L375" s="12"/>
      <c r="M375" s="12"/>
      <c r="N375" s="12"/>
      <c r="O375" s="12"/>
      <c r="P375" s="12"/>
      <c r="Q375" s="119" t="s">
        <v>1375</v>
      </c>
      <c r="R375" s="119"/>
      <c r="S375" s="119"/>
      <c r="T375" s="119"/>
      <c r="U375" s="119"/>
      <c r="V375" s="13"/>
      <c r="W375" s="119"/>
      <c r="X375" s="119"/>
      <c r="Y375" s="119"/>
      <c r="Z375" s="119"/>
      <c r="AA375" s="119"/>
      <c r="AB375" s="119"/>
      <c r="AC375" s="119"/>
      <c r="AD375" s="119"/>
      <c r="AE375" s="119"/>
      <c r="AF375" s="119"/>
      <c r="AG375" s="119"/>
      <c r="AH375" s="119"/>
      <c r="AI375" s="119"/>
      <c r="AJ375" s="119"/>
      <c r="AK375" s="119"/>
      <c r="AL375" s="119"/>
      <c r="AM375" s="119"/>
      <c r="AN375" s="119"/>
      <c r="AO375" s="119"/>
      <c r="AP375" s="119"/>
      <c r="AQ375" s="119"/>
      <c r="AR375" s="119"/>
      <c r="AS375" s="119"/>
      <c r="AT375" s="119"/>
      <c r="AU375" s="119"/>
      <c r="AV375" s="119"/>
      <c r="AW375" s="119"/>
      <c r="AX375" s="119"/>
      <c r="AY375" s="119"/>
      <c r="AZ375" s="119"/>
      <c r="BA375" s="119"/>
      <c r="BB375" s="119"/>
      <c r="BC375" s="119"/>
      <c r="BD375" s="119"/>
      <c r="BE375" s="119"/>
      <c r="BF375" s="119"/>
      <c r="BG375" s="119"/>
      <c r="BH375" s="119"/>
      <c r="BI375" s="119"/>
      <c r="BJ375" s="119"/>
      <c r="BK375" s="119"/>
      <c r="BL375" s="119"/>
      <c r="BM375" s="21"/>
      <c r="BN375" s="119"/>
    </row>
    <row r="376" spans="1:66">
      <c r="A376" s="116"/>
      <c r="C376" s="12"/>
      <c r="D376" s="119"/>
      <c r="E376" s="119"/>
      <c r="F376" s="119"/>
      <c r="G376" s="119"/>
      <c r="H376" s="118" t="str">
        <f>REPLACE(B376,2,1,"＊")</f>
        <v>＊</v>
      </c>
      <c r="I376" s="23" t="str">
        <f>REPLACE(C376,2,1,"＊")</f>
        <v>＊</v>
      </c>
      <c r="J376" s="119"/>
      <c r="L376" s="12"/>
      <c r="S376" s="119"/>
      <c r="T376" s="119"/>
      <c r="U376" s="119"/>
      <c r="V376" s="14"/>
      <c r="W376" s="119"/>
      <c r="X376" s="119"/>
      <c r="Y376" s="119"/>
      <c r="Z376" s="119"/>
      <c r="AA376" s="119"/>
      <c r="AB376" s="119"/>
      <c r="AC376" s="119"/>
      <c r="AD376" s="119"/>
      <c r="AE376" s="119"/>
      <c r="AF376" s="119"/>
      <c r="AG376" s="119"/>
      <c r="AH376" s="119"/>
      <c r="AI376" s="119"/>
      <c r="AJ376" s="119"/>
      <c r="AK376" s="119"/>
      <c r="AL376" s="119"/>
      <c r="AM376" s="119"/>
      <c r="AN376" s="119"/>
      <c r="AO376" s="119"/>
      <c r="AP376" s="119"/>
      <c r="AQ376" s="119"/>
      <c r="AR376" s="119"/>
      <c r="AS376" s="119"/>
      <c r="AT376" s="119"/>
      <c r="AU376" s="119"/>
      <c r="AV376" s="119"/>
      <c r="AW376" s="119"/>
      <c r="AX376" s="119"/>
      <c r="AY376" s="119"/>
      <c r="AZ376" s="119"/>
      <c r="BA376" s="119"/>
      <c r="BB376" s="119"/>
      <c r="BC376" s="119"/>
      <c r="BD376" s="119"/>
      <c r="BE376" s="119"/>
      <c r="BF376" s="119"/>
      <c r="BG376" s="119"/>
      <c r="BH376" s="119"/>
      <c r="BI376" s="119"/>
      <c r="BJ376" s="119"/>
      <c r="BK376" s="119"/>
      <c r="BL376" s="119"/>
      <c r="BM376" s="21"/>
      <c r="BN376" s="119"/>
    </row>
    <row r="377" spans="1:66">
      <c r="A377" s="116"/>
      <c r="C377" s="10"/>
      <c r="D377" s="119"/>
      <c r="E377" s="119"/>
      <c r="F377" s="119"/>
      <c r="G377" s="119"/>
      <c r="I377" s="10"/>
      <c r="J377" s="11"/>
      <c r="L377" s="12"/>
      <c r="Q377" s="158" t="s">
        <v>5286</v>
      </c>
      <c r="R377" s="158"/>
      <c r="S377" s="119"/>
      <c r="T377" s="119"/>
      <c r="U377" s="119"/>
      <c r="V377" s="14"/>
      <c r="W377" s="119"/>
      <c r="X377" s="119"/>
      <c r="Y377" s="119"/>
      <c r="Z377" s="119"/>
      <c r="AA377" s="119"/>
      <c r="AB377" s="119"/>
      <c r="AC377" s="119"/>
      <c r="AD377" s="119"/>
      <c r="AE377" s="119"/>
      <c r="AF377" s="119"/>
      <c r="AG377" s="119"/>
      <c r="AH377" s="119"/>
      <c r="AI377" s="119"/>
      <c r="AJ377" s="119"/>
      <c r="AK377" s="119"/>
      <c r="AL377" s="119"/>
      <c r="AM377" s="119"/>
      <c r="AN377" s="119"/>
      <c r="AO377" s="119"/>
      <c r="AP377" s="119"/>
      <c r="AQ377" s="119"/>
      <c r="AR377" s="119"/>
      <c r="AS377" s="119"/>
      <c r="AT377" s="119"/>
      <c r="AU377" s="119"/>
      <c r="AV377" s="119"/>
      <c r="AW377" s="119"/>
      <c r="AX377" s="119"/>
      <c r="AY377" s="119"/>
      <c r="AZ377" s="119"/>
      <c r="BA377" s="119"/>
      <c r="BB377" s="119"/>
      <c r="BC377" s="119"/>
      <c r="BD377" s="119"/>
      <c r="BE377" s="119"/>
      <c r="BF377" s="119"/>
      <c r="BG377" s="119"/>
      <c r="BH377" s="119"/>
      <c r="BI377" s="119"/>
      <c r="BJ377" s="119"/>
      <c r="BK377" s="119"/>
      <c r="BL377" s="119"/>
      <c r="BM377" s="21"/>
      <c r="BN377" s="119"/>
    </row>
    <row r="378" spans="1:66">
      <c r="A378" s="14"/>
      <c r="C378" s="119"/>
      <c r="D378" s="119"/>
      <c r="E378" s="119"/>
      <c r="F378" s="119"/>
      <c r="G378" s="119"/>
      <c r="I378" s="119"/>
      <c r="J378" s="119"/>
      <c r="L378" s="12"/>
      <c r="Q378" s="119"/>
      <c r="R378" s="119"/>
      <c r="S378" s="119"/>
      <c r="U378" s="119"/>
      <c r="V378" s="14"/>
      <c r="W378" s="119"/>
      <c r="X378" s="119"/>
      <c r="Y378" s="119"/>
      <c r="Z378" s="119"/>
      <c r="AA378" s="119"/>
      <c r="AB378" s="119"/>
      <c r="AC378" s="119"/>
      <c r="AD378" s="119"/>
      <c r="AE378" s="119"/>
      <c r="AF378" s="119"/>
      <c r="AG378" s="119"/>
      <c r="AH378" s="119"/>
      <c r="AI378" s="119"/>
      <c r="AJ378" s="119"/>
      <c r="AK378" s="119"/>
      <c r="AL378" s="119"/>
      <c r="AM378" s="119"/>
      <c r="AN378" s="119"/>
      <c r="AO378" s="119"/>
      <c r="AP378" s="119"/>
      <c r="AQ378" s="119"/>
      <c r="AR378" s="119"/>
      <c r="AS378" s="119"/>
      <c r="AT378" s="119"/>
      <c r="AU378" s="119"/>
      <c r="AV378" s="119"/>
      <c r="AW378" s="119"/>
      <c r="AX378" s="119"/>
      <c r="AY378" s="119"/>
      <c r="AZ378" s="119"/>
      <c r="BA378" s="119"/>
      <c r="BB378" s="119"/>
      <c r="BC378" s="119"/>
      <c r="BD378" s="119"/>
      <c r="BE378" s="119"/>
      <c r="BF378" s="119"/>
      <c r="BG378" s="119"/>
      <c r="BH378" s="119"/>
      <c r="BI378" s="119"/>
      <c r="BJ378" s="119"/>
      <c r="BK378" s="119"/>
      <c r="BL378" s="119"/>
      <c r="BM378" s="21"/>
      <c r="BN378" s="119"/>
    </row>
    <row r="379" spans="1:66">
      <c r="C379" s="119"/>
      <c r="H379" s="158" t="s">
        <v>5287</v>
      </c>
      <c r="I379" s="158"/>
      <c r="J379" s="119"/>
      <c r="V379" s="14"/>
    </row>
    <row r="380" spans="1:66">
      <c r="C380" s="119"/>
      <c r="H380" s="158"/>
      <c r="I380" s="158"/>
      <c r="J380" s="119"/>
      <c r="V380" s="14"/>
    </row>
    <row r="381" spans="1:66">
      <c r="H381" s="158"/>
      <c r="I381" s="158"/>
      <c r="V381" s="14"/>
    </row>
    <row r="382" spans="1:66">
      <c r="V382" s="14"/>
    </row>
    <row r="383" spans="1:66">
      <c r="V383" s="16"/>
    </row>
    <row r="384" spans="1:66">
      <c r="V384" s="14"/>
    </row>
    <row r="385" spans="22:22">
      <c r="V385" s="14"/>
    </row>
    <row r="386" spans="22:22">
      <c r="V386" s="14"/>
    </row>
    <row r="387" spans="22:22">
      <c r="V387" s="14"/>
    </row>
    <row r="388" spans="22:22">
      <c r="V388" s="14"/>
    </row>
    <row r="389" spans="22:22">
      <c r="V389" s="14"/>
    </row>
    <row r="390" spans="22:22">
      <c r="V390" s="14"/>
    </row>
    <row r="391" spans="22:22">
      <c r="V391" s="14"/>
    </row>
    <row r="392" spans="22:22">
      <c r="V392" s="14"/>
    </row>
    <row r="393" spans="22:22">
      <c r="V393" s="14"/>
    </row>
    <row r="394" spans="22:22">
      <c r="V394" s="17"/>
    </row>
    <row r="395" spans="22:22">
      <c r="V395" s="119"/>
    </row>
    <row r="396" spans="22:22">
      <c r="V396" s="119"/>
    </row>
    <row r="397" spans="22:22">
      <c r="V397" s="119"/>
    </row>
    <row r="398" spans="22:22">
      <c r="V398" s="119"/>
    </row>
    <row r="399" spans="22:22">
      <c r="V399" s="15"/>
    </row>
    <row r="400" spans="22:22">
      <c r="V400" s="15"/>
    </row>
    <row r="401" spans="22:22">
      <c r="V401" s="15"/>
    </row>
  </sheetData>
  <mergeCells count="62">
    <mergeCell ref="A374:I374"/>
    <mergeCell ref="F1:F4"/>
    <mergeCell ref="A1:A4"/>
    <mergeCell ref="B1:B4"/>
    <mergeCell ref="C1:C4"/>
    <mergeCell ref="D1:D4"/>
    <mergeCell ref="E1:E4"/>
    <mergeCell ref="G1:G4"/>
    <mergeCell ref="H1:H4"/>
    <mergeCell ref="I1:I4"/>
    <mergeCell ref="BL1:BL4"/>
    <mergeCell ref="AV2:AV4"/>
    <mergeCell ref="AW2:AX3"/>
    <mergeCell ref="AS3:AU3"/>
    <mergeCell ref="BA3:BB3"/>
    <mergeCell ref="AY2:AZ3"/>
    <mergeCell ref="BM1:BM4"/>
    <mergeCell ref="Q2:Q4"/>
    <mergeCell ref="R2:R4"/>
    <mergeCell ref="S2:S4"/>
    <mergeCell ref="T2:T4"/>
    <mergeCell ref="U2:U4"/>
    <mergeCell ref="V2:V4"/>
    <mergeCell ref="Q1:V1"/>
    <mergeCell ref="W1:AK1"/>
    <mergeCell ref="W2:X3"/>
    <mergeCell ref="Y2:AF2"/>
    <mergeCell ref="AG2:AH3"/>
    <mergeCell ref="AI2:AK2"/>
    <mergeCell ref="Y3:Y4"/>
    <mergeCell ref="Z3:AA3"/>
    <mergeCell ref="AL2:AU2"/>
    <mergeCell ref="H379:I381"/>
    <mergeCell ref="BG3:BG4"/>
    <mergeCell ref="BH3:BH4"/>
    <mergeCell ref="BI3:BI4"/>
    <mergeCell ref="BJ3:BJ4"/>
    <mergeCell ref="AB3:AB4"/>
    <mergeCell ref="AC3:AC4"/>
    <mergeCell ref="AD3:AD4"/>
    <mergeCell ref="M1:M4"/>
    <mergeCell ref="N1:N4"/>
    <mergeCell ref="O1:O4"/>
    <mergeCell ref="P1:P4"/>
    <mergeCell ref="J1:J4"/>
    <mergeCell ref="K1:K4"/>
    <mergeCell ref="AL1:AU1"/>
    <mergeCell ref="AV1:BK1"/>
    <mergeCell ref="L1:L4"/>
    <mergeCell ref="Q377:R377"/>
    <mergeCell ref="AP3:AP4"/>
    <mergeCell ref="AQ3:AR3"/>
    <mergeCell ref="BA2:BK2"/>
    <mergeCell ref="BK3:BK4"/>
    <mergeCell ref="BC3:BD3"/>
    <mergeCell ref="BE3:BF3"/>
    <mergeCell ref="AE3:AE4"/>
    <mergeCell ref="AF3:AF4"/>
    <mergeCell ref="AI3:AK3"/>
    <mergeCell ref="AL3:AM3"/>
    <mergeCell ref="AN3:AN4"/>
    <mergeCell ref="AO3:AO4"/>
  </mergeCells>
  <phoneticPr fontId="9" type="noConversion"/>
  <pageMargins left="0.19685039370078741" right="0" top="0.43307086614173229" bottom="0.31496062992125984" header="0.23622047244094491" footer="0"/>
  <pageSetup paperSize="9" scale="41" fitToHeight="0" orientation="landscape" r:id="rId1"/>
  <headerFooter>
    <oddHeader xml:space="preserve">&amp;C&amp;"標楷體,粗體"&amp;24新光醫院 110 年 10 月份心臟血管外科年度手術人數申報表&amp;R   </oddHeader>
    <oddFooter>&amp;R&amp;P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N344"/>
  <sheetViews>
    <sheetView zoomScale="70" zoomScaleNormal="70" zoomScaleSheetLayoutView="55" workbookViewId="0">
      <pane xSplit="12" ySplit="4" topLeftCell="M233" activePane="bottomRight" state="frozen"/>
      <selection pane="topRight" activeCell="J1" sqref="J1"/>
      <selection pane="bottomLeft" activeCell="A5" sqref="A5"/>
      <selection pane="bottomRight" activeCell="B1" sqref="B1:Q1048576"/>
    </sheetView>
  </sheetViews>
  <sheetFormatPr defaultColWidth="14.77734375" defaultRowHeight="15.6"/>
  <cols>
    <col min="1" max="1" width="6.33203125" style="15" bestFit="1" customWidth="1"/>
    <col min="2" max="2" width="14.88671875" style="15" customWidth="1"/>
    <col min="3" max="3" width="12.44140625" style="15" customWidth="1"/>
    <col min="4" max="4" width="4.109375" style="15" customWidth="1"/>
    <col min="5" max="5" width="6.33203125" style="15" customWidth="1"/>
    <col min="6" max="7" width="14.109375" style="15" customWidth="1"/>
    <col min="8" max="8" width="13.44140625" style="15" customWidth="1"/>
    <col min="9" max="9" width="13.6640625" style="15" customWidth="1"/>
    <col min="10" max="10" width="14.109375" style="15" customWidth="1"/>
    <col min="11" max="11" width="10.5546875" style="98" customWidth="1"/>
    <col min="12" max="12" width="6.88671875" style="15" bestFit="1" customWidth="1"/>
    <col min="13" max="13" width="11.109375" style="98" customWidth="1"/>
    <col min="14" max="15" width="9.6640625" style="98" customWidth="1"/>
    <col min="16" max="16" width="11.109375" style="98" customWidth="1"/>
    <col min="17" max="17" width="12" style="4" bestFit="1" customWidth="1"/>
    <col min="18" max="18" width="6.44140625" style="4" bestFit="1" customWidth="1"/>
    <col min="19" max="19" width="4.33203125" style="4" bestFit="1" customWidth="1"/>
    <col min="20" max="20" width="5.88671875" style="4" bestFit="1" customWidth="1"/>
    <col min="21" max="21" width="5.44140625" style="4" bestFit="1" customWidth="1"/>
    <col min="22" max="22" width="9.5546875" style="4" bestFit="1" customWidth="1"/>
    <col min="23" max="23" width="5.77734375" style="4" bestFit="1" customWidth="1"/>
    <col min="24" max="24" width="4.44140625" style="4" bestFit="1" customWidth="1"/>
    <col min="25" max="25" width="5.77734375" style="4" bestFit="1" customWidth="1"/>
    <col min="26" max="26" width="2.88671875" style="4" bestFit="1" customWidth="1"/>
    <col min="27" max="27" width="3.21875" style="4" bestFit="1" customWidth="1"/>
    <col min="28" max="28" width="3.77734375" style="4" bestFit="1" customWidth="1"/>
    <col min="29" max="29" width="11.6640625" style="4" customWidth="1"/>
    <col min="30" max="30" width="6.109375" style="4" bestFit="1" customWidth="1"/>
    <col min="31" max="31" width="7.77734375" style="4" bestFit="1" customWidth="1"/>
    <col min="32" max="32" width="5" style="4" bestFit="1" customWidth="1"/>
    <col min="33" max="33" width="5.77734375" style="4" bestFit="1" customWidth="1"/>
    <col min="34" max="34" width="5.5546875" style="4" bestFit="1" customWidth="1"/>
    <col min="35" max="35" width="5.77734375" style="4" bestFit="1" customWidth="1"/>
    <col min="36" max="36" width="6.5546875" style="4" bestFit="1" customWidth="1"/>
    <col min="37" max="37" width="6" style="4" bestFit="1" customWidth="1"/>
    <col min="38" max="38" width="15.88671875" style="4" customWidth="1"/>
    <col min="39" max="39" width="3.21875" style="4" bestFit="1" customWidth="1"/>
    <col min="40" max="40" width="3.77734375" style="4" bestFit="1" customWidth="1"/>
    <col min="41" max="41" width="4.6640625" style="4" bestFit="1" customWidth="1"/>
    <col min="42" max="42" width="5" style="4" bestFit="1" customWidth="1"/>
    <col min="43" max="43" width="3" style="4" bestFit="1" customWidth="1"/>
    <col min="44" max="44" width="2.77734375" style="4" bestFit="1" customWidth="1"/>
    <col min="45" max="45" width="5.77734375" style="4" bestFit="1" customWidth="1"/>
    <col min="46" max="46" width="6.5546875" style="4" bestFit="1" customWidth="1"/>
    <col min="47" max="47" width="6" style="4" bestFit="1" customWidth="1"/>
    <col min="48" max="48" width="6.6640625" style="4" bestFit="1" customWidth="1"/>
    <col min="49" max="49" width="3" style="4" bestFit="1" customWidth="1"/>
    <col min="50" max="50" width="4.109375" style="4" bestFit="1" customWidth="1"/>
    <col min="51" max="51" width="3" style="4" bestFit="1" customWidth="1"/>
    <col min="52" max="52" width="4.109375" style="4" bestFit="1" customWidth="1"/>
    <col min="53" max="53" width="3.77734375" style="4" bestFit="1" customWidth="1"/>
    <col min="54" max="54" width="4.6640625" style="4" bestFit="1" customWidth="1"/>
    <col min="55" max="55" width="5.77734375" style="4" bestFit="1" customWidth="1"/>
    <col min="56" max="56" width="5.109375" style="4" bestFit="1" customWidth="1"/>
    <col min="57" max="58" width="8.88671875" style="4" bestFit="1" customWidth="1"/>
    <col min="59" max="59" width="3.77734375" style="4" bestFit="1" customWidth="1"/>
    <col min="60" max="60" width="15.88671875" style="4" bestFit="1" customWidth="1"/>
    <col min="61" max="61" width="5" style="4" bestFit="1" customWidth="1"/>
    <col min="62" max="62" width="5.77734375" style="4" bestFit="1" customWidth="1"/>
    <col min="63" max="63" width="9.44140625" style="4" bestFit="1" customWidth="1"/>
    <col min="64" max="64" width="6" style="4" bestFit="1" customWidth="1"/>
    <col min="65" max="65" width="21.109375" style="4" customWidth="1"/>
    <col min="66" max="66" width="3.21875" style="4" bestFit="1" customWidth="1"/>
    <col min="67" max="16384" width="14.77734375" style="4"/>
  </cols>
  <sheetData>
    <row r="1" spans="1:66">
      <c r="A1" s="151" t="s">
        <v>3039</v>
      </c>
      <c r="B1" s="151" t="s">
        <v>2648</v>
      </c>
      <c r="C1" s="153" t="s">
        <v>2649</v>
      </c>
      <c r="D1" s="161" t="s">
        <v>2650</v>
      </c>
      <c r="E1" s="161" t="s">
        <v>2651</v>
      </c>
      <c r="F1" s="161" t="s">
        <v>2652</v>
      </c>
      <c r="G1" s="161" t="s">
        <v>3532</v>
      </c>
      <c r="H1" s="151" t="s">
        <v>2648</v>
      </c>
      <c r="I1" s="153" t="s">
        <v>3533</v>
      </c>
      <c r="J1" s="155" t="s">
        <v>2655</v>
      </c>
      <c r="K1" s="149" t="s">
        <v>3534</v>
      </c>
      <c r="L1" s="149" t="s">
        <v>2657</v>
      </c>
      <c r="M1" s="159" t="s">
        <v>3535</v>
      </c>
      <c r="N1" s="159" t="s">
        <v>3536</v>
      </c>
      <c r="O1" s="159" t="s">
        <v>3537</v>
      </c>
      <c r="P1" s="159" t="s">
        <v>3538</v>
      </c>
      <c r="Q1" s="143" t="s">
        <v>4</v>
      </c>
      <c r="R1" s="144"/>
      <c r="S1" s="144"/>
      <c r="T1" s="144"/>
      <c r="U1" s="144"/>
      <c r="V1" s="145"/>
      <c r="W1" s="141" t="s">
        <v>5</v>
      </c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1"/>
      <c r="AM1" s="140"/>
      <c r="AN1" s="140"/>
      <c r="AO1" s="140"/>
      <c r="AP1" s="140"/>
      <c r="AQ1" s="140"/>
      <c r="AR1" s="140"/>
      <c r="AS1" s="140"/>
      <c r="AT1" s="140"/>
      <c r="AU1" s="140"/>
      <c r="AV1" s="141" t="s">
        <v>6</v>
      </c>
      <c r="AW1" s="140"/>
      <c r="AX1" s="140"/>
      <c r="AY1" s="140"/>
      <c r="AZ1" s="140"/>
      <c r="BA1" s="140"/>
      <c r="BB1" s="140"/>
      <c r="BC1" s="140"/>
      <c r="BD1" s="140"/>
      <c r="BE1" s="140"/>
      <c r="BF1" s="140"/>
      <c r="BG1" s="140"/>
      <c r="BH1" s="140"/>
      <c r="BI1" s="140"/>
      <c r="BJ1" s="140"/>
      <c r="BK1" s="140"/>
      <c r="BL1" s="141" t="s">
        <v>7</v>
      </c>
      <c r="BM1" s="141" t="s">
        <v>8</v>
      </c>
      <c r="BN1" s="95" t="s">
        <v>9</v>
      </c>
    </row>
    <row r="2" spans="1:66">
      <c r="A2" s="152"/>
      <c r="B2" s="164"/>
      <c r="C2" s="154"/>
      <c r="D2" s="162"/>
      <c r="E2" s="162"/>
      <c r="F2" s="162"/>
      <c r="G2" s="162"/>
      <c r="H2" s="152"/>
      <c r="I2" s="154"/>
      <c r="J2" s="152"/>
      <c r="K2" s="164"/>
      <c r="L2" s="152"/>
      <c r="M2" s="160"/>
      <c r="N2" s="160"/>
      <c r="O2" s="160"/>
      <c r="P2" s="160"/>
      <c r="Q2" s="139" t="s">
        <v>53</v>
      </c>
      <c r="R2" s="142" t="s">
        <v>10</v>
      </c>
      <c r="S2" s="139" t="s">
        <v>11</v>
      </c>
      <c r="T2" s="139" t="s">
        <v>12</v>
      </c>
      <c r="U2" s="139" t="s">
        <v>13</v>
      </c>
      <c r="V2" s="146" t="s">
        <v>50</v>
      </c>
      <c r="W2" s="139" t="s">
        <v>14</v>
      </c>
      <c r="X2" s="140"/>
      <c r="Y2" s="139" t="s">
        <v>15</v>
      </c>
      <c r="Z2" s="140"/>
      <c r="AA2" s="140"/>
      <c r="AB2" s="140"/>
      <c r="AC2" s="140"/>
      <c r="AD2" s="140"/>
      <c r="AE2" s="140"/>
      <c r="AF2" s="140"/>
      <c r="AG2" s="139" t="s">
        <v>16</v>
      </c>
      <c r="AH2" s="140"/>
      <c r="AI2" s="139" t="s">
        <v>17</v>
      </c>
      <c r="AJ2" s="140"/>
      <c r="AK2" s="140"/>
      <c r="AL2" s="139" t="s">
        <v>18</v>
      </c>
      <c r="AM2" s="140"/>
      <c r="AN2" s="140"/>
      <c r="AO2" s="140"/>
      <c r="AP2" s="140"/>
      <c r="AQ2" s="140"/>
      <c r="AR2" s="140"/>
      <c r="AS2" s="140"/>
      <c r="AT2" s="140"/>
      <c r="AU2" s="140"/>
      <c r="AV2" s="139" t="s">
        <v>19</v>
      </c>
      <c r="AW2" s="139" t="s">
        <v>20</v>
      </c>
      <c r="AX2" s="140"/>
      <c r="AY2" s="139" t="s">
        <v>49</v>
      </c>
      <c r="AZ2" s="140"/>
      <c r="BA2" s="139" t="s">
        <v>21</v>
      </c>
      <c r="BB2" s="140"/>
      <c r="BC2" s="140"/>
      <c r="BD2" s="140"/>
      <c r="BE2" s="140"/>
      <c r="BF2" s="140"/>
      <c r="BG2" s="140"/>
      <c r="BH2" s="140"/>
      <c r="BI2" s="140"/>
      <c r="BJ2" s="140"/>
      <c r="BK2" s="140"/>
      <c r="BL2" s="140"/>
      <c r="BM2" s="140"/>
      <c r="BN2" s="95"/>
    </row>
    <row r="3" spans="1:66">
      <c r="A3" s="152"/>
      <c r="B3" s="164"/>
      <c r="C3" s="154"/>
      <c r="D3" s="162"/>
      <c r="E3" s="162"/>
      <c r="F3" s="162"/>
      <c r="G3" s="162"/>
      <c r="H3" s="152"/>
      <c r="I3" s="154"/>
      <c r="J3" s="152"/>
      <c r="K3" s="164"/>
      <c r="L3" s="152"/>
      <c r="M3" s="160"/>
      <c r="N3" s="160"/>
      <c r="O3" s="160"/>
      <c r="P3" s="160"/>
      <c r="Q3" s="140"/>
      <c r="R3" s="140"/>
      <c r="S3" s="140"/>
      <c r="T3" s="140"/>
      <c r="U3" s="140"/>
      <c r="V3" s="147"/>
      <c r="W3" s="140"/>
      <c r="X3" s="140"/>
      <c r="Y3" s="139" t="s">
        <v>22</v>
      </c>
      <c r="Z3" s="139" t="s">
        <v>23</v>
      </c>
      <c r="AA3" s="140"/>
      <c r="AB3" s="139" t="s">
        <v>24</v>
      </c>
      <c r="AC3" s="139" t="s">
        <v>25</v>
      </c>
      <c r="AD3" s="139" t="s">
        <v>26</v>
      </c>
      <c r="AE3" s="139" t="s">
        <v>27</v>
      </c>
      <c r="AF3" s="139" t="s">
        <v>28</v>
      </c>
      <c r="AG3" s="140"/>
      <c r="AH3" s="140"/>
      <c r="AI3" s="139" t="s">
        <v>29</v>
      </c>
      <c r="AJ3" s="140"/>
      <c r="AK3" s="140"/>
      <c r="AL3" s="139" t="s">
        <v>23</v>
      </c>
      <c r="AM3" s="140"/>
      <c r="AN3" s="139" t="s">
        <v>24</v>
      </c>
      <c r="AO3" s="139" t="s">
        <v>25</v>
      </c>
      <c r="AP3" s="139" t="s">
        <v>28</v>
      </c>
      <c r="AQ3" s="139" t="s">
        <v>30</v>
      </c>
      <c r="AR3" s="140"/>
      <c r="AS3" s="139" t="s">
        <v>29</v>
      </c>
      <c r="AT3" s="140"/>
      <c r="AU3" s="140"/>
      <c r="AV3" s="140"/>
      <c r="AW3" s="140"/>
      <c r="AX3" s="140"/>
      <c r="AY3" s="140"/>
      <c r="AZ3" s="140"/>
      <c r="BA3" s="139" t="s">
        <v>31</v>
      </c>
      <c r="BB3" s="140"/>
      <c r="BC3" s="139" t="s">
        <v>29</v>
      </c>
      <c r="BD3" s="140"/>
      <c r="BE3" s="139" t="s">
        <v>23</v>
      </c>
      <c r="BF3" s="140"/>
      <c r="BG3" s="139" t="s">
        <v>24</v>
      </c>
      <c r="BH3" s="139" t="s">
        <v>25</v>
      </c>
      <c r="BI3" s="139" t="s">
        <v>28</v>
      </c>
      <c r="BJ3" s="139" t="s">
        <v>32</v>
      </c>
      <c r="BK3" s="139" t="s">
        <v>33</v>
      </c>
      <c r="BL3" s="140"/>
      <c r="BM3" s="140"/>
      <c r="BN3" s="95"/>
    </row>
    <row r="4" spans="1:66">
      <c r="A4" s="152"/>
      <c r="B4" s="165"/>
      <c r="C4" s="166"/>
      <c r="D4" s="163"/>
      <c r="E4" s="163"/>
      <c r="F4" s="163"/>
      <c r="G4" s="163"/>
      <c r="H4" s="152"/>
      <c r="I4" s="154"/>
      <c r="J4" s="152"/>
      <c r="K4" s="164"/>
      <c r="L4" s="152"/>
      <c r="M4" s="160"/>
      <c r="N4" s="160"/>
      <c r="O4" s="160"/>
      <c r="P4" s="160"/>
      <c r="Q4" s="140"/>
      <c r="R4" s="140"/>
      <c r="S4" s="140"/>
      <c r="T4" s="140"/>
      <c r="U4" s="140"/>
      <c r="V4" s="148"/>
      <c r="W4" s="94" t="s">
        <v>22</v>
      </c>
      <c r="X4" s="94" t="s">
        <v>34</v>
      </c>
      <c r="Y4" s="140"/>
      <c r="Z4" s="94" t="s">
        <v>35</v>
      </c>
      <c r="AA4" s="94" t="s">
        <v>36</v>
      </c>
      <c r="AB4" s="140"/>
      <c r="AC4" s="140"/>
      <c r="AD4" s="140"/>
      <c r="AE4" s="140"/>
      <c r="AF4" s="140"/>
      <c r="AG4" s="94" t="s">
        <v>22</v>
      </c>
      <c r="AH4" s="94" t="s">
        <v>37</v>
      </c>
      <c r="AI4" s="94" t="s">
        <v>22</v>
      </c>
      <c r="AJ4" s="94" t="s">
        <v>38</v>
      </c>
      <c r="AK4" s="94" t="s">
        <v>39</v>
      </c>
      <c r="AL4" s="94" t="s">
        <v>35</v>
      </c>
      <c r="AM4" s="94" t="s">
        <v>36</v>
      </c>
      <c r="AN4" s="140"/>
      <c r="AO4" s="140"/>
      <c r="AP4" s="140"/>
      <c r="AQ4" s="94" t="s">
        <v>40</v>
      </c>
      <c r="AR4" s="94" t="s">
        <v>41</v>
      </c>
      <c r="AS4" s="94" t="s">
        <v>22</v>
      </c>
      <c r="AT4" s="94" t="s">
        <v>38</v>
      </c>
      <c r="AU4" s="94" t="s">
        <v>39</v>
      </c>
      <c r="AV4" s="140"/>
      <c r="AW4" s="94" t="s">
        <v>40</v>
      </c>
      <c r="AX4" s="94" t="s">
        <v>41</v>
      </c>
      <c r="AY4" s="94" t="s">
        <v>40</v>
      </c>
      <c r="AZ4" s="94" t="s">
        <v>41</v>
      </c>
      <c r="BA4" s="94" t="s">
        <v>42</v>
      </c>
      <c r="BB4" s="94" t="s">
        <v>43</v>
      </c>
      <c r="BC4" s="94" t="s">
        <v>22</v>
      </c>
      <c r="BD4" s="94" t="s">
        <v>44</v>
      </c>
      <c r="BE4" s="94" t="s">
        <v>35</v>
      </c>
      <c r="BF4" s="94" t="s">
        <v>36</v>
      </c>
      <c r="BG4" s="140"/>
      <c r="BH4" s="140"/>
      <c r="BI4" s="140"/>
      <c r="BJ4" s="140"/>
      <c r="BK4" s="140"/>
      <c r="BL4" s="140"/>
      <c r="BM4" s="140"/>
      <c r="BN4" s="95"/>
    </row>
    <row r="5" spans="1:66" ht="17.399999999999999">
      <c r="A5" s="23">
        <v>1</v>
      </c>
      <c r="B5" s="111" t="s">
        <v>4027</v>
      </c>
      <c r="C5" s="111" t="s">
        <v>2136</v>
      </c>
      <c r="D5" s="111" t="s">
        <v>3790</v>
      </c>
      <c r="E5" s="111">
        <v>72</v>
      </c>
      <c r="F5" s="111"/>
      <c r="G5" s="111"/>
      <c r="H5" s="23" t="str">
        <f t="shared" ref="H5:H22" si="0">REPLACE(B5,2,1,"＊")</f>
        <v>王＊英</v>
      </c>
      <c r="I5" s="23" t="str">
        <f t="shared" ref="I5:I22" si="1">REPLACE(C5,2,1,"＊")</f>
        <v>1＊877839</v>
      </c>
      <c r="J5" s="111" t="s">
        <v>3817</v>
      </c>
      <c r="K5" s="111" t="s">
        <v>83</v>
      </c>
      <c r="L5" s="112" t="s">
        <v>334</v>
      </c>
      <c r="M5" s="111" t="s">
        <v>83</v>
      </c>
      <c r="N5" s="111"/>
      <c r="O5" s="111"/>
      <c r="P5" s="111"/>
      <c r="Q5" s="109"/>
      <c r="R5" s="109"/>
      <c r="S5" s="109"/>
      <c r="T5" s="109"/>
      <c r="U5" s="109"/>
      <c r="V5" s="113"/>
      <c r="W5" s="109"/>
      <c r="X5" s="109"/>
      <c r="Y5" s="109"/>
      <c r="Z5" s="109"/>
      <c r="AA5" s="109"/>
      <c r="AB5" s="109"/>
      <c r="AC5" s="109"/>
      <c r="AD5" s="109"/>
      <c r="AE5" s="109"/>
      <c r="AF5" s="109"/>
      <c r="AG5" s="109"/>
      <c r="AH5" s="109"/>
      <c r="AI5" s="109"/>
      <c r="AJ5" s="109"/>
      <c r="AK5" s="109"/>
      <c r="AL5" s="109"/>
      <c r="AM5" s="109"/>
      <c r="AN5" s="114"/>
      <c r="AO5" s="109"/>
      <c r="AP5" s="114"/>
      <c r="AQ5" s="109"/>
      <c r="AR5" s="109"/>
      <c r="AS5" s="109"/>
      <c r="AT5" s="109"/>
      <c r="AU5" s="109"/>
      <c r="AV5" s="109"/>
      <c r="AW5" s="109"/>
      <c r="AX5" s="109"/>
      <c r="AY5" s="109"/>
      <c r="AZ5" s="109"/>
      <c r="BA5" s="109"/>
      <c r="BB5" s="109"/>
      <c r="BC5" s="109"/>
      <c r="BD5" s="109"/>
      <c r="BE5" s="109"/>
      <c r="BF5" s="109"/>
      <c r="BG5" s="109"/>
      <c r="BH5" s="114"/>
      <c r="BI5" s="109"/>
      <c r="BJ5" s="109"/>
      <c r="BK5" s="109"/>
      <c r="BL5" s="109"/>
      <c r="BM5" s="109" t="s">
        <v>1098</v>
      </c>
      <c r="BN5" s="95"/>
    </row>
    <row r="6" spans="1:66" ht="17.399999999999999">
      <c r="A6" s="23">
        <v>2</v>
      </c>
      <c r="B6" s="111" t="s">
        <v>4338</v>
      </c>
      <c r="C6" s="111" t="s">
        <v>4339</v>
      </c>
      <c r="D6" s="111" t="s">
        <v>3783</v>
      </c>
      <c r="E6" s="111">
        <v>83</v>
      </c>
      <c r="F6" s="111"/>
      <c r="G6" s="111"/>
      <c r="H6" s="23" t="str">
        <f t="shared" si="0"/>
        <v>柯＊</v>
      </c>
      <c r="I6" s="23" t="str">
        <f t="shared" si="1"/>
        <v>2＊614212</v>
      </c>
      <c r="J6" s="111" t="s">
        <v>4340</v>
      </c>
      <c r="K6" s="111" t="s">
        <v>67</v>
      </c>
      <c r="L6" s="112" t="s">
        <v>334</v>
      </c>
      <c r="M6" s="111" t="s">
        <v>67</v>
      </c>
      <c r="N6" s="111"/>
      <c r="O6" s="111"/>
      <c r="P6" s="111"/>
      <c r="Q6" s="109"/>
      <c r="R6" s="109"/>
      <c r="S6" s="109"/>
      <c r="T6" s="109"/>
      <c r="U6" s="109"/>
      <c r="V6" s="113"/>
      <c r="W6" s="109"/>
      <c r="X6" s="109"/>
      <c r="Y6" s="109"/>
      <c r="Z6" s="109"/>
      <c r="AA6" s="109"/>
      <c r="AB6" s="109"/>
      <c r="AC6" s="109"/>
      <c r="AD6" s="109"/>
      <c r="AE6" s="109"/>
      <c r="AF6" s="109"/>
      <c r="AG6" s="109"/>
      <c r="AH6" s="109"/>
      <c r="AI6" s="109"/>
      <c r="AJ6" s="109"/>
      <c r="AK6" s="109"/>
      <c r="AL6" s="109"/>
      <c r="AM6" s="109"/>
      <c r="AN6" s="114"/>
      <c r="AO6" s="109"/>
      <c r="AP6" s="114"/>
      <c r="AQ6" s="109"/>
      <c r="AR6" s="109"/>
      <c r="AS6" s="109"/>
      <c r="AT6" s="109"/>
      <c r="AU6" s="109"/>
      <c r="AV6" s="109"/>
      <c r="AW6" s="109"/>
      <c r="AX6" s="109"/>
      <c r="AY6" s="109"/>
      <c r="AZ6" s="109"/>
      <c r="BA6" s="109"/>
      <c r="BB6" s="109" t="s">
        <v>9</v>
      </c>
      <c r="BC6" s="109"/>
      <c r="BD6" s="109"/>
      <c r="BE6" s="109"/>
      <c r="BF6" s="109"/>
      <c r="BG6" s="109"/>
      <c r="BH6" s="114"/>
      <c r="BI6" s="109"/>
      <c r="BJ6" s="109"/>
      <c r="BK6" s="109"/>
      <c r="BL6" s="109"/>
      <c r="BM6" s="109"/>
      <c r="BN6" s="95"/>
    </row>
    <row r="7" spans="1:66" ht="34.799999999999997">
      <c r="A7" s="23">
        <v>3</v>
      </c>
      <c r="B7" s="111" t="s">
        <v>4341</v>
      </c>
      <c r="C7" s="111" t="s">
        <v>4342</v>
      </c>
      <c r="D7" s="111" t="s">
        <v>3783</v>
      </c>
      <c r="E7" s="111">
        <v>43</v>
      </c>
      <c r="F7" s="111"/>
      <c r="G7" s="111"/>
      <c r="H7" s="23" t="str">
        <f t="shared" si="0"/>
        <v>張＊霖</v>
      </c>
      <c r="I7" s="23" t="str">
        <f t="shared" si="1"/>
        <v>2＊142672</v>
      </c>
      <c r="J7" s="111" t="s">
        <v>4340</v>
      </c>
      <c r="K7" s="111" t="s">
        <v>1106</v>
      </c>
      <c r="L7" s="112" t="s">
        <v>334</v>
      </c>
      <c r="M7" s="111" t="s">
        <v>67</v>
      </c>
      <c r="N7" s="111" t="s">
        <v>135</v>
      </c>
      <c r="O7" s="111"/>
      <c r="P7" s="111"/>
      <c r="Q7" s="109"/>
      <c r="R7" s="109"/>
      <c r="S7" s="109"/>
      <c r="T7" s="109"/>
      <c r="U7" s="109"/>
      <c r="V7" s="113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 t="s">
        <v>4623</v>
      </c>
      <c r="BA7" s="109"/>
      <c r="BB7" s="109" t="s">
        <v>9</v>
      </c>
      <c r="BC7" s="109"/>
      <c r="BD7" s="109"/>
      <c r="BE7" s="109"/>
      <c r="BF7" s="109"/>
      <c r="BG7" s="109"/>
      <c r="BH7" s="109"/>
      <c r="BI7" s="109"/>
      <c r="BJ7" s="109"/>
      <c r="BK7" s="109"/>
      <c r="BL7" s="109"/>
      <c r="BM7" s="109"/>
      <c r="BN7" s="95"/>
    </row>
    <row r="8" spans="1:66" ht="17.399999999999999">
      <c r="A8" s="23">
        <v>4</v>
      </c>
      <c r="B8" s="111" t="s">
        <v>4343</v>
      </c>
      <c r="C8" s="111" t="s">
        <v>4344</v>
      </c>
      <c r="D8" s="111" t="s">
        <v>3783</v>
      </c>
      <c r="E8" s="111">
        <v>65</v>
      </c>
      <c r="F8" s="111"/>
      <c r="G8" s="111"/>
      <c r="H8" s="23" t="str">
        <f t="shared" si="0"/>
        <v>詹＊河</v>
      </c>
      <c r="I8" s="23" t="str">
        <f t="shared" si="1"/>
        <v>2＊530358</v>
      </c>
      <c r="J8" s="111" t="s">
        <v>4340</v>
      </c>
      <c r="K8" s="111" t="s">
        <v>118</v>
      </c>
      <c r="L8" s="112" t="s">
        <v>334</v>
      </c>
      <c r="M8" s="111" t="s">
        <v>118</v>
      </c>
      <c r="N8" s="111"/>
      <c r="O8" s="111"/>
      <c r="P8" s="111"/>
      <c r="Q8" s="109"/>
      <c r="R8" s="109"/>
      <c r="S8" s="109"/>
      <c r="T8" s="109"/>
      <c r="U8" s="109"/>
      <c r="V8" s="113"/>
      <c r="W8" s="109"/>
      <c r="X8" s="109"/>
      <c r="Y8" s="109"/>
      <c r="Z8" s="109"/>
      <c r="AA8" s="109"/>
      <c r="AB8" s="109"/>
      <c r="AC8" s="109"/>
      <c r="AD8" s="109"/>
      <c r="AE8" s="109"/>
      <c r="AF8" s="109"/>
      <c r="AG8" s="109"/>
      <c r="AH8" s="109"/>
      <c r="AI8" s="109"/>
      <c r="AJ8" s="109"/>
      <c r="AK8" s="109"/>
      <c r="AL8" s="109"/>
      <c r="AM8" s="109"/>
      <c r="AN8" s="114"/>
      <c r="AO8" s="109"/>
      <c r="AP8" s="114"/>
      <c r="AQ8" s="109"/>
      <c r="AR8" s="109"/>
      <c r="AS8" s="109"/>
      <c r="AT8" s="109"/>
      <c r="AU8" s="109"/>
      <c r="AV8" s="109"/>
      <c r="AW8" s="109"/>
      <c r="AX8" s="109"/>
      <c r="AY8" s="109"/>
      <c r="AZ8" s="109"/>
      <c r="BA8" s="109" t="s">
        <v>9</v>
      </c>
      <c r="BB8" s="109"/>
      <c r="BC8" s="109"/>
      <c r="BD8" s="109"/>
      <c r="BE8" s="109"/>
      <c r="BF8" s="109"/>
      <c r="BG8" s="109"/>
      <c r="BH8" s="114"/>
      <c r="BI8" s="109"/>
      <c r="BJ8" s="109"/>
      <c r="BK8" s="109"/>
      <c r="BL8" s="109"/>
      <c r="BM8" s="109"/>
      <c r="BN8" s="95"/>
    </row>
    <row r="9" spans="1:66" ht="17.399999999999999">
      <c r="A9" s="23">
        <v>5</v>
      </c>
      <c r="B9" s="111" t="s">
        <v>4345</v>
      </c>
      <c r="C9" s="111" t="s">
        <v>4346</v>
      </c>
      <c r="D9" s="111" t="s">
        <v>3783</v>
      </c>
      <c r="E9" s="111">
        <v>50</v>
      </c>
      <c r="F9" s="111"/>
      <c r="G9" s="111"/>
      <c r="H9" s="23" t="str">
        <f t="shared" si="0"/>
        <v>陳＊文</v>
      </c>
      <c r="I9" s="23" t="str">
        <f t="shared" si="1"/>
        <v>0＊348988</v>
      </c>
      <c r="J9" s="111" t="s">
        <v>4340</v>
      </c>
      <c r="K9" s="111" t="s">
        <v>67</v>
      </c>
      <c r="L9" s="112" t="s">
        <v>334</v>
      </c>
      <c r="M9" s="111" t="s">
        <v>67</v>
      </c>
      <c r="N9" s="111"/>
      <c r="O9" s="111"/>
      <c r="P9" s="111"/>
      <c r="Q9" s="109"/>
      <c r="R9" s="109"/>
      <c r="S9" s="109"/>
      <c r="T9" s="109"/>
      <c r="U9" s="109"/>
      <c r="V9" s="113"/>
      <c r="W9" s="109"/>
      <c r="X9" s="109"/>
      <c r="Y9" s="109"/>
      <c r="Z9" s="109"/>
      <c r="AA9" s="109"/>
      <c r="AB9" s="109"/>
      <c r="AC9" s="109"/>
      <c r="AD9" s="109"/>
      <c r="AE9" s="109"/>
      <c r="AF9" s="109"/>
      <c r="AG9" s="109"/>
      <c r="AH9" s="109"/>
      <c r="AI9" s="109"/>
      <c r="AJ9" s="109"/>
      <c r="AK9" s="109"/>
      <c r="AL9" s="109"/>
      <c r="AM9" s="109"/>
      <c r="AN9" s="114"/>
      <c r="AO9" s="109"/>
      <c r="AP9" s="114"/>
      <c r="AQ9" s="109"/>
      <c r="AR9" s="109"/>
      <c r="AS9" s="109"/>
      <c r="AT9" s="109"/>
      <c r="AU9" s="109"/>
      <c r="AV9" s="109"/>
      <c r="AW9" s="109"/>
      <c r="AX9" s="109"/>
      <c r="AY9" s="109"/>
      <c r="AZ9" s="109"/>
      <c r="BA9" s="109"/>
      <c r="BB9" s="109" t="s">
        <v>9</v>
      </c>
      <c r="BC9" s="109"/>
      <c r="BD9" s="109"/>
      <c r="BE9" s="109"/>
      <c r="BF9" s="109"/>
      <c r="BG9" s="109"/>
      <c r="BH9" s="114"/>
      <c r="BI9" s="109"/>
      <c r="BJ9" s="109"/>
      <c r="BK9" s="109"/>
      <c r="BL9" s="109"/>
      <c r="BM9" s="109"/>
      <c r="BN9" s="95"/>
    </row>
    <row r="10" spans="1:66" ht="17.399999999999999">
      <c r="A10" s="23">
        <v>6</v>
      </c>
      <c r="B10" s="111" t="s">
        <v>4347</v>
      </c>
      <c r="C10" s="111" t="s">
        <v>4348</v>
      </c>
      <c r="D10" s="111" t="s">
        <v>3783</v>
      </c>
      <c r="E10" s="111">
        <v>57</v>
      </c>
      <c r="F10" s="111" t="s">
        <v>4340</v>
      </c>
      <c r="G10" s="111" t="s">
        <v>4349</v>
      </c>
      <c r="H10" s="23" t="str">
        <f t="shared" si="0"/>
        <v>林＊煌</v>
      </c>
      <c r="I10" s="23" t="str">
        <f t="shared" si="1"/>
        <v>0＊193271</v>
      </c>
      <c r="J10" s="111" t="s">
        <v>4340</v>
      </c>
      <c r="K10" s="111" t="s">
        <v>2478</v>
      </c>
      <c r="L10" s="112" t="s">
        <v>334</v>
      </c>
      <c r="M10" s="111" t="s">
        <v>2478</v>
      </c>
      <c r="N10" s="111"/>
      <c r="O10" s="111"/>
      <c r="P10" s="111"/>
      <c r="Q10" s="109"/>
      <c r="R10" s="109"/>
      <c r="S10" s="109"/>
      <c r="T10" s="109"/>
      <c r="U10" s="109"/>
      <c r="V10" s="113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14"/>
      <c r="AO10" s="109"/>
      <c r="AP10" s="114"/>
      <c r="AQ10" s="109"/>
      <c r="AR10" s="109"/>
      <c r="AS10" s="109"/>
      <c r="AT10" s="109"/>
      <c r="AU10" s="109"/>
      <c r="AV10" s="109"/>
      <c r="AW10" s="109"/>
      <c r="AX10" s="109" t="s">
        <v>9</v>
      </c>
      <c r="AY10" s="109"/>
      <c r="AZ10" s="109"/>
      <c r="BA10" s="109"/>
      <c r="BB10" s="109"/>
      <c r="BC10" s="109"/>
      <c r="BD10" s="109"/>
      <c r="BE10" s="109"/>
      <c r="BF10" s="109"/>
      <c r="BG10" s="109"/>
      <c r="BH10" s="114"/>
      <c r="BI10" s="109"/>
      <c r="BJ10" s="109"/>
      <c r="BK10" s="109"/>
      <c r="BL10" s="109"/>
      <c r="BM10" s="109"/>
      <c r="BN10" s="95"/>
    </row>
    <row r="11" spans="1:66" ht="17.399999999999999">
      <c r="A11" s="23">
        <v>7</v>
      </c>
      <c r="B11" s="111" t="s">
        <v>4350</v>
      </c>
      <c r="C11" s="111" t="s">
        <v>1768</v>
      </c>
      <c r="D11" s="111" t="s">
        <v>3790</v>
      </c>
      <c r="E11" s="111">
        <v>78</v>
      </c>
      <c r="F11" s="111"/>
      <c r="G11" s="111"/>
      <c r="H11" s="23" t="str">
        <f t="shared" si="0"/>
        <v>崔＊梅妹</v>
      </c>
      <c r="I11" s="23" t="str">
        <f t="shared" si="1"/>
        <v>0＊009590</v>
      </c>
      <c r="J11" s="111" t="s">
        <v>4351</v>
      </c>
      <c r="K11" s="111" t="s">
        <v>67</v>
      </c>
      <c r="L11" s="112" t="s">
        <v>334</v>
      </c>
      <c r="M11" s="111" t="s">
        <v>67</v>
      </c>
      <c r="N11" s="111"/>
      <c r="O11" s="111"/>
      <c r="P11" s="111"/>
      <c r="Q11" s="109"/>
      <c r="R11" s="109"/>
      <c r="S11" s="109"/>
      <c r="T11" s="109"/>
      <c r="U11" s="109"/>
      <c r="V11" s="113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14"/>
      <c r="AO11" s="109"/>
      <c r="AP11" s="114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 t="s">
        <v>9</v>
      </c>
      <c r="BC11" s="109"/>
      <c r="BD11" s="109"/>
      <c r="BE11" s="109"/>
      <c r="BF11" s="109"/>
      <c r="BG11" s="109"/>
      <c r="BH11" s="114"/>
      <c r="BI11" s="109"/>
      <c r="BJ11" s="109"/>
      <c r="BK11" s="109"/>
      <c r="BL11" s="109"/>
      <c r="BM11" s="109"/>
      <c r="BN11" s="95"/>
    </row>
    <row r="12" spans="1:66" ht="17.399999999999999">
      <c r="A12" s="23">
        <v>8</v>
      </c>
      <c r="B12" s="111" t="s">
        <v>4352</v>
      </c>
      <c r="C12" s="111" t="s">
        <v>918</v>
      </c>
      <c r="D12" s="111" t="s">
        <v>3783</v>
      </c>
      <c r="E12" s="111">
        <v>61</v>
      </c>
      <c r="F12" s="111"/>
      <c r="G12" s="111"/>
      <c r="H12" s="23" t="str">
        <f t="shared" si="0"/>
        <v>張＊琴</v>
      </c>
      <c r="I12" s="23" t="str">
        <f t="shared" si="1"/>
        <v>2＊101247</v>
      </c>
      <c r="J12" s="111" t="s">
        <v>4353</v>
      </c>
      <c r="K12" s="111" t="s">
        <v>67</v>
      </c>
      <c r="L12" s="112" t="s">
        <v>334</v>
      </c>
      <c r="M12" s="111" t="s">
        <v>67</v>
      </c>
      <c r="N12" s="111"/>
      <c r="O12" s="111"/>
      <c r="P12" s="111"/>
      <c r="Q12" s="109"/>
      <c r="R12" s="109"/>
      <c r="S12" s="109"/>
      <c r="T12" s="109"/>
      <c r="U12" s="109"/>
      <c r="V12" s="113"/>
      <c r="W12" s="109"/>
      <c r="X12" s="109"/>
      <c r="Y12" s="109"/>
      <c r="Z12" s="109"/>
      <c r="AA12" s="109"/>
      <c r="AB12" s="109"/>
      <c r="AC12" s="109"/>
      <c r="AD12" s="109"/>
      <c r="AE12" s="109"/>
      <c r="AF12" s="109"/>
      <c r="AG12" s="109"/>
      <c r="AH12" s="109"/>
      <c r="AI12" s="109"/>
      <c r="AJ12" s="109"/>
      <c r="AK12" s="109"/>
      <c r="AL12" s="109"/>
      <c r="AM12" s="109"/>
      <c r="AN12" s="114"/>
      <c r="AO12" s="109"/>
      <c r="AP12" s="114"/>
      <c r="AQ12" s="109"/>
      <c r="AR12" s="109"/>
      <c r="AS12" s="109"/>
      <c r="AT12" s="109"/>
      <c r="AU12" s="109"/>
      <c r="AV12" s="109"/>
      <c r="AW12" s="109"/>
      <c r="AX12" s="109"/>
      <c r="AY12" s="109"/>
      <c r="AZ12" s="109"/>
      <c r="BA12" s="109"/>
      <c r="BB12" s="109" t="s">
        <v>9</v>
      </c>
      <c r="BC12" s="109"/>
      <c r="BD12" s="109"/>
      <c r="BE12" s="109"/>
      <c r="BF12" s="109"/>
      <c r="BG12" s="109"/>
      <c r="BH12" s="114"/>
      <c r="BI12" s="109"/>
      <c r="BJ12" s="109"/>
      <c r="BK12" s="109"/>
      <c r="BL12" s="109"/>
      <c r="BM12" s="109"/>
      <c r="BN12" s="95"/>
    </row>
    <row r="13" spans="1:66" ht="17.399999999999999">
      <c r="A13" s="23">
        <v>9</v>
      </c>
      <c r="B13" s="111" t="s">
        <v>4356</v>
      </c>
      <c r="C13" s="111" t="s">
        <v>1424</v>
      </c>
      <c r="D13" s="111" t="s">
        <v>3783</v>
      </c>
      <c r="E13" s="111">
        <v>74</v>
      </c>
      <c r="F13" s="111"/>
      <c r="G13" s="111"/>
      <c r="H13" s="23" t="str">
        <f t="shared" si="0"/>
        <v>黃＊興</v>
      </c>
      <c r="I13" s="23" t="str">
        <f t="shared" si="1"/>
        <v>0＊084152</v>
      </c>
      <c r="J13" s="111" t="s">
        <v>4357</v>
      </c>
      <c r="K13" s="111" t="s">
        <v>58</v>
      </c>
      <c r="L13" s="112" t="s">
        <v>334</v>
      </c>
      <c r="M13" s="111" t="s">
        <v>58</v>
      </c>
      <c r="N13" s="111"/>
      <c r="O13" s="111"/>
      <c r="P13" s="111"/>
      <c r="Q13" s="109"/>
      <c r="R13" s="109"/>
      <c r="S13" s="109"/>
      <c r="T13" s="109"/>
      <c r="U13" s="109"/>
      <c r="V13" s="113"/>
      <c r="W13" s="109"/>
      <c r="X13" s="109"/>
      <c r="Y13" s="109"/>
      <c r="Z13" s="109"/>
      <c r="AA13" s="109"/>
      <c r="AB13" s="109"/>
      <c r="AC13" s="109"/>
      <c r="AD13" s="109"/>
      <c r="AE13" s="109"/>
      <c r="AF13" s="109"/>
      <c r="AG13" s="109"/>
      <c r="AH13" s="109"/>
      <c r="AI13" s="109"/>
      <c r="AJ13" s="109"/>
      <c r="AK13" s="109"/>
      <c r="AL13" s="109"/>
      <c r="AM13" s="109"/>
      <c r="AN13" s="114"/>
      <c r="AO13" s="109"/>
      <c r="AP13" s="114"/>
      <c r="AQ13" s="109"/>
      <c r="AR13" s="109"/>
      <c r="AS13" s="109"/>
      <c r="AT13" s="109"/>
      <c r="AU13" s="109"/>
      <c r="AV13" s="109"/>
      <c r="AW13" s="109" t="s">
        <v>9</v>
      </c>
      <c r="AX13" s="109"/>
      <c r="AY13" s="109"/>
      <c r="AZ13" s="109"/>
      <c r="BA13" s="109"/>
      <c r="BB13" s="109"/>
      <c r="BC13" s="109"/>
      <c r="BD13" s="109"/>
      <c r="BE13" s="109"/>
      <c r="BF13" s="109"/>
      <c r="BG13" s="109"/>
      <c r="BH13" s="114"/>
      <c r="BI13" s="109"/>
      <c r="BJ13" s="109"/>
      <c r="BK13" s="109"/>
      <c r="BL13" s="109"/>
      <c r="BM13" s="109"/>
      <c r="BN13" s="95"/>
    </row>
    <row r="14" spans="1:66" ht="17.399999999999999">
      <c r="A14" s="23">
        <v>10</v>
      </c>
      <c r="B14" s="111" t="s">
        <v>4358</v>
      </c>
      <c r="C14" s="111" t="s">
        <v>1420</v>
      </c>
      <c r="D14" s="111" t="s">
        <v>3783</v>
      </c>
      <c r="E14" s="111">
        <v>66</v>
      </c>
      <c r="F14" s="111"/>
      <c r="G14" s="111"/>
      <c r="H14" s="23" t="str">
        <f t="shared" si="0"/>
        <v>黃＊龍</v>
      </c>
      <c r="I14" s="23" t="str">
        <f t="shared" si="1"/>
        <v>2＊808190</v>
      </c>
      <c r="J14" s="111" t="s">
        <v>4357</v>
      </c>
      <c r="K14" s="111" t="s">
        <v>67</v>
      </c>
      <c r="L14" s="112" t="s">
        <v>334</v>
      </c>
      <c r="M14" s="111" t="s">
        <v>67</v>
      </c>
      <c r="N14" s="111"/>
      <c r="O14" s="111"/>
      <c r="P14" s="111"/>
      <c r="Q14" s="109"/>
      <c r="R14" s="109"/>
      <c r="S14" s="109"/>
      <c r="T14" s="109"/>
      <c r="U14" s="109"/>
      <c r="V14" s="113"/>
      <c r="W14" s="109"/>
      <c r="X14" s="109"/>
      <c r="Y14" s="109"/>
      <c r="Z14" s="109"/>
      <c r="AA14" s="109"/>
      <c r="AB14" s="109"/>
      <c r="AC14" s="109"/>
      <c r="AD14" s="109"/>
      <c r="AE14" s="109"/>
      <c r="AF14" s="109"/>
      <c r="AG14" s="109"/>
      <c r="AH14" s="109"/>
      <c r="AI14" s="109"/>
      <c r="AJ14" s="109"/>
      <c r="AK14" s="109"/>
      <c r="AL14" s="109"/>
      <c r="AM14" s="109"/>
      <c r="AN14" s="114"/>
      <c r="AO14" s="109"/>
      <c r="AP14" s="114"/>
      <c r="AQ14" s="109"/>
      <c r="AR14" s="109"/>
      <c r="AS14" s="109"/>
      <c r="AT14" s="109"/>
      <c r="AU14" s="109"/>
      <c r="AV14" s="109"/>
      <c r="AW14" s="109"/>
      <c r="AX14" s="109"/>
      <c r="AY14" s="109"/>
      <c r="AZ14" s="109"/>
      <c r="BA14" s="109"/>
      <c r="BB14" s="109" t="s">
        <v>9</v>
      </c>
      <c r="BC14" s="109"/>
      <c r="BD14" s="109"/>
      <c r="BE14" s="109"/>
      <c r="BF14" s="109"/>
      <c r="BG14" s="109"/>
      <c r="BH14" s="114"/>
      <c r="BI14" s="109"/>
      <c r="BJ14" s="109"/>
      <c r="BK14" s="109"/>
      <c r="BL14" s="109"/>
      <c r="BM14" s="109"/>
      <c r="BN14" s="95"/>
    </row>
    <row r="15" spans="1:66" ht="17.399999999999999">
      <c r="A15" s="23">
        <v>11</v>
      </c>
      <c r="B15" s="111" t="s">
        <v>4359</v>
      </c>
      <c r="C15" s="111" t="s">
        <v>1663</v>
      </c>
      <c r="D15" s="111" t="s">
        <v>3783</v>
      </c>
      <c r="E15" s="111">
        <v>62</v>
      </c>
      <c r="F15" s="111"/>
      <c r="G15" s="111"/>
      <c r="H15" s="23" t="str">
        <f t="shared" si="0"/>
        <v>許＊</v>
      </c>
      <c r="I15" s="23" t="str">
        <f t="shared" si="1"/>
        <v>2＊537006</v>
      </c>
      <c r="J15" s="111" t="s">
        <v>4357</v>
      </c>
      <c r="K15" s="111" t="s">
        <v>67</v>
      </c>
      <c r="L15" s="112" t="s">
        <v>334</v>
      </c>
      <c r="M15" s="111" t="s">
        <v>67</v>
      </c>
      <c r="N15" s="111"/>
      <c r="O15" s="111"/>
      <c r="P15" s="111"/>
      <c r="Q15" s="109"/>
      <c r="R15" s="109"/>
      <c r="S15" s="109"/>
      <c r="T15" s="109"/>
      <c r="U15" s="109"/>
      <c r="V15" s="113"/>
      <c r="W15" s="109"/>
      <c r="X15" s="109"/>
      <c r="Y15" s="109"/>
      <c r="Z15" s="109"/>
      <c r="AA15" s="109"/>
      <c r="AB15" s="109"/>
      <c r="AC15" s="109"/>
      <c r="AD15" s="109"/>
      <c r="AE15" s="109"/>
      <c r="AF15" s="109"/>
      <c r="AG15" s="109"/>
      <c r="AH15" s="109"/>
      <c r="AI15" s="109"/>
      <c r="AJ15" s="109"/>
      <c r="AK15" s="109"/>
      <c r="AL15" s="109"/>
      <c r="AM15" s="109"/>
      <c r="AN15" s="114"/>
      <c r="AO15" s="109"/>
      <c r="AP15" s="114"/>
      <c r="AQ15" s="109"/>
      <c r="AR15" s="109"/>
      <c r="AS15" s="109"/>
      <c r="AT15" s="109"/>
      <c r="AU15" s="109"/>
      <c r="AV15" s="109"/>
      <c r="AW15" s="109"/>
      <c r="AX15" s="109"/>
      <c r="AY15" s="109"/>
      <c r="AZ15" s="109"/>
      <c r="BA15" s="109"/>
      <c r="BB15" s="109" t="s">
        <v>9</v>
      </c>
      <c r="BC15" s="109"/>
      <c r="BD15" s="109"/>
      <c r="BE15" s="109"/>
      <c r="BF15" s="109"/>
      <c r="BG15" s="109"/>
      <c r="BH15" s="114"/>
      <c r="BI15" s="109"/>
      <c r="BJ15" s="109"/>
      <c r="BK15" s="109"/>
      <c r="BL15" s="109"/>
      <c r="BM15" s="109"/>
      <c r="BN15" s="95"/>
    </row>
    <row r="16" spans="1:66" ht="17.399999999999999">
      <c r="A16" s="23">
        <v>12</v>
      </c>
      <c r="B16" s="111" t="s">
        <v>4360</v>
      </c>
      <c r="C16" s="111" t="s">
        <v>4361</v>
      </c>
      <c r="D16" s="111" t="s">
        <v>3783</v>
      </c>
      <c r="E16" s="111">
        <v>73</v>
      </c>
      <c r="F16" s="111"/>
      <c r="G16" s="111"/>
      <c r="H16" s="23" t="str">
        <f t="shared" si="0"/>
        <v>郭＊義</v>
      </c>
      <c r="I16" s="23" t="str">
        <f t="shared" si="1"/>
        <v>0＊101795</v>
      </c>
      <c r="J16" s="111" t="s">
        <v>4362</v>
      </c>
      <c r="K16" s="111" t="s">
        <v>67</v>
      </c>
      <c r="L16" s="112" t="s">
        <v>334</v>
      </c>
      <c r="M16" s="111" t="s">
        <v>67</v>
      </c>
      <c r="N16" s="111"/>
      <c r="O16" s="111"/>
      <c r="P16" s="111"/>
      <c r="Q16" s="109"/>
      <c r="R16" s="109"/>
      <c r="S16" s="109"/>
      <c r="T16" s="109"/>
      <c r="U16" s="109"/>
      <c r="V16" s="113"/>
      <c r="W16" s="109"/>
      <c r="X16" s="109"/>
      <c r="Y16" s="109"/>
      <c r="Z16" s="109"/>
      <c r="AA16" s="109"/>
      <c r="AB16" s="109"/>
      <c r="AC16" s="109"/>
      <c r="AD16" s="109"/>
      <c r="AE16" s="109"/>
      <c r="AF16" s="109"/>
      <c r="AG16" s="109"/>
      <c r="AH16" s="109"/>
      <c r="AI16" s="109"/>
      <c r="AJ16" s="109"/>
      <c r="AK16" s="109"/>
      <c r="AL16" s="109"/>
      <c r="AM16" s="109"/>
      <c r="AN16" s="114"/>
      <c r="AO16" s="109"/>
      <c r="AP16" s="114"/>
      <c r="AQ16" s="109"/>
      <c r="AR16" s="109"/>
      <c r="AS16" s="109"/>
      <c r="AT16" s="109"/>
      <c r="AU16" s="109"/>
      <c r="AV16" s="109"/>
      <c r="AW16" s="109"/>
      <c r="AX16" s="109"/>
      <c r="AY16" s="109"/>
      <c r="AZ16" s="109"/>
      <c r="BA16" s="109"/>
      <c r="BB16" s="109" t="s">
        <v>9</v>
      </c>
      <c r="BC16" s="109"/>
      <c r="BD16" s="109"/>
      <c r="BE16" s="109"/>
      <c r="BF16" s="109"/>
      <c r="BG16" s="109"/>
      <c r="BH16" s="114"/>
      <c r="BI16" s="109"/>
      <c r="BJ16" s="109"/>
      <c r="BK16" s="109"/>
      <c r="BL16" s="109"/>
      <c r="BM16" s="109"/>
      <c r="BN16" s="95"/>
    </row>
    <row r="17" spans="1:66" ht="34.799999999999997">
      <c r="A17" s="23">
        <v>13</v>
      </c>
      <c r="B17" s="111" t="s">
        <v>3974</v>
      </c>
      <c r="C17" s="111" t="s">
        <v>2613</v>
      </c>
      <c r="D17" s="111" t="s">
        <v>3790</v>
      </c>
      <c r="E17" s="111">
        <v>65</v>
      </c>
      <c r="F17" s="111" t="s">
        <v>3826</v>
      </c>
      <c r="G17" s="111"/>
      <c r="H17" s="23" t="str">
        <f t="shared" si="0"/>
        <v>李＊霞</v>
      </c>
      <c r="I17" s="23" t="str">
        <f t="shared" si="1"/>
        <v>0＊807077</v>
      </c>
      <c r="J17" s="111" t="s">
        <v>4362</v>
      </c>
      <c r="K17" s="111" t="s">
        <v>4581</v>
      </c>
      <c r="L17" s="112" t="s">
        <v>334</v>
      </c>
      <c r="M17" s="111" t="s">
        <v>4363</v>
      </c>
      <c r="N17" s="111" t="s">
        <v>1482</v>
      </c>
      <c r="O17" s="111"/>
      <c r="P17" s="111"/>
      <c r="Q17" s="109"/>
      <c r="R17" s="109"/>
      <c r="S17" s="109"/>
      <c r="T17" s="109"/>
      <c r="U17" s="109"/>
      <c r="V17" s="113"/>
      <c r="W17" s="109"/>
      <c r="X17" s="109"/>
      <c r="Y17" s="109"/>
      <c r="Z17" s="109"/>
      <c r="AA17" s="109"/>
      <c r="AB17" s="109"/>
      <c r="AC17" s="109"/>
      <c r="AD17" s="109"/>
      <c r="AE17" s="109"/>
      <c r="AF17" s="109"/>
      <c r="AG17" s="109"/>
      <c r="AH17" s="109"/>
      <c r="AI17" s="109"/>
      <c r="AJ17" s="109"/>
      <c r="AK17" s="109"/>
      <c r="AL17" s="109"/>
      <c r="AM17" s="109"/>
      <c r="AN17" s="114"/>
      <c r="AO17" s="109"/>
      <c r="AP17" s="114"/>
      <c r="AQ17" s="109"/>
      <c r="AR17" s="109"/>
      <c r="AS17" s="109"/>
      <c r="AT17" s="109"/>
      <c r="AU17" s="109"/>
      <c r="AV17" s="109"/>
      <c r="AW17" s="109"/>
      <c r="AX17" s="109"/>
      <c r="AY17" s="109"/>
      <c r="AZ17" s="109"/>
      <c r="BA17" s="109"/>
      <c r="BB17" s="109"/>
      <c r="BC17" s="109"/>
      <c r="BD17" s="109"/>
      <c r="BE17" s="109"/>
      <c r="BF17" s="109"/>
      <c r="BG17" s="109"/>
      <c r="BH17" s="114"/>
      <c r="BI17" s="109"/>
      <c r="BJ17" s="109"/>
      <c r="BK17" s="109"/>
      <c r="BL17" s="109"/>
      <c r="BM17" s="109" t="s">
        <v>4582</v>
      </c>
      <c r="BN17" s="95"/>
    </row>
    <row r="18" spans="1:66" ht="17.399999999999999">
      <c r="A18" s="23">
        <v>14</v>
      </c>
      <c r="B18" s="111" t="s">
        <v>4364</v>
      </c>
      <c r="C18" s="111" t="s">
        <v>4365</v>
      </c>
      <c r="D18" s="111" t="s">
        <v>3790</v>
      </c>
      <c r="E18" s="111">
        <v>67</v>
      </c>
      <c r="F18" s="111" t="s">
        <v>4366</v>
      </c>
      <c r="G18" s="111" t="s">
        <v>4367</v>
      </c>
      <c r="H18" s="23" t="str">
        <f t="shared" si="0"/>
        <v>李＊秀蓮</v>
      </c>
      <c r="I18" s="23" t="str">
        <f t="shared" si="1"/>
        <v>1＊372247</v>
      </c>
      <c r="J18" s="111" t="s">
        <v>4362</v>
      </c>
      <c r="K18" s="111" t="s">
        <v>67</v>
      </c>
      <c r="L18" s="112" t="s">
        <v>334</v>
      </c>
      <c r="M18" s="111" t="s">
        <v>67</v>
      </c>
      <c r="N18" s="111"/>
      <c r="O18" s="111"/>
      <c r="P18" s="111"/>
      <c r="Q18" s="109"/>
      <c r="R18" s="109"/>
      <c r="S18" s="109"/>
      <c r="T18" s="109"/>
      <c r="U18" s="109"/>
      <c r="V18" s="113"/>
      <c r="W18" s="109"/>
      <c r="X18" s="109"/>
      <c r="Y18" s="109"/>
      <c r="Z18" s="109"/>
      <c r="AA18" s="109"/>
      <c r="AB18" s="109"/>
      <c r="AC18" s="109"/>
      <c r="AD18" s="109"/>
      <c r="AE18" s="109"/>
      <c r="AF18" s="109"/>
      <c r="AG18" s="109"/>
      <c r="AH18" s="109"/>
      <c r="AI18" s="109"/>
      <c r="AJ18" s="109"/>
      <c r="AK18" s="109"/>
      <c r="AL18" s="109"/>
      <c r="AM18" s="109"/>
      <c r="AN18" s="114"/>
      <c r="AO18" s="109"/>
      <c r="AP18" s="114"/>
      <c r="AQ18" s="109"/>
      <c r="AR18" s="109"/>
      <c r="AS18" s="109"/>
      <c r="AT18" s="109"/>
      <c r="AU18" s="109"/>
      <c r="AV18" s="109"/>
      <c r="AW18" s="109"/>
      <c r="AX18" s="109"/>
      <c r="AY18" s="109"/>
      <c r="AZ18" s="109"/>
      <c r="BA18" s="109"/>
      <c r="BB18" s="109" t="s">
        <v>9</v>
      </c>
      <c r="BC18" s="109"/>
      <c r="BD18" s="109"/>
      <c r="BE18" s="109"/>
      <c r="BF18" s="109"/>
      <c r="BG18" s="109"/>
      <c r="BH18" s="114"/>
      <c r="BI18" s="109"/>
      <c r="BJ18" s="109"/>
      <c r="BK18" s="109"/>
      <c r="BL18" s="109"/>
      <c r="BM18" s="109"/>
      <c r="BN18" s="95"/>
    </row>
    <row r="19" spans="1:66" ht="17.399999999999999">
      <c r="A19" s="23">
        <v>15</v>
      </c>
      <c r="B19" s="111" t="s">
        <v>4036</v>
      </c>
      <c r="C19" s="111" t="s">
        <v>429</v>
      </c>
      <c r="D19" s="111" t="s">
        <v>3783</v>
      </c>
      <c r="E19" s="111">
        <v>77</v>
      </c>
      <c r="F19" s="111"/>
      <c r="G19" s="111"/>
      <c r="H19" s="23" t="str">
        <f t="shared" si="0"/>
        <v>王＊雄</v>
      </c>
      <c r="I19" s="23" t="str">
        <f t="shared" si="1"/>
        <v>1＊682928</v>
      </c>
      <c r="J19" s="111" t="s">
        <v>4362</v>
      </c>
      <c r="K19" s="111" t="s">
        <v>118</v>
      </c>
      <c r="L19" s="112" t="s">
        <v>334</v>
      </c>
      <c r="M19" s="111" t="s">
        <v>118</v>
      </c>
      <c r="N19" s="111"/>
      <c r="O19" s="111"/>
      <c r="P19" s="111"/>
      <c r="Q19" s="109"/>
      <c r="R19" s="109"/>
      <c r="S19" s="109"/>
      <c r="T19" s="109"/>
      <c r="U19" s="109"/>
      <c r="V19" s="113"/>
      <c r="W19" s="109"/>
      <c r="X19" s="109"/>
      <c r="Y19" s="109"/>
      <c r="Z19" s="109"/>
      <c r="AA19" s="109"/>
      <c r="AB19" s="109"/>
      <c r="AC19" s="109"/>
      <c r="AD19" s="109"/>
      <c r="AE19" s="109"/>
      <c r="AF19" s="109"/>
      <c r="AG19" s="109"/>
      <c r="AH19" s="109"/>
      <c r="AI19" s="109"/>
      <c r="AJ19" s="109"/>
      <c r="AK19" s="109"/>
      <c r="AL19" s="109"/>
      <c r="AM19" s="109"/>
      <c r="AN19" s="114"/>
      <c r="AO19" s="109"/>
      <c r="AP19" s="114"/>
      <c r="AQ19" s="109"/>
      <c r="AR19" s="109"/>
      <c r="AS19" s="109"/>
      <c r="AT19" s="109"/>
      <c r="AU19" s="109"/>
      <c r="AV19" s="109"/>
      <c r="AW19" s="109"/>
      <c r="AX19" s="109"/>
      <c r="AY19" s="109"/>
      <c r="AZ19" s="109"/>
      <c r="BA19" s="109" t="s">
        <v>9</v>
      </c>
      <c r="BB19" s="109"/>
      <c r="BC19" s="109"/>
      <c r="BD19" s="109"/>
      <c r="BE19" s="109"/>
      <c r="BF19" s="109"/>
      <c r="BG19" s="109"/>
      <c r="BH19" s="114"/>
      <c r="BI19" s="109"/>
      <c r="BJ19" s="109"/>
      <c r="BK19" s="109"/>
      <c r="BL19" s="109"/>
      <c r="BM19" s="109"/>
      <c r="BN19" s="95"/>
    </row>
    <row r="20" spans="1:66" ht="17.399999999999999">
      <c r="A20" s="23">
        <v>16</v>
      </c>
      <c r="B20" s="111" t="s">
        <v>4246</v>
      </c>
      <c r="C20" s="111" t="s">
        <v>4247</v>
      </c>
      <c r="D20" s="111" t="s">
        <v>3790</v>
      </c>
      <c r="E20" s="111">
        <v>56</v>
      </c>
      <c r="F20" s="111" t="s">
        <v>4368</v>
      </c>
      <c r="G20" s="111" t="s">
        <v>4369</v>
      </c>
      <c r="H20" s="23" t="str">
        <f t="shared" si="0"/>
        <v>林＊卿</v>
      </c>
      <c r="I20" s="23" t="str">
        <f t="shared" si="1"/>
        <v>0＊927748</v>
      </c>
      <c r="J20" s="111" t="s">
        <v>4355</v>
      </c>
      <c r="K20" s="111" t="s">
        <v>67</v>
      </c>
      <c r="L20" s="112" t="s">
        <v>334</v>
      </c>
      <c r="M20" s="111" t="s">
        <v>67</v>
      </c>
      <c r="N20" s="111"/>
      <c r="O20" s="111"/>
      <c r="P20" s="111"/>
      <c r="Q20" s="109"/>
      <c r="R20" s="109"/>
      <c r="S20" s="109"/>
      <c r="T20" s="109"/>
      <c r="U20" s="109"/>
      <c r="V20" s="113"/>
      <c r="W20" s="109"/>
      <c r="X20" s="109"/>
      <c r="Y20" s="109"/>
      <c r="Z20" s="109"/>
      <c r="AA20" s="109"/>
      <c r="AB20" s="109"/>
      <c r="AC20" s="109"/>
      <c r="AD20" s="109"/>
      <c r="AE20" s="109"/>
      <c r="AF20" s="109"/>
      <c r="AG20" s="109"/>
      <c r="AH20" s="109"/>
      <c r="AI20" s="109"/>
      <c r="AJ20" s="109"/>
      <c r="AK20" s="109"/>
      <c r="AL20" s="109"/>
      <c r="AM20" s="109"/>
      <c r="AN20" s="114"/>
      <c r="AO20" s="109"/>
      <c r="AP20" s="114"/>
      <c r="AQ20" s="109"/>
      <c r="AR20" s="109"/>
      <c r="AS20" s="109"/>
      <c r="AT20" s="109"/>
      <c r="AU20" s="109"/>
      <c r="AV20" s="109"/>
      <c r="AW20" s="109"/>
      <c r="AX20" s="109"/>
      <c r="AY20" s="109"/>
      <c r="AZ20" s="109"/>
      <c r="BA20" s="109"/>
      <c r="BB20" s="109" t="s">
        <v>9</v>
      </c>
      <c r="BC20" s="109"/>
      <c r="BD20" s="109"/>
      <c r="BE20" s="109"/>
      <c r="BF20" s="109"/>
      <c r="BG20" s="109"/>
      <c r="BH20" s="114"/>
      <c r="BI20" s="109"/>
      <c r="BJ20" s="109"/>
      <c r="BK20" s="109"/>
      <c r="BL20" s="109"/>
      <c r="BM20" s="109"/>
      <c r="BN20" s="95"/>
    </row>
    <row r="21" spans="1:66" ht="17.399999999999999">
      <c r="A21" s="23">
        <v>17</v>
      </c>
      <c r="B21" s="111" t="s">
        <v>4370</v>
      </c>
      <c r="C21" s="111" t="s">
        <v>4371</v>
      </c>
      <c r="D21" s="111" t="s">
        <v>3783</v>
      </c>
      <c r="E21" s="111">
        <v>85</v>
      </c>
      <c r="F21" s="111"/>
      <c r="G21" s="111"/>
      <c r="H21" s="23" t="str">
        <f t="shared" si="0"/>
        <v>黃＊德</v>
      </c>
      <c r="I21" s="23" t="str">
        <f t="shared" si="1"/>
        <v>2＊192334</v>
      </c>
      <c r="J21" s="111" t="s">
        <v>4355</v>
      </c>
      <c r="K21" s="111" t="s">
        <v>67</v>
      </c>
      <c r="L21" s="112" t="s">
        <v>334</v>
      </c>
      <c r="M21" s="111" t="s">
        <v>67</v>
      </c>
      <c r="N21" s="111"/>
      <c r="O21" s="111"/>
      <c r="P21" s="111"/>
      <c r="Q21" s="109"/>
      <c r="R21" s="109"/>
      <c r="S21" s="109"/>
      <c r="T21" s="109"/>
      <c r="U21" s="109"/>
      <c r="V21" s="113"/>
      <c r="W21" s="109"/>
      <c r="X21" s="109"/>
      <c r="Y21" s="109"/>
      <c r="Z21" s="109"/>
      <c r="AA21" s="109"/>
      <c r="AB21" s="109"/>
      <c r="AC21" s="109"/>
      <c r="AD21" s="109"/>
      <c r="AE21" s="109"/>
      <c r="AF21" s="109"/>
      <c r="AG21" s="109"/>
      <c r="AH21" s="109"/>
      <c r="AI21" s="109"/>
      <c r="AJ21" s="109"/>
      <c r="AK21" s="109"/>
      <c r="AL21" s="109"/>
      <c r="AM21" s="109"/>
      <c r="AN21" s="114"/>
      <c r="AO21" s="109"/>
      <c r="AP21" s="114"/>
      <c r="AQ21" s="109"/>
      <c r="AR21" s="109"/>
      <c r="AS21" s="109"/>
      <c r="AT21" s="109"/>
      <c r="AU21" s="109"/>
      <c r="AV21" s="109"/>
      <c r="AW21" s="109"/>
      <c r="AX21" s="109"/>
      <c r="AY21" s="109"/>
      <c r="AZ21" s="109"/>
      <c r="BA21" s="109"/>
      <c r="BB21" s="109" t="s">
        <v>9</v>
      </c>
      <c r="BC21" s="109"/>
      <c r="BD21" s="109"/>
      <c r="BE21" s="109"/>
      <c r="BF21" s="109"/>
      <c r="BG21" s="109"/>
      <c r="BH21" s="114"/>
      <c r="BI21" s="109"/>
      <c r="BJ21" s="109"/>
      <c r="BK21" s="109"/>
      <c r="BL21" s="109"/>
      <c r="BM21" s="109"/>
      <c r="BN21" s="95"/>
    </row>
    <row r="22" spans="1:66" ht="17.399999999999999">
      <c r="A22" s="23">
        <v>18</v>
      </c>
      <c r="B22" s="111" t="s">
        <v>4372</v>
      </c>
      <c r="C22" s="111" t="s">
        <v>4373</v>
      </c>
      <c r="D22" s="111" t="s">
        <v>3783</v>
      </c>
      <c r="E22" s="111">
        <v>58</v>
      </c>
      <c r="F22" s="111"/>
      <c r="G22" s="111"/>
      <c r="H22" s="23" t="str">
        <f t="shared" si="0"/>
        <v>李＊豐</v>
      </c>
      <c r="I22" s="23" t="str">
        <f t="shared" si="1"/>
        <v>0＊917372</v>
      </c>
      <c r="J22" s="111" t="s">
        <v>4374</v>
      </c>
      <c r="K22" s="111" t="s">
        <v>67</v>
      </c>
      <c r="L22" s="112" t="s">
        <v>334</v>
      </c>
      <c r="M22" s="111" t="s">
        <v>67</v>
      </c>
      <c r="N22" s="111"/>
      <c r="O22" s="111"/>
      <c r="P22" s="111"/>
      <c r="Q22" s="109"/>
      <c r="R22" s="109"/>
      <c r="S22" s="109"/>
      <c r="T22" s="109"/>
      <c r="U22" s="109"/>
      <c r="V22" s="113"/>
      <c r="W22" s="109"/>
      <c r="X22" s="109"/>
      <c r="Y22" s="109"/>
      <c r="Z22" s="109"/>
      <c r="AA22" s="109"/>
      <c r="AB22" s="109"/>
      <c r="AC22" s="109"/>
      <c r="AD22" s="109"/>
      <c r="AE22" s="109"/>
      <c r="AF22" s="109"/>
      <c r="AG22" s="109"/>
      <c r="AH22" s="109"/>
      <c r="AI22" s="109"/>
      <c r="AJ22" s="109"/>
      <c r="AK22" s="109"/>
      <c r="AL22" s="109"/>
      <c r="AM22" s="109"/>
      <c r="AN22" s="114"/>
      <c r="AO22" s="109"/>
      <c r="AP22" s="114"/>
      <c r="AQ22" s="109"/>
      <c r="AR22" s="109"/>
      <c r="AS22" s="109"/>
      <c r="AT22" s="109"/>
      <c r="AU22" s="109"/>
      <c r="AV22" s="109"/>
      <c r="AW22" s="109"/>
      <c r="AX22" s="109"/>
      <c r="AY22" s="109"/>
      <c r="AZ22" s="109"/>
      <c r="BA22" s="109"/>
      <c r="BB22" s="109" t="s">
        <v>9</v>
      </c>
      <c r="BC22" s="109"/>
      <c r="BD22" s="109"/>
      <c r="BE22" s="109"/>
      <c r="BF22" s="109"/>
      <c r="BG22" s="109"/>
      <c r="BH22" s="114"/>
      <c r="BI22" s="109"/>
      <c r="BJ22" s="109"/>
      <c r="BK22" s="109"/>
      <c r="BL22" s="109"/>
      <c r="BM22" s="109"/>
      <c r="BN22" s="95"/>
    </row>
    <row r="23" spans="1:66" ht="17.399999999999999">
      <c r="A23" s="23">
        <v>19</v>
      </c>
      <c r="B23" s="111" t="s">
        <v>4375</v>
      </c>
      <c r="C23" s="111" t="s">
        <v>4376</v>
      </c>
      <c r="D23" s="111" t="s">
        <v>3790</v>
      </c>
      <c r="E23" s="111">
        <v>35</v>
      </c>
      <c r="F23" s="111"/>
      <c r="G23" s="111"/>
      <c r="H23" s="111" t="s">
        <v>4622</v>
      </c>
      <c r="I23" s="23" t="str">
        <f>REPLACE(C23,2,1,"＊")</f>
        <v>2＊158039</v>
      </c>
      <c r="J23" s="111" t="s">
        <v>4374</v>
      </c>
      <c r="K23" s="111" t="s">
        <v>1397</v>
      </c>
      <c r="L23" s="112" t="s">
        <v>334</v>
      </c>
      <c r="M23" s="111" t="s">
        <v>1397</v>
      </c>
      <c r="N23" s="111"/>
      <c r="O23" s="111"/>
      <c r="P23" s="111"/>
      <c r="Q23" s="109"/>
      <c r="R23" s="109"/>
      <c r="S23" s="109" t="s">
        <v>9</v>
      </c>
      <c r="T23" s="109" t="s">
        <v>9</v>
      </c>
      <c r="U23" s="109"/>
      <c r="V23" s="113"/>
      <c r="W23" s="109"/>
      <c r="X23" s="109"/>
      <c r="Y23" s="109"/>
      <c r="Z23" s="109"/>
      <c r="AA23" s="109"/>
      <c r="AB23" s="109"/>
      <c r="AC23" s="109"/>
      <c r="AD23" s="109"/>
      <c r="AE23" s="109"/>
      <c r="AF23" s="109"/>
      <c r="AG23" s="109"/>
      <c r="AH23" s="109"/>
      <c r="AI23" s="109"/>
      <c r="AJ23" s="109"/>
      <c r="AK23" s="109"/>
      <c r="AL23" s="109"/>
      <c r="AM23" s="109"/>
      <c r="AN23" s="114"/>
      <c r="AO23" s="109"/>
      <c r="AP23" s="114"/>
      <c r="AQ23" s="109"/>
      <c r="AR23" s="109"/>
      <c r="AS23" s="109"/>
      <c r="AT23" s="109"/>
      <c r="AU23" s="109"/>
      <c r="AV23" s="109"/>
      <c r="AW23" s="109"/>
      <c r="AX23" s="109"/>
      <c r="AY23" s="109"/>
      <c r="AZ23" s="109"/>
      <c r="BA23" s="109"/>
      <c r="BB23" s="109"/>
      <c r="BC23" s="109"/>
      <c r="BD23" s="109"/>
      <c r="BE23" s="109"/>
      <c r="BF23" s="109"/>
      <c r="BG23" s="109"/>
      <c r="BH23" s="114"/>
      <c r="BI23" s="109"/>
      <c r="BJ23" s="109"/>
      <c r="BK23" s="109"/>
      <c r="BL23" s="109"/>
      <c r="BM23" s="109"/>
      <c r="BN23" s="95"/>
    </row>
    <row r="24" spans="1:66" ht="17.399999999999999">
      <c r="A24" s="23">
        <v>20</v>
      </c>
      <c r="B24" s="111" t="s">
        <v>4125</v>
      </c>
      <c r="C24" s="111" t="s">
        <v>436</v>
      </c>
      <c r="D24" s="111" t="s">
        <v>3790</v>
      </c>
      <c r="E24" s="111">
        <v>70</v>
      </c>
      <c r="F24" s="111"/>
      <c r="G24" s="111"/>
      <c r="H24" s="23" t="str">
        <f t="shared" ref="H24:H72" si="2">REPLACE(B24,2,1,"＊")</f>
        <v>葉＊桃</v>
      </c>
      <c r="I24" s="23" t="str">
        <f t="shared" ref="I24:I72" si="3">REPLACE(C24,2,1,"＊")</f>
        <v>0＊060338</v>
      </c>
      <c r="J24" s="111" t="s">
        <v>4377</v>
      </c>
      <c r="K24" s="111" t="s">
        <v>76</v>
      </c>
      <c r="L24" s="111">
        <v>1058</v>
      </c>
      <c r="M24" s="111" t="s">
        <v>76</v>
      </c>
      <c r="N24" s="111"/>
      <c r="O24" s="111"/>
      <c r="P24" s="111"/>
      <c r="Q24" s="109"/>
      <c r="R24" s="109"/>
      <c r="S24" s="109"/>
      <c r="T24" s="109"/>
      <c r="U24" s="109"/>
      <c r="V24" s="113"/>
      <c r="W24" s="109"/>
      <c r="X24" s="109"/>
      <c r="Y24" s="109"/>
      <c r="Z24" s="109"/>
      <c r="AA24" s="109"/>
      <c r="AB24" s="109"/>
      <c r="AC24" s="109"/>
      <c r="AD24" s="109"/>
      <c r="AE24" s="109"/>
      <c r="AF24" s="109"/>
      <c r="AG24" s="109"/>
      <c r="AH24" s="109"/>
      <c r="AI24" s="109"/>
      <c r="AJ24" s="109"/>
      <c r="AK24" s="109"/>
      <c r="AL24" s="109"/>
      <c r="AM24" s="109"/>
      <c r="AN24" s="114"/>
      <c r="AO24" s="109"/>
      <c r="AP24" s="114"/>
      <c r="AQ24" s="109"/>
      <c r="AR24" s="109"/>
      <c r="AS24" s="109"/>
      <c r="AT24" s="109"/>
      <c r="AU24" s="109"/>
      <c r="AV24" s="109"/>
      <c r="AW24" s="109"/>
      <c r="AX24" s="109"/>
      <c r="AY24" s="109"/>
      <c r="AZ24" s="109"/>
      <c r="BA24" s="109"/>
      <c r="BB24" s="109"/>
      <c r="BC24" s="109"/>
      <c r="BD24" s="109"/>
      <c r="BE24" s="109"/>
      <c r="BF24" s="109"/>
      <c r="BG24" s="109"/>
      <c r="BH24" s="114"/>
      <c r="BI24" s="109"/>
      <c r="BJ24" s="109"/>
      <c r="BK24" s="109"/>
      <c r="BL24" s="109"/>
      <c r="BM24" s="109" t="s">
        <v>4583</v>
      </c>
      <c r="BN24" s="95"/>
    </row>
    <row r="25" spans="1:66" ht="34.799999999999997">
      <c r="A25" s="23">
        <v>21</v>
      </c>
      <c r="B25" s="111" t="s">
        <v>4378</v>
      </c>
      <c r="C25" s="111" t="s">
        <v>4379</v>
      </c>
      <c r="D25" s="111" t="s">
        <v>3790</v>
      </c>
      <c r="E25" s="111">
        <v>77</v>
      </c>
      <c r="F25" s="111"/>
      <c r="G25" s="111"/>
      <c r="H25" s="23" t="str">
        <f t="shared" si="2"/>
        <v>黃＊久美</v>
      </c>
      <c r="I25" s="23" t="str">
        <f t="shared" si="3"/>
        <v>0＊260015</v>
      </c>
      <c r="J25" s="111" t="s">
        <v>4380</v>
      </c>
      <c r="K25" s="111" t="s">
        <v>4584</v>
      </c>
      <c r="L25" s="111">
        <v>1058</v>
      </c>
      <c r="M25" s="111" t="s">
        <v>96</v>
      </c>
      <c r="N25" s="111" t="s">
        <v>61</v>
      </c>
      <c r="O25" s="111"/>
      <c r="P25" s="111"/>
      <c r="Q25" s="109"/>
      <c r="R25" s="109"/>
      <c r="S25" s="109" t="s">
        <v>9</v>
      </c>
      <c r="T25" s="109" t="s">
        <v>9</v>
      </c>
      <c r="U25" s="109" t="s">
        <v>1100</v>
      </c>
      <c r="V25" s="113"/>
      <c r="W25" s="109"/>
      <c r="X25" s="109"/>
      <c r="Y25" s="109"/>
      <c r="Z25" s="109"/>
      <c r="AA25" s="109"/>
      <c r="AB25" s="109"/>
      <c r="AC25" s="109"/>
      <c r="AD25" s="109"/>
      <c r="AE25" s="109"/>
      <c r="AF25" s="109"/>
      <c r="AG25" s="109"/>
      <c r="AH25" s="109"/>
      <c r="AI25" s="109"/>
      <c r="AJ25" s="109"/>
      <c r="AK25" s="109"/>
      <c r="AL25" s="109"/>
      <c r="AM25" s="109"/>
      <c r="AN25" s="114"/>
      <c r="AO25" s="109"/>
      <c r="AP25" s="114"/>
      <c r="AQ25" s="109"/>
      <c r="AR25" s="109"/>
      <c r="AS25" s="109"/>
      <c r="AT25" s="109"/>
      <c r="AU25" s="109"/>
      <c r="AV25" s="109"/>
      <c r="AW25" s="109"/>
      <c r="AX25" s="109"/>
      <c r="AY25" s="109"/>
      <c r="AZ25" s="109"/>
      <c r="BA25" s="109"/>
      <c r="BB25" s="109"/>
      <c r="BC25" s="109"/>
      <c r="BD25" s="109"/>
      <c r="BE25" s="109"/>
      <c r="BF25" s="109"/>
      <c r="BG25" s="109"/>
      <c r="BH25" s="114"/>
      <c r="BI25" s="109"/>
      <c r="BJ25" s="109"/>
      <c r="BK25" s="109"/>
      <c r="BL25" s="109"/>
      <c r="BM25" s="109"/>
      <c r="BN25" s="95"/>
    </row>
    <row r="26" spans="1:66" ht="17.399999999999999">
      <c r="A26" s="23">
        <v>22</v>
      </c>
      <c r="B26" s="111" t="s">
        <v>4382</v>
      </c>
      <c r="C26" s="111" t="s">
        <v>2022</v>
      </c>
      <c r="D26" s="111" t="s">
        <v>3783</v>
      </c>
      <c r="E26" s="111">
        <v>74</v>
      </c>
      <c r="F26" s="111"/>
      <c r="G26" s="111"/>
      <c r="H26" s="23" t="str">
        <f t="shared" si="2"/>
        <v>張＊發</v>
      </c>
      <c r="I26" s="23" t="str">
        <f t="shared" si="3"/>
        <v>0＊334587</v>
      </c>
      <c r="J26" s="111" t="s">
        <v>4383</v>
      </c>
      <c r="K26" s="111" t="s">
        <v>67</v>
      </c>
      <c r="L26" s="111">
        <v>1058</v>
      </c>
      <c r="M26" s="111" t="s">
        <v>67</v>
      </c>
      <c r="N26" s="111"/>
      <c r="O26" s="111"/>
      <c r="P26" s="111"/>
      <c r="Q26" s="109"/>
      <c r="R26" s="109"/>
      <c r="S26" s="109"/>
      <c r="T26" s="109"/>
      <c r="U26" s="109"/>
      <c r="V26" s="113"/>
      <c r="W26" s="109"/>
      <c r="X26" s="109"/>
      <c r="Y26" s="109"/>
      <c r="Z26" s="109"/>
      <c r="AA26" s="109"/>
      <c r="AB26" s="109"/>
      <c r="AC26" s="109"/>
      <c r="AD26" s="109"/>
      <c r="AE26" s="109"/>
      <c r="AF26" s="109"/>
      <c r="AG26" s="109"/>
      <c r="AH26" s="109"/>
      <c r="AI26" s="109"/>
      <c r="AJ26" s="109"/>
      <c r="AK26" s="109"/>
      <c r="AL26" s="109"/>
      <c r="AM26" s="109"/>
      <c r="AN26" s="114"/>
      <c r="AO26" s="109"/>
      <c r="AP26" s="114"/>
      <c r="AQ26" s="109"/>
      <c r="AR26" s="109"/>
      <c r="AS26" s="109"/>
      <c r="AT26" s="109"/>
      <c r="AU26" s="109"/>
      <c r="AV26" s="109"/>
      <c r="AW26" s="109"/>
      <c r="AX26" s="109"/>
      <c r="AY26" s="109"/>
      <c r="AZ26" s="109"/>
      <c r="BA26" s="109"/>
      <c r="BB26" s="109" t="s">
        <v>9</v>
      </c>
      <c r="BC26" s="109"/>
      <c r="BD26" s="109"/>
      <c r="BE26" s="109"/>
      <c r="BF26" s="109"/>
      <c r="BG26" s="109"/>
      <c r="BH26" s="114"/>
      <c r="BI26" s="109"/>
      <c r="BJ26" s="109"/>
      <c r="BK26" s="109"/>
      <c r="BL26" s="109"/>
      <c r="BM26" s="109"/>
      <c r="BN26" s="95"/>
    </row>
    <row r="27" spans="1:66" ht="34.799999999999997">
      <c r="A27" s="23">
        <v>23</v>
      </c>
      <c r="B27" s="111" t="s">
        <v>4384</v>
      </c>
      <c r="C27" s="111" t="s">
        <v>4385</v>
      </c>
      <c r="D27" s="111" t="s">
        <v>3783</v>
      </c>
      <c r="E27" s="111">
        <v>68</v>
      </c>
      <c r="F27" s="111"/>
      <c r="G27" s="111"/>
      <c r="H27" s="23" t="str">
        <f t="shared" si="2"/>
        <v>熊＊寅</v>
      </c>
      <c r="I27" s="23" t="str">
        <f t="shared" si="3"/>
        <v>0＊523416</v>
      </c>
      <c r="J27" s="111" t="s">
        <v>4367</v>
      </c>
      <c r="K27" s="111" t="s">
        <v>1110</v>
      </c>
      <c r="L27" s="111">
        <v>1058</v>
      </c>
      <c r="M27" s="111" t="s">
        <v>61</v>
      </c>
      <c r="N27" s="111" t="s">
        <v>3345</v>
      </c>
      <c r="O27" s="111"/>
      <c r="P27" s="111"/>
      <c r="Q27" s="109"/>
      <c r="R27" s="109"/>
      <c r="S27" s="109" t="s">
        <v>1100</v>
      </c>
      <c r="T27" s="109" t="s">
        <v>9</v>
      </c>
      <c r="U27" s="109"/>
      <c r="V27" s="113"/>
      <c r="W27" s="109"/>
      <c r="X27" s="109"/>
      <c r="Y27" s="109"/>
      <c r="Z27" s="109"/>
      <c r="AA27" s="109"/>
      <c r="AB27" s="109"/>
      <c r="AC27" s="109"/>
      <c r="AD27" s="109"/>
      <c r="AE27" s="109"/>
      <c r="AF27" s="109"/>
      <c r="AG27" s="109"/>
      <c r="AH27" s="109"/>
      <c r="AI27" s="109"/>
      <c r="AJ27" s="109"/>
      <c r="AK27" s="109"/>
      <c r="AL27" s="109"/>
      <c r="AM27" s="109"/>
      <c r="AN27" s="114"/>
      <c r="AO27" s="109"/>
      <c r="AP27" s="114"/>
      <c r="AQ27" s="109"/>
      <c r="AR27" s="109"/>
      <c r="AS27" s="109"/>
      <c r="AT27" s="109"/>
      <c r="AU27" s="109"/>
      <c r="AV27" s="109"/>
      <c r="AW27" s="109"/>
      <c r="AX27" s="109"/>
      <c r="AY27" s="109"/>
      <c r="AZ27" s="109"/>
      <c r="BA27" s="109"/>
      <c r="BB27" s="109"/>
      <c r="BC27" s="109"/>
      <c r="BD27" s="109"/>
      <c r="BE27" s="109"/>
      <c r="BF27" s="109"/>
      <c r="BG27" s="109"/>
      <c r="BH27" s="114"/>
      <c r="BI27" s="109"/>
      <c r="BJ27" s="109"/>
      <c r="BK27" s="109"/>
      <c r="BL27" s="109"/>
      <c r="BM27" s="109" t="s">
        <v>1111</v>
      </c>
      <c r="BN27" s="95"/>
    </row>
    <row r="28" spans="1:66" ht="17.399999999999999">
      <c r="A28" s="23">
        <v>24</v>
      </c>
      <c r="B28" s="111" t="s">
        <v>4386</v>
      </c>
      <c r="C28" s="111" t="s">
        <v>4387</v>
      </c>
      <c r="D28" s="111" t="s">
        <v>3790</v>
      </c>
      <c r="E28" s="111">
        <v>57</v>
      </c>
      <c r="F28" s="111"/>
      <c r="G28" s="111"/>
      <c r="H28" s="23" t="str">
        <f t="shared" si="2"/>
        <v>蔡＊燕</v>
      </c>
      <c r="I28" s="23" t="str">
        <f t="shared" si="3"/>
        <v>1＊882380</v>
      </c>
      <c r="J28" s="111" t="s">
        <v>4388</v>
      </c>
      <c r="K28" s="111" t="s">
        <v>58</v>
      </c>
      <c r="L28" s="111">
        <v>1058</v>
      </c>
      <c r="M28" s="111" t="s">
        <v>58</v>
      </c>
      <c r="N28" s="111"/>
      <c r="O28" s="111"/>
      <c r="P28" s="111"/>
      <c r="Q28" s="109"/>
      <c r="R28" s="109"/>
      <c r="S28" s="109"/>
      <c r="T28" s="109"/>
      <c r="U28" s="109"/>
      <c r="V28" s="113"/>
      <c r="W28" s="109"/>
      <c r="X28" s="109"/>
      <c r="Y28" s="109"/>
      <c r="Z28" s="109"/>
      <c r="AA28" s="109"/>
      <c r="AB28" s="109"/>
      <c r="AC28" s="109"/>
      <c r="AD28" s="109"/>
      <c r="AE28" s="109"/>
      <c r="AF28" s="109"/>
      <c r="AG28" s="109"/>
      <c r="AH28" s="109"/>
      <c r="AI28" s="109"/>
      <c r="AJ28" s="109"/>
      <c r="AK28" s="109"/>
      <c r="AL28" s="109"/>
      <c r="AM28" s="109"/>
      <c r="AN28" s="114"/>
      <c r="AO28" s="109"/>
      <c r="AP28" s="114"/>
      <c r="AQ28" s="109"/>
      <c r="AR28" s="109"/>
      <c r="AS28" s="109"/>
      <c r="AT28" s="109"/>
      <c r="AU28" s="109"/>
      <c r="AV28" s="109"/>
      <c r="AW28" s="109" t="s">
        <v>9</v>
      </c>
      <c r="AX28" s="109"/>
      <c r="AY28" s="109"/>
      <c r="AZ28" s="109"/>
      <c r="BA28" s="109"/>
      <c r="BB28" s="109"/>
      <c r="BC28" s="109"/>
      <c r="BD28" s="109"/>
      <c r="BE28" s="109"/>
      <c r="BF28" s="109"/>
      <c r="BG28" s="109"/>
      <c r="BH28" s="114"/>
      <c r="BI28" s="109"/>
      <c r="BJ28" s="109"/>
      <c r="BK28" s="109"/>
      <c r="BL28" s="109"/>
      <c r="BM28" s="109"/>
      <c r="BN28" s="95"/>
    </row>
    <row r="29" spans="1:66" ht="17.399999999999999">
      <c r="A29" s="23">
        <v>25</v>
      </c>
      <c r="B29" s="111" t="s">
        <v>4389</v>
      </c>
      <c r="C29" s="111" t="s">
        <v>630</v>
      </c>
      <c r="D29" s="111" t="s">
        <v>3790</v>
      </c>
      <c r="E29" s="111">
        <v>47</v>
      </c>
      <c r="F29" s="111"/>
      <c r="G29" s="111"/>
      <c r="H29" s="23" t="str">
        <f t="shared" si="2"/>
        <v>劉＊伶</v>
      </c>
      <c r="I29" s="23" t="str">
        <f t="shared" si="3"/>
        <v>0＊075492</v>
      </c>
      <c r="J29" s="111" t="s">
        <v>4388</v>
      </c>
      <c r="K29" s="111" t="s">
        <v>58</v>
      </c>
      <c r="L29" s="111">
        <v>1058</v>
      </c>
      <c r="M29" s="111" t="s">
        <v>58</v>
      </c>
      <c r="N29" s="111"/>
      <c r="O29" s="111"/>
      <c r="P29" s="111"/>
      <c r="Q29" s="109"/>
      <c r="R29" s="109"/>
      <c r="S29" s="109"/>
      <c r="T29" s="109"/>
      <c r="U29" s="109"/>
      <c r="V29" s="113"/>
      <c r="W29" s="109"/>
      <c r="X29" s="109"/>
      <c r="Y29" s="109"/>
      <c r="Z29" s="109"/>
      <c r="AA29" s="109"/>
      <c r="AB29" s="109"/>
      <c r="AC29" s="109"/>
      <c r="AD29" s="109"/>
      <c r="AE29" s="109"/>
      <c r="AF29" s="109"/>
      <c r="AG29" s="109"/>
      <c r="AH29" s="109"/>
      <c r="AI29" s="109"/>
      <c r="AJ29" s="109"/>
      <c r="AK29" s="109"/>
      <c r="AL29" s="109"/>
      <c r="AM29" s="109"/>
      <c r="AN29" s="114"/>
      <c r="AO29" s="109"/>
      <c r="AP29" s="114"/>
      <c r="AQ29" s="109"/>
      <c r="AR29" s="109"/>
      <c r="AS29" s="109"/>
      <c r="AT29" s="109"/>
      <c r="AU29" s="109"/>
      <c r="AV29" s="109"/>
      <c r="AW29" s="109" t="s">
        <v>9</v>
      </c>
      <c r="AX29" s="109"/>
      <c r="AY29" s="109"/>
      <c r="AZ29" s="109"/>
      <c r="BA29" s="109"/>
      <c r="BB29" s="109"/>
      <c r="BC29" s="109"/>
      <c r="BD29" s="109"/>
      <c r="BE29" s="109"/>
      <c r="BF29" s="109"/>
      <c r="BG29" s="109"/>
      <c r="BH29" s="114"/>
      <c r="BI29" s="109"/>
      <c r="BJ29" s="109"/>
      <c r="BK29" s="109"/>
      <c r="BL29" s="109"/>
      <c r="BM29" s="109"/>
      <c r="BN29" s="95"/>
    </row>
    <row r="30" spans="1:66" ht="17.399999999999999">
      <c r="A30" s="23">
        <v>26</v>
      </c>
      <c r="B30" s="111" t="s">
        <v>4392</v>
      </c>
      <c r="C30" s="111" t="s">
        <v>4393</v>
      </c>
      <c r="D30" s="111" t="s">
        <v>3783</v>
      </c>
      <c r="E30" s="111">
        <v>81</v>
      </c>
      <c r="F30" s="111"/>
      <c r="G30" s="111"/>
      <c r="H30" s="23" t="str">
        <f t="shared" si="2"/>
        <v>鄭＊造</v>
      </c>
      <c r="I30" s="23" t="str">
        <f t="shared" si="3"/>
        <v>0＊656326</v>
      </c>
      <c r="J30" s="111" t="s">
        <v>4349</v>
      </c>
      <c r="K30" s="111" t="s">
        <v>67</v>
      </c>
      <c r="L30" s="111">
        <v>1125</v>
      </c>
      <c r="M30" s="111" t="s">
        <v>67</v>
      </c>
      <c r="N30" s="111"/>
      <c r="O30" s="111"/>
      <c r="P30" s="111"/>
      <c r="Q30" s="109"/>
      <c r="R30" s="109"/>
      <c r="S30" s="109"/>
      <c r="T30" s="109"/>
      <c r="U30" s="109"/>
      <c r="V30" s="113"/>
      <c r="W30" s="109"/>
      <c r="X30" s="109"/>
      <c r="Y30" s="109"/>
      <c r="Z30" s="109"/>
      <c r="AA30" s="109"/>
      <c r="AB30" s="109"/>
      <c r="AC30" s="109"/>
      <c r="AD30" s="109"/>
      <c r="AE30" s="109"/>
      <c r="AF30" s="109"/>
      <c r="AG30" s="109"/>
      <c r="AH30" s="109"/>
      <c r="AI30" s="109"/>
      <c r="AJ30" s="109"/>
      <c r="AK30" s="109"/>
      <c r="AL30" s="109"/>
      <c r="AM30" s="109"/>
      <c r="AN30" s="114"/>
      <c r="AO30" s="109"/>
      <c r="AP30" s="114"/>
      <c r="AQ30" s="109"/>
      <c r="AR30" s="109"/>
      <c r="AS30" s="109"/>
      <c r="AT30" s="109"/>
      <c r="AU30" s="109"/>
      <c r="AV30" s="109"/>
      <c r="AW30" s="109"/>
      <c r="AX30" s="109"/>
      <c r="AY30" s="109"/>
      <c r="AZ30" s="109"/>
      <c r="BA30" s="109"/>
      <c r="BB30" s="109" t="s">
        <v>9</v>
      </c>
      <c r="BC30" s="109"/>
      <c r="BD30" s="109"/>
      <c r="BE30" s="109"/>
      <c r="BF30" s="109"/>
      <c r="BG30" s="109"/>
      <c r="BH30" s="114"/>
      <c r="BI30" s="109"/>
      <c r="BJ30" s="109"/>
      <c r="BK30" s="109"/>
      <c r="BL30" s="109"/>
      <c r="BM30" s="109"/>
      <c r="BN30" s="95"/>
    </row>
    <row r="31" spans="1:66" ht="34.799999999999997">
      <c r="A31" s="23">
        <v>27</v>
      </c>
      <c r="B31" s="111" t="s">
        <v>4394</v>
      </c>
      <c r="C31" s="111" t="s">
        <v>663</v>
      </c>
      <c r="D31" s="111" t="s">
        <v>3790</v>
      </c>
      <c r="E31" s="111">
        <v>64</v>
      </c>
      <c r="F31" s="111"/>
      <c r="G31" s="111"/>
      <c r="H31" s="23" t="str">
        <f t="shared" si="2"/>
        <v>林＊秀</v>
      </c>
      <c r="I31" s="23" t="str">
        <f t="shared" si="3"/>
        <v>2＊120988</v>
      </c>
      <c r="J31" s="111" t="s">
        <v>4349</v>
      </c>
      <c r="K31" s="111" t="s">
        <v>3021</v>
      </c>
      <c r="L31" s="111">
        <v>1125</v>
      </c>
      <c r="M31" s="111" t="s">
        <v>3364</v>
      </c>
      <c r="N31" s="111" t="s">
        <v>115</v>
      </c>
      <c r="O31" s="111"/>
      <c r="P31" s="111"/>
      <c r="Q31" s="109"/>
      <c r="R31" s="109"/>
      <c r="S31" s="109"/>
      <c r="T31" s="109"/>
      <c r="U31" s="109"/>
      <c r="V31" s="113"/>
      <c r="W31" s="109"/>
      <c r="X31" s="109"/>
      <c r="Y31" s="109"/>
      <c r="Z31" s="109"/>
      <c r="AA31" s="109"/>
      <c r="AB31" s="109"/>
      <c r="AC31" s="109"/>
      <c r="AD31" s="109"/>
      <c r="AE31" s="109"/>
      <c r="AF31" s="109"/>
      <c r="AG31" s="109"/>
      <c r="AH31" s="109"/>
      <c r="AI31" s="109"/>
      <c r="AJ31" s="109"/>
      <c r="AK31" s="109"/>
      <c r="AL31" s="109"/>
      <c r="AM31" s="109"/>
      <c r="AN31" s="114"/>
      <c r="AO31" s="109"/>
      <c r="AP31" s="114"/>
      <c r="AQ31" s="109"/>
      <c r="AR31" s="109"/>
      <c r="AS31" s="109"/>
      <c r="AT31" s="109"/>
      <c r="AU31" s="109"/>
      <c r="AV31" s="109"/>
      <c r="AW31" s="109"/>
      <c r="AX31" s="109"/>
      <c r="AY31" s="109"/>
      <c r="AZ31" s="109"/>
      <c r="BA31" s="109"/>
      <c r="BB31" s="109"/>
      <c r="BC31" s="109"/>
      <c r="BD31" s="109" t="s">
        <v>9</v>
      </c>
      <c r="BE31" s="109" t="s">
        <v>9</v>
      </c>
      <c r="BF31" s="109"/>
      <c r="BG31" s="109"/>
      <c r="BH31" s="114"/>
      <c r="BI31" s="109" t="s">
        <v>1114</v>
      </c>
      <c r="BJ31" s="109"/>
      <c r="BK31" s="109"/>
      <c r="BL31" s="109"/>
      <c r="BM31" s="109"/>
      <c r="BN31" s="95"/>
    </row>
    <row r="32" spans="1:66" ht="34.799999999999997">
      <c r="A32" s="23">
        <v>28</v>
      </c>
      <c r="B32" s="111" t="s">
        <v>4395</v>
      </c>
      <c r="C32" s="111" t="s">
        <v>4396</v>
      </c>
      <c r="D32" s="111" t="s">
        <v>3783</v>
      </c>
      <c r="E32" s="111">
        <v>68</v>
      </c>
      <c r="F32" s="111"/>
      <c r="G32" s="111"/>
      <c r="H32" s="23" t="str">
        <f t="shared" si="2"/>
        <v>林＊慶</v>
      </c>
      <c r="I32" s="23" t="str">
        <f t="shared" si="3"/>
        <v>0＊117897</v>
      </c>
      <c r="J32" s="111" t="s">
        <v>4349</v>
      </c>
      <c r="K32" s="111" t="s">
        <v>1113</v>
      </c>
      <c r="L32" s="111">
        <v>1125</v>
      </c>
      <c r="M32" s="111" t="s">
        <v>96</v>
      </c>
      <c r="N32" s="111" t="s">
        <v>3345</v>
      </c>
      <c r="O32" s="111"/>
      <c r="P32" s="111"/>
      <c r="Q32" s="109"/>
      <c r="R32" s="109" t="s">
        <v>9</v>
      </c>
      <c r="S32" s="109"/>
      <c r="T32" s="109" t="s">
        <v>9</v>
      </c>
      <c r="U32" s="109"/>
      <c r="V32" s="113"/>
      <c r="W32" s="109"/>
      <c r="X32" s="109"/>
      <c r="Y32" s="109"/>
      <c r="Z32" s="109"/>
      <c r="AA32" s="109"/>
      <c r="AB32" s="109"/>
      <c r="AC32" s="109"/>
      <c r="AD32" s="109"/>
      <c r="AE32" s="109"/>
      <c r="AF32" s="109"/>
      <c r="AG32" s="109"/>
      <c r="AH32" s="109"/>
      <c r="AI32" s="109"/>
      <c r="AJ32" s="109"/>
      <c r="AK32" s="109"/>
      <c r="AL32" s="109"/>
      <c r="AM32" s="109"/>
      <c r="AN32" s="114"/>
      <c r="AO32" s="109"/>
      <c r="AP32" s="114"/>
      <c r="AQ32" s="109"/>
      <c r="AR32" s="109"/>
      <c r="AS32" s="109"/>
      <c r="AT32" s="109"/>
      <c r="AU32" s="109"/>
      <c r="AV32" s="109"/>
      <c r="AW32" s="109"/>
      <c r="AX32" s="109"/>
      <c r="AY32" s="109"/>
      <c r="AZ32" s="109"/>
      <c r="BA32" s="109"/>
      <c r="BB32" s="109"/>
      <c r="BC32" s="109"/>
      <c r="BD32" s="109"/>
      <c r="BE32" s="109"/>
      <c r="BF32" s="109"/>
      <c r="BG32" s="109"/>
      <c r="BH32" s="114"/>
      <c r="BI32" s="109"/>
      <c r="BJ32" s="109"/>
      <c r="BK32" s="109"/>
      <c r="BL32" s="109"/>
      <c r="BM32" s="109" t="s">
        <v>1111</v>
      </c>
      <c r="BN32" s="95"/>
    </row>
    <row r="33" spans="1:66" ht="17.399999999999999">
      <c r="A33" s="23">
        <v>29</v>
      </c>
      <c r="B33" s="111" t="s">
        <v>4397</v>
      </c>
      <c r="C33" s="111" t="s">
        <v>891</v>
      </c>
      <c r="D33" s="111" t="s">
        <v>3783</v>
      </c>
      <c r="E33" s="111">
        <v>55</v>
      </c>
      <c r="F33" s="111" t="s">
        <v>4354</v>
      </c>
      <c r="G33" s="111" t="s">
        <v>4390</v>
      </c>
      <c r="H33" s="23" t="str">
        <f t="shared" si="2"/>
        <v>常＊麟</v>
      </c>
      <c r="I33" s="23" t="str">
        <f t="shared" si="3"/>
        <v>0＊185188</v>
      </c>
      <c r="J33" s="111" t="s">
        <v>4349</v>
      </c>
      <c r="K33" s="111" t="s">
        <v>118</v>
      </c>
      <c r="L33" s="111">
        <v>1125</v>
      </c>
      <c r="M33" s="111" t="s">
        <v>118</v>
      </c>
      <c r="N33" s="111"/>
      <c r="O33" s="111"/>
      <c r="P33" s="111"/>
      <c r="Q33" s="109"/>
      <c r="R33" s="109"/>
      <c r="S33" s="109"/>
      <c r="T33" s="109"/>
      <c r="U33" s="109"/>
      <c r="V33" s="113"/>
      <c r="W33" s="109"/>
      <c r="X33" s="109"/>
      <c r="Y33" s="109"/>
      <c r="Z33" s="109"/>
      <c r="AA33" s="109"/>
      <c r="AB33" s="109"/>
      <c r="AC33" s="109"/>
      <c r="AD33" s="109"/>
      <c r="AE33" s="109"/>
      <c r="AF33" s="109"/>
      <c r="AG33" s="109"/>
      <c r="AH33" s="109"/>
      <c r="AI33" s="109"/>
      <c r="AJ33" s="109"/>
      <c r="AK33" s="109"/>
      <c r="AL33" s="109"/>
      <c r="AM33" s="109"/>
      <c r="AN33" s="114"/>
      <c r="AO33" s="109"/>
      <c r="AP33" s="114"/>
      <c r="AQ33" s="109"/>
      <c r="AR33" s="109"/>
      <c r="AS33" s="109"/>
      <c r="AT33" s="109"/>
      <c r="AU33" s="109"/>
      <c r="AV33" s="109"/>
      <c r="AW33" s="109"/>
      <c r="AX33" s="109"/>
      <c r="AY33" s="109"/>
      <c r="AZ33" s="109"/>
      <c r="BA33" s="109" t="s">
        <v>9</v>
      </c>
      <c r="BB33" s="37"/>
      <c r="BC33" s="109"/>
      <c r="BD33" s="109"/>
      <c r="BE33" s="109"/>
      <c r="BF33" s="109"/>
      <c r="BG33" s="109"/>
      <c r="BH33" s="114"/>
      <c r="BI33" s="109"/>
      <c r="BJ33" s="109"/>
      <c r="BK33" s="109"/>
      <c r="BL33" s="109"/>
      <c r="BM33" s="109"/>
      <c r="BN33" s="95"/>
    </row>
    <row r="34" spans="1:66" ht="17.399999999999999">
      <c r="A34" s="23">
        <v>30</v>
      </c>
      <c r="B34" s="111" t="s">
        <v>4401</v>
      </c>
      <c r="C34" s="111" t="s">
        <v>3480</v>
      </c>
      <c r="D34" s="111" t="s">
        <v>3790</v>
      </c>
      <c r="E34" s="111">
        <v>58</v>
      </c>
      <c r="F34" s="111"/>
      <c r="G34" s="111"/>
      <c r="H34" s="23" t="str">
        <f t="shared" si="2"/>
        <v>王＊</v>
      </c>
      <c r="I34" s="23" t="str">
        <f t="shared" si="3"/>
        <v>0＊408358</v>
      </c>
      <c r="J34" s="111" t="s">
        <v>4399</v>
      </c>
      <c r="K34" s="111" t="s">
        <v>115</v>
      </c>
      <c r="L34" s="111">
        <v>1125</v>
      </c>
      <c r="M34" s="111" t="s">
        <v>115</v>
      </c>
      <c r="N34" s="111"/>
      <c r="O34" s="111"/>
      <c r="P34" s="111"/>
      <c r="Q34" s="109"/>
      <c r="R34" s="109"/>
      <c r="S34" s="109"/>
      <c r="T34" s="109"/>
      <c r="U34" s="109"/>
      <c r="V34" s="113"/>
      <c r="W34" s="109"/>
      <c r="X34" s="109"/>
      <c r="Y34" s="109"/>
      <c r="Z34" s="109"/>
      <c r="AA34" s="109"/>
      <c r="AB34" s="109"/>
      <c r="AC34" s="109"/>
      <c r="AD34" s="109"/>
      <c r="AE34" s="109"/>
      <c r="AF34" s="109"/>
      <c r="AG34" s="109"/>
      <c r="AH34" s="109"/>
      <c r="AI34" s="109"/>
      <c r="AJ34" s="109"/>
      <c r="AK34" s="109"/>
      <c r="AL34" s="109"/>
      <c r="AM34" s="109"/>
      <c r="AN34" s="109"/>
      <c r="AO34" s="109"/>
      <c r="AP34" s="109"/>
      <c r="AQ34" s="109"/>
      <c r="AR34" s="109"/>
      <c r="AS34" s="109"/>
      <c r="AT34" s="109"/>
      <c r="AU34" s="109"/>
      <c r="AV34" s="109"/>
      <c r="AW34" s="109"/>
      <c r="AX34" s="109"/>
      <c r="AY34" s="109"/>
      <c r="AZ34" s="109"/>
      <c r="BA34" s="109"/>
      <c r="BB34" s="109"/>
      <c r="BC34" s="109"/>
      <c r="BD34" s="109"/>
      <c r="BE34" s="109" t="s">
        <v>9</v>
      </c>
      <c r="BF34" s="109"/>
      <c r="BG34" s="109"/>
      <c r="BH34" s="109"/>
      <c r="BI34" s="109"/>
      <c r="BJ34" s="109"/>
      <c r="BK34" s="109"/>
      <c r="BL34" s="109"/>
      <c r="BM34" s="109"/>
      <c r="BN34" s="95"/>
    </row>
    <row r="35" spans="1:66" ht="34.799999999999997">
      <c r="A35" s="23">
        <v>31</v>
      </c>
      <c r="B35" s="111" t="s">
        <v>4402</v>
      </c>
      <c r="C35" s="111" t="s">
        <v>4403</v>
      </c>
      <c r="D35" s="111" t="s">
        <v>3783</v>
      </c>
      <c r="E35" s="111">
        <v>90</v>
      </c>
      <c r="F35" s="111" t="s">
        <v>4398</v>
      </c>
      <c r="G35" s="111" t="s">
        <v>4362</v>
      </c>
      <c r="H35" s="23" t="str">
        <f t="shared" si="2"/>
        <v>陳＊全</v>
      </c>
      <c r="I35" s="23" t="str">
        <f t="shared" si="3"/>
        <v>0＊052429</v>
      </c>
      <c r="J35" s="111" t="s">
        <v>4404</v>
      </c>
      <c r="K35" s="111" t="s">
        <v>1118</v>
      </c>
      <c r="L35" s="111">
        <v>1125</v>
      </c>
      <c r="M35" s="111" t="s">
        <v>135</v>
      </c>
      <c r="N35" s="111" t="s">
        <v>3345</v>
      </c>
      <c r="O35" s="111"/>
      <c r="P35" s="111"/>
      <c r="Q35" s="109"/>
      <c r="R35" s="109"/>
      <c r="S35" s="109"/>
      <c r="T35" s="109"/>
      <c r="U35" s="109"/>
      <c r="V35" s="113"/>
      <c r="W35" s="109"/>
      <c r="X35" s="109"/>
      <c r="Y35" s="109"/>
      <c r="Z35" s="109"/>
      <c r="AA35" s="109"/>
      <c r="AB35" s="109"/>
      <c r="AC35" s="109"/>
      <c r="AD35" s="109"/>
      <c r="AE35" s="109"/>
      <c r="AF35" s="109"/>
      <c r="AG35" s="109"/>
      <c r="AH35" s="109"/>
      <c r="AI35" s="109"/>
      <c r="AJ35" s="109"/>
      <c r="AK35" s="109"/>
      <c r="AL35" s="109"/>
      <c r="AM35" s="109"/>
      <c r="AN35" s="109"/>
      <c r="AO35" s="109"/>
      <c r="AP35" s="109"/>
      <c r="AQ35" s="109"/>
      <c r="AR35" s="109"/>
      <c r="AS35" s="109"/>
      <c r="AT35" s="109"/>
      <c r="AU35" s="109"/>
      <c r="AV35" s="109"/>
      <c r="AW35" s="109"/>
      <c r="AX35" s="109"/>
      <c r="AY35" s="109"/>
      <c r="AZ35" s="109" t="s">
        <v>4623</v>
      </c>
      <c r="BA35" s="109"/>
      <c r="BB35" s="109"/>
      <c r="BC35" s="109"/>
      <c r="BD35" s="109"/>
      <c r="BE35" s="109"/>
      <c r="BF35" s="109"/>
      <c r="BG35" s="109"/>
      <c r="BH35" s="109"/>
      <c r="BI35" s="109"/>
      <c r="BJ35" s="109"/>
      <c r="BK35" s="109"/>
      <c r="BL35" s="109"/>
      <c r="BM35" s="109" t="s">
        <v>1111</v>
      </c>
      <c r="BN35" s="95"/>
    </row>
    <row r="36" spans="1:66" ht="17.399999999999999">
      <c r="A36" s="23">
        <v>32</v>
      </c>
      <c r="B36" s="111" t="s">
        <v>4405</v>
      </c>
      <c r="C36" s="111" t="s">
        <v>3495</v>
      </c>
      <c r="D36" s="111" t="s">
        <v>3790</v>
      </c>
      <c r="E36" s="111">
        <v>75</v>
      </c>
      <c r="F36" s="111" t="s">
        <v>4398</v>
      </c>
      <c r="G36" s="111" t="s">
        <v>4357</v>
      </c>
      <c r="H36" s="23" t="str">
        <f t="shared" si="2"/>
        <v>陳＊玉美</v>
      </c>
      <c r="I36" s="23" t="str">
        <f t="shared" si="3"/>
        <v>0＊610786</v>
      </c>
      <c r="J36" s="111" t="s">
        <v>4404</v>
      </c>
      <c r="K36" s="111" t="s">
        <v>83</v>
      </c>
      <c r="L36" s="111">
        <v>1125</v>
      </c>
      <c r="M36" s="111" t="s">
        <v>83</v>
      </c>
      <c r="N36" s="111"/>
      <c r="O36" s="111"/>
      <c r="P36" s="111"/>
      <c r="Q36" s="109"/>
      <c r="R36" s="109"/>
      <c r="S36" s="109"/>
      <c r="T36" s="109"/>
      <c r="U36" s="109"/>
      <c r="V36" s="113"/>
      <c r="W36" s="109"/>
      <c r="X36" s="109"/>
      <c r="Y36" s="109"/>
      <c r="Z36" s="109"/>
      <c r="AA36" s="109"/>
      <c r="AB36" s="109"/>
      <c r="AC36" s="109"/>
      <c r="AD36" s="109"/>
      <c r="AE36" s="109"/>
      <c r="AF36" s="109"/>
      <c r="AG36" s="109"/>
      <c r="AH36" s="109"/>
      <c r="AI36" s="109"/>
      <c r="AJ36" s="109"/>
      <c r="AK36" s="109"/>
      <c r="AL36" s="109"/>
      <c r="AM36" s="109"/>
      <c r="AN36" s="109"/>
      <c r="AO36" s="109"/>
      <c r="AP36" s="109"/>
      <c r="AQ36" s="109"/>
      <c r="AR36" s="109"/>
      <c r="AS36" s="109"/>
      <c r="AT36" s="109"/>
      <c r="AU36" s="109"/>
      <c r="AV36" s="109"/>
      <c r="AW36" s="109"/>
      <c r="AX36" s="109"/>
      <c r="AY36" s="109"/>
      <c r="AZ36" s="109"/>
      <c r="BA36" s="109"/>
      <c r="BB36" s="109"/>
      <c r="BC36" s="109"/>
      <c r="BD36" s="109"/>
      <c r="BE36" s="109"/>
      <c r="BF36" s="109"/>
      <c r="BG36" s="109"/>
      <c r="BH36" s="109"/>
      <c r="BI36" s="109"/>
      <c r="BJ36" s="109"/>
      <c r="BK36" s="109"/>
      <c r="BL36" s="109"/>
      <c r="BM36" s="109" t="s">
        <v>1098</v>
      </c>
      <c r="BN36" s="95"/>
    </row>
    <row r="37" spans="1:66" ht="17.399999999999999">
      <c r="A37" s="23">
        <v>33</v>
      </c>
      <c r="B37" s="111" t="s">
        <v>4406</v>
      </c>
      <c r="C37" s="111" t="s">
        <v>4407</v>
      </c>
      <c r="D37" s="111" t="s">
        <v>3790</v>
      </c>
      <c r="E37" s="111">
        <v>57</v>
      </c>
      <c r="F37" s="111"/>
      <c r="G37" s="111"/>
      <c r="H37" s="23" t="str">
        <f t="shared" si="2"/>
        <v>陳＊瑱</v>
      </c>
      <c r="I37" s="23" t="str">
        <f t="shared" si="3"/>
        <v>1＊371852</v>
      </c>
      <c r="J37" s="111" t="s">
        <v>4377</v>
      </c>
      <c r="K37" s="111" t="s">
        <v>58</v>
      </c>
      <c r="L37" s="111">
        <v>1173</v>
      </c>
      <c r="M37" s="111" t="s">
        <v>58</v>
      </c>
      <c r="N37" s="111"/>
      <c r="O37" s="111"/>
      <c r="P37" s="111"/>
      <c r="Q37" s="109"/>
      <c r="R37" s="109"/>
      <c r="S37" s="109"/>
      <c r="T37" s="109"/>
      <c r="U37" s="109"/>
      <c r="V37" s="113"/>
      <c r="W37" s="109"/>
      <c r="X37" s="109"/>
      <c r="Y37" s="109"/>
      <c r="Z37" s="109"/>
      <c r="AA37" s="109"/>
      <c r="AB37" s="109"/>
      <c r="AC37" s="109"/>
      <c r="AD37" s="109"/>
      <c r="AE37" s="109"/>
      <c r="AF37" s="109"/>
      <c r="AG37" s="109"/>
      <c r="AH37" s="109"/>
      <c r="AI37" s="109"/>
      <c r="AJ37" s="109"/>
      <c r="AK37" s="109"/>
      <c r="AL37" s="109"/>
      <c r="AM37" s="109"/>
      <c r="AN37" s="109"/>
      <c r="AO37" s="109"/>
      <c r="AP37" s="109"/>
      <c r="AQ37" s="109"/>
      <c r="AR37" s="109"/>
      <c r="AS37" s="109"/>
      <c r="AT37" s="109"/>
      <c r="AU37" s="109"/>
      <c r="AV37" s="109"/>
      <c r="AW37" s="109"/>
      <c r="AX37" s="109" t="s">
        <v>9</v>
      </c>
      <c r="AY37" s="109"/>
      <c r="AZ37" s="109"/>
      <c r="BA37" s="109"/>
      <c r="BB37" s="109"/>
      <c r="BC37" s="109"/>
      <c r="BD37" s="109"/>
      <c r="BE37" s="109"/>
      <c r="BF37" s="109"/>
      <c r="BG37" s="109"/>
      <c r="BH37" s="109"/>
      <c r="BI37" s="109"/>
      <c r="BJ37" s="109"/>
      <c r="BK37" s="109"/>
      <c r="BL37" s="109"/>
      <c r="BM37" s="109"/>
      <c r="BN37" s="95"/>
    </row>
    <row r="38" spans="1:66" ht="34.799999999999997">
      <c r="A38" s="23">
        <v>34</v>
      </c>
      <c r="B38" s="111" t="s">
        <v>4408</v>
      </c>
      <c r="C38" s="111" t="s">
        <v>4409</v>
      </c>
      <c r="D38" s="111" t="s">
        <v>3783</v>
      </c>
      <c r="E38" s="111">
        <v>71</v>
      </c>
      <c r="F38" s="111"/>
      <c r="G38" s="111"/>
      <c r="H38" s="23" t="str">
        <f t="shared" si="2"/>
        <v>鄭＊河</v>
      </c>
      <c r="I38" s="23" t="str">
        <f t="shared" si="3"/>
        <v>0＊730871</v>
      </c>
      <c r="J38" s="111" t="s">
        <v>4377</v>
      </c>
      <c r="K38" s="111" t="s">
        <v>1122</v>
      </c>
      <c r="L38" s="111">
        <v>1173</v>
      </c>
      <c r="M38" s="111" t="s">
        <v>705</v>
      </c>
      <c r="N38" s="111" t="s">
        <v>3345</v>
      </c>
      <c r="O38" s="111"/>
      <c r="P38" s="111"/>
      <c r="Q38" s="109"/>
      <c r="R38" s="109"/>
      <c r="S38" s="109"/>
      <c r="T38" s="109"/>
      <c r="U38" s="109"/>
      <c r="V38" s="113"/>
      <c r="W38" s="109"/>
      <c r="X38" s="109"/>
      <c r="Y38" s="109"/>
      <c r="Z38" s="109"/>
      <c r="AA38" s="109"/>
      <c r="AB38" s="109"/>
      <c r="AC38" s="109"/>
      <c r="AD38" s="109"/>
      <c r="AE38" s="109"/>
      <c r="AF38" s="109"/>
      <c r="AG38" s="109"/>
      <c r="AH38" s="109"/>
      <c r="AI38" s="109"/>
      <c r="AJ38" s="109"/>
      <c r="AK38" s="109"/>
      <c r="AL38" s="109"/>
      <c r="AM38" s="109"/>
      <c r="AN38" s="109"/>
      <c r="AO38" s="109"/>
      <c r="AP38" s="109"/>
      <c r="AQ38" s="109"/>
      <c r="AR38" s="109"/>
      <c r="AS38" s="109"/>
      <c r="AT38" s="109"/>
      <c r="AU38" s="109"/>
      <c r="AV38" s="109" t="s">
        <v>9</v>
      </c>
      <c r="AW38" s="109"/>
      <c r="AX38" s="109"/>
      <c r="AY38" s="109"/>
      <c r="AZ38" s="109"/>
      <c r="BA38" s="109"/>
      <c r="BB38" s="109"/>
      <c r="BC38" s="109"/>
      <c r="BD38" s="109"/>
      <c r="BE38" s="109"/>
      <c r="BF38" s="109"/>
      <c r="BG38" s="109"/>
      <c r="BH38" s="109"/>
      <c r="BI38" s="109"/>
      <c r="BJ38" s="109"/>
      <c r="BK38" s="109"/>
      <c r="BL38" s="109"/>
      <c r="BM38" s="109" t="s">
        <v>1111</v>
      </c>
      <c r="BN38" s="95"/>
    </row>
    <row r="39" spans="1:66" ht="17.399999999999999">
      <c r="A39" s="23">
        <v>35</v>
      </c>
      <c r="B39" s="111" t="s">
        <v>4410</v>
      </c>
      <c r="C39" s="111" t="s">
        <v>4411</v>
      </c>
      <c r="D39" s="111" t="s">
        <v>3783</v>
      </c>
      <c r="E39" s="111">
        <v>44</v>
      </c>
      <c r="F39" s="111"/>
      <c r="G39" s="111"/>
      <c r="H39" s="23" t="str">
        <f t="shared" si="2"/>
        <v>林＊彬</v>
      </c>
      <c r="I39" s="23" t="str">
        <f t="shared" si="3"/>
        <v>2＊110080</v>
      </c>
      <c r="J39" s="111" t="s">
        <v>4412</v>
      </c>
      <c r="K39" s="111" t="s">
        <v>58</v>
      </c>
      <c r="L39" s="111">
        <v>1173</v>
      </c>
      <c r="M39" s="111" t="s">
        <v>58</v>
      </c>
      <c r="N39" s="111"/>
      <c r="O39" s="111"/>
      <c r="P39" s="111"/>
      <c r="Q39" s="109"/>
      <c r="R39" s="109"/>
      <c r="S39" s="109"/>
      <c r="T39" s="109"/>
      <c r="U39" s="109"/>
      <c r="V39" s="113"/>
      <c r="W39" s="109"/>
      <c r="X39" s="109"/>
      <c r="Y39" s="109"/>
      <c r="Z39" s="109"/>
      <c r="AA39" s="109"/>
      <c r="AB39" s="109"/>
      <c r="AC39" s="109"/>
      <c r="AD39" s="109"/>
      <c r="AE39" s="109"/>
      <c r="AF39" s="109"/>
      <c r="AG39" s="109"/>
      <c r="AH39" s="109"/>
      <c r="AI39" s="109"/>
      <c r="AJ39" s="109"/>
      <c r="AK39" s="109"/>
      <c r="AL39" s="109"/>
      <c r="AM39" s="109"/>
      <c r="AN39" s="109"/>
      <c r="AO39" s="109"/>
      <c r="AP39" s="109"/>
      <c r="AQ39" s="109"/>
      <c r="AR39" s="109"/>
      <c r="AS39" s="109"/>
      <c r="AT39" s="109"/>
      <c r="AU39" s="109"/>
      <c r="AV39" s="109"/>
      <c r="AW39" s="109"/>
      <c r="AX39" s="109" t="s">
        <v>9</v>
      </c>
      <c r="AY39" s="109"/>
      <c r="AZ39" s="109"/>
      <c r="BA39" s="109"/>
      <c r="BB39" s="109"/>
      <c r="BC39" s="109"/>
      <c r="BD39" s="109"/>
      <c r="BE39" s="109"/>
      <c r="BF39" s="109"/>
      <c r="BG39" s="109"/>
      <c r="BH39" s="109"/>
      <c r="BI39" s="109"/>
      <c r="BJ39" s="109"/>
      <c r="BK39" s="109"/>
      <c r="BL39" s="109"/>
      <c r="BM39" s="109"/>
      <c r="BN39" s="95"/>
    </row>
    <row r="40" spans="1:66" ht="17.399999999999999">
      <c r="A40" s="23">
        <v>36</v>
      </c>
      <c r="B40" s="111" t="s">
        <v>4413</v>
      </c>
      <c r="C40" s="111" t="s">
        <v>4414</v>
      </c>
      <c r="D40" s="111" t="s">
        <v>3783</v>
      </c>
      <c r="E40" s="111">
        <v>53</v>
      </c>
      <c r="F40" s="111" t="s">
        <v>3855</v>
      </c>
      <c r="G40" s="111" t="s">
        <v>4353</v>
      </c>
      <c r="H40" s="23" t="str">
        <f t="shared" si="2"/>
        <v>李＊宏</v>
      </c>
      <c r="I40" s="23" t="str">
        <f t="shared" si="3"/>
        <v>0＊795299</v>
      </c>
      <c r="J40" s="111" t="s">
        <v>4340</v>
      </c>
      <c r="K40" s="111" t="s">
        <v>58</v>
      </c>
      <c r="L40" s="111">
        <v>1173</v>
      </c>
      <c r="M40" s="111" t="s">
        <v>58</v>
      </c>
      <c r="N40" s="111"/>
      <c r="O40" s="111"/>
      <c r="P40" s="111"/>
      <c r="Q40" s="109"/>
      <c r="R40" s="109"/>
      <c r="S40" s="109"/>
      <c r="T40" s="109"/>
      <c r="U40" s="109"/>
      <c r="V40" s="113"/>
      <c r="W40" s="109"/>
      <c r="X40" s="109"/>
      <c r="Y40" s="109"/>
      <c r="Z40" s="109"/>
      <c r="AA40" s="109"/>
      <c r="AB40" s="109"/>
      <c r="AC40" s="109"/>
      <c r="AD40" s="109"/>
      <c r="AE40" s="109"/>
      <c r="AF40" s="109"/>
      <c r="AG40" s="109"/>
      <c r="AH40" s="109"/>
      <c r="AI40" s="109"/>
      <c r="AJ40" s="109"/>
      <c r="AK40" s="109"/>
      <c r="AL40" s="109"/>
      <c r="AM40" s="109"/>
      <c r="AN40" s="109"/>
      <c r="AO40" s="109"/>
      <c r="AP40" s="109"/>
      <c r="AQ40" s="109"/>
      <c r="AR40" s="109"/>
      <c r="AS40" s="109"/>
      <c r="AT40" s="109"/>
      <c r="AU40" s="109"/>
      <c r="AV40" s="109"/>
      <c r="AW40" s="109"/>
      <c r="AX40" s="109" t="s">
        <v>9</v>
      </c>
      <c r="AY40" s="109"/>
      <c r="AZ40" s="109"/>
      <c r="BA40" s="109"/>
      <c r="BB40" s="109"/>
      <c r="BC40" s="109"/>
      <c r="BD40" s="109"/>
      <c r="BE40" s="109"/>
      <c r="BF40" s="109"/>
      <c r="BG40" s="109"/>
      <c r="BH40" s="109"/>
      <c r="BI40" s="109"/>
      <c r="BJ40" s="109"/>
      <c r="BK40" s="109"/>
      <c r="BL40" s="109"/>
      <c r="BM40" s="109"/>
      <c r="BN40" s="95"/>
    </row>
    <row r="41" spans="1:66" ht="69.599999999999994">
      <c r="A41" s="23">
        <v>37</v>
      </c>
      <c r="B41" s="111" t="s">
        <v>4415</v>
      </c>
      <c r="C41" s="111" t="s">
        <v>4416</v>
      </c>
      <c r="D41" s="111" t="s">
        <v>3783</v>
      </c>
      <c r="E41" s="111">
        <v>95</v>
      </c>
      <c r="F41" s="111" t="s">
        <v>4340</v>
      </c>
      <c r="G41" s="111" t="s">
        <v>4380</v>
      </c>
      <c r="H41" s="23" t="str">
        <f t="shared" si="2"/>
        <v>陳＊和</v>
      </c>
      <c r="I41" s="23" t="str">
        <f t="shared" si="3"/>
        <v>1＊993148</v>
      </c>
      <c r="J41" s="111" t="s">
        <v>4380</v>
      </c>
      <c r="K41" s="111" t="s">
        <v>4585</v>
      </c>
      <c r="L41" s="111">
        <v>1173</v>
      </c>
      <c r="M41" s="111" t="s">
        <v>4417</v>
      </c>
      <c r="N41" s="111" t="s">
        <v>2016</v>
      </c>
      <c r="O41" s="111" t="s">
        <v>4418</v>
      </c>
      <c r="P41" s="111" t="s">
        <v>145</v>
      </c>
      <c r="Q41" s="109"/>
      <c r="R41" s="109"/>
      <c r="S41" s="109"/>
      <c r="T41" s="109"/>
      <c r="U41" s="109"/>
      <c r="V41" s="113"/>
      <c r="W41" s="109"/>
      <c r="X41" s="109"/>
      <c r="Y41" s="109"/>
      <c r="Z41" s="109"/>
      <c r="AA41" s="109" t="s">
        <v>9</v>
      </c>
      <c r="AB41" s="109"/>
      <c r="AC41" s="109" t="s">
        <v>4586</v>
      </c>
      <c r="AD41" s="109"/>
      <c r="AE41" s="109"/>
      <c r="AF41" s="109" t="s">
        <v>4587</v>
      </c>
      <c r="AG41" s="109"/>
      <c r="AH41" s="109"/>
      <c r="AI41" s="109" t="s">
        <v>9</v>
      </c>
      <c r="AJ41" s="109"/>
      <c r="AK41" s="109"/>
      <c r="AL41" s="109"/>
      <c r="AM41" s="109"/>
      <c r="AN41" s="109"/>
      <c r="AO41" s="109"/>
      <c r="AP41" s="109"/>
      <c r="AQ41" s="109"/>
      <c r="AR41" s="109"/>
      <c r="AS41" s="109"/>
      <c r="AT41" s="109"/>
      <c r="AU41" s="109"/>
      <c r="AV41" s="109"/>
      <c r="AW41" s="109"/>
      <c r="AX41" s="109"/>
      <c r="AY41" s="109"/>
      <c r="AZ41" s="109"/>
      <c r="BA41" s="109"/>
      <c r="BB41" s="109"/>
      <c r="BC41" s="109"/>
      <c r="BD41" s="109"/>
      <c r="BE41" s="109"/>
      <c r="BF41" s="109"/>
      <c r="BG41" s="109"/>
      <c r="BH41" s="109"/>
      <c r="BI41" s="109"/>
      <c r="BJ41" s="109"/>
      <c r="BK41" s="109"/>
      <c r="BL41" s="109"/>
      <c r="BM41" s="109"/>
      <c r="BN41" s="95"/>
    </row>
    <row r="42" spans="1:66" ht="17.399999999999999">
      <c r="A42" s="23">
        <v>38</v>
      </c>
      <c r="B42" s="111" t="s">
        <v>4224</v>
      </c>
      <c r="C42" s="111" t="s">
        <v>4225</v>
      </c>
      <c r="D42" s="111" t="s">
        <v>3783</v>
      </c>
      <c r="E42" s="111">
        <v>59</v>
      </c>
      <c r="F42" s="111"/>
      <c r="G42" s="111"/>
      <c r="H42" s="23" t="str">
        <f t="shared" si="2"/>
        <v>陳＊國</v>
      </c>
      <c r="I42" s="23" t="str">
        <f t="shared" si="3"/>
        <v>2＊106643</v>
      </c>
      <c r="J42" s="111" t="s">
        <v>4380</v>
      </c>
      <c r="K42" s="111" t="s">
        <v>67</v>
      </c>
      <c r="L42" s="111">
        <v>1173</v>
      </c>
      <c r="M42" s="111" t="s">
        <v>67</v>
      </c>
      <c r="N42" s="111"/>
      <c r="O42" s="111"/>
      <c r="P42" s="111"/>
      <c r="Q42" s="109"/>
      <c r="R42" s="109"/>
      <c r="S42" s="109"/>
      <c r="T42" s="109"/>
      <c r="U42" s="109"/>
      <c r="V42" s="113"/>
      <c r="W42" s="109"/>
      <c r="X42" s="109"/>
      <c r="Y42" s="109"/>
      <c r="Z42" s="109"/>
      <c r="AA42" s="109"/>
      <c r="AB42" s="109"/>
      <c r="AC42" s="109"/>
      <c r="AD42" s="109"/>
      <c r="AE42" s="109"/>
      <c r="AF42" s="109"/>
      <c r="AG42" s="109"/>
      <c r="AH42" s="109"/>
      <c r="AI42" s="109"/>
      <c r="AJ42" s="109"/>
      <c r="AK42" s="109"/>
      <c r="AL42" s="109"/>
      <c r="AM42" s="109"/>
      <c r="AN42" s="109"/>
      <c r="AO42" s="109"/>
      <c r="AP42" s="109"/>
      <c r="AQ42" s="109"/>
      <c r="AR42" s="109"/>
      <c r="AS42" s="109"/>
      <c r="AT42" s="109"/>
      <c r="AU42" s="109"/>
      <c r="AV42" s="109"/>
      <c r="AW42" s="109"/>
      <c r="AX42" s="109"/>
      <c r="AY42" s="109"/>
      <c r="AZ42" s="109"/>
      <c r="BA42" s="109"/>
      <c r="BB42" s="109" t="s">
        <v>9</v>
      </c>
      <c r="BC42" s="109"/>
      <c r="BD42" s="109"/>
      <c r="BE42" s="109"/>
      <c r="BF42" s="109"/>
      <c r="BG42" s="109"/>
      <c r="BH42" s="109"/>
      <c r="BI42" s="109"/>
      <c r="BJ42" s="109"/>
      <c r="BK42" s="109"/>
      <c r="BL42" s="109"/>
      <c r="BM42" s="109"/>
      <c r="BN42" s="95"/>
    </row>
    <row r="43" spans="1:66" ht="34.799999999999997">
      <c r="A43" s="23">
        <v>39</v>
      </c>
      <c r="B43" s="111" t="s">
        <v>4419</v>
      </c>
      <c r="C43" s="111" t="s">
        <v>4420</v>
      </c>
      <c r="D43" s="111" t="s">
        <v>3783</v>
      </c>
      <c r="E43" s="111">
        <v>79</v>
      </c>
      <c r="F43" s="111" t="s">
        <v>4351</v>
      </c>
      <c r="G43" s="111" t="s">
        <v>4366</v>
      </c>
      <c r="H43" s="23" t="str">
        <f t="shared" si="2"/>
        <v>洪＊方</v>
      </c>
      <c r="I43" s="23" t="str">
        <f t="shared" si="3"/>
        <v>0＊803354</v>
      </c>
      <c r="J43" s="111" t="s">
        <v>4390</v>
      </c>
      <c r="K43" s="111" t="s">
        <v>2997</v>
      </c>
      <c r="L43" s="111">
        <v>1173</v>
      </c>
      <c r="M43" s="111" t="s">
        <v>145</v>
      </c>
      <c r="N43" s="111" t="s">
        <v>3345</v>
      </c>
      <c r="O43" s="111"/>
      <c r="P43" s="111"/>
      <c r="Q43" s="109"/>
      <c r="R43" s="109"/>
      <c r="S43" s="109"/>
      <c r="T43" s="109"/>
      <c r="U43" s="109"/>
      <c r="V43" s="113"/>
      <c r="W43" s="109"/>
      <c r="X43" s="109"/>
      <c r="Y43" s="109"/>
      <c r="Z43" s="109"/>
      <c r="AA43" s="109" t="s">
        <v>9</v>
      </c>
      <c r="AB43" s="109"/>
      <c r="AC43" s="109"/>
      <c r="AD43" s="109"/>
      <c r="AE43" s="109"/>
      <c r="AF43" s="109"/>
      <c r="AG43" s="109"/>
      <c r="AH43" s="109"/>
      <c r="AI43" s="109"/>
      <c r="AJ43" s="109"/>
      <c r="AK43" s="109"/>
      <c r="AL43" s="109"/>
      <c r="AM43" s="109"/>
      <c r="AN43" s="109"/>
      <c r="AO43" s="109"/>
      <c r="AP43" s="109"/>
      <c r="AQ43" s="109"/>
      <c r="AR43" s="109"/>
      <c r="AS43" s="109"/>
      <c r="AT43" s="109"/>
      <c r="AU43" s="109"/>
      <c r="AV43" s="109"/>
      <c r="AW43" s="109"/>
      <c r="AX43" s="109"/>
      <c r="AY43" s="109"/>
      <c r="AZ43" s="109"/>
      <c r="BA43" s="109"/>
      <c r="BB43" s="109"/>
      <c r="BC43" s="109"/>
      <c r="BD43" s="109"/>
      <c r="BE43" s="109"/>
      <c r="BF43" s="109"/>
      <c r="BG43" s="109"/>
      <c r="BH43" s="109"/>
      <c r="BI43" s="109"/>
      <c r="BJ43" s="109"/>
      <c r="BK43" s="109"/>
      <c r="BL43" s="109"/>
      <c r="BM43" s="109" t="s">
        <v>1111</v>
      </c>
      <c r="BN43" s="95"/>
    </row>
    <row r="44" spans="1:66" ht="52.2">
      <c r="A44" s="23">
        <v>40</v>
      </c>
      <c r="B44" s="111" t="s">
        <v>4421</v>
      </c>
      <c r="C44" s="111" t="s">
        <v>4422</v>
      </c>
      <c r="D44" s="111" t="s">
        <v>3783</v>
      </c>
      <c r="E44" s="111">
        <v>68</v>
      </c>
      <c r="F44" s="111"/>
      <c r="G44" s="111"/>
      <c r="H44" s="23" t="str">
        <f t="shared" si="2"/>
        <v>徐＊林</v>
      </c>
      <c r="I44" s="23" t="str">
        <f t="shared" si="3"/>
        <v>1＊572948</v>
      </c>
      <c r="J44" s="111" t="s">
        <v>4390</v>
      </c>
      <c r="K44" s="111" t="s">
        <v>4588</v>
      </c>
      <c r="L44" s="111">
        <v>1173</v>
      </c>
      <c r="M44" s="111" t="s">
        <v>2513</v>
      </c>
      <c r="N44" s="111" t="s">
        <v>705</v>
      </c>
      <c r="O44" s="111" t="s">
        <v>3345</v>
      </c>
      <c r="P44" s="111"/>
      <c r="Q44" s="109"/>
      <c r="R44" s="109"/>
      <c r="S44" s="109"/>
      <c r="T44" s="109"/>
      <c r="U44" s="109"/>
      <c r="V44" s="113"/>
      <c r="W44" s="109"/>
      <c r="X44" s="109"/>
      <c r="Y44" s="109"/>
      <c r="Z44" s="109"/>
      <c r="AA44" s="109"/>
      <c r="AB44" s="109"/>
      <c r="AC44" s="109"/>
      <c r="AD44" s="109"/>
      <c r="AE44" s="109"/>
      <c r="AF44" s="109"/>
      <c r="AG44" s="109"/>
      <c r="AH44" s="109"/>
      <c r="AI44" s="109"/>
      <c r="AJ44" s="109"/>
      <c r="AK44" s="109"/>
      <c r="AL44" s="109"/>
      <c r="AM44" s="109"/>
      <c r="AN44" s="109"/>
      <c r="AO44" s="109"/>
      <c r="AP44" s="109"/>
      <c r="AQ44" s="109"/>
      <c r="AR44" s="109"/>
      <c r="AS44" s="109"/>
      <c r="AT44" s="109"/>
      <c r="AU44" s="109"/>
      <c r="AV44" s="109"/>
      <c r="AW44" s="109"/>
      <c r="AX44" s="109" t="s">
        <v>9</v>
      </c>
      <c r="AY44" s="109"/>
      <c r="AZ44" s="109"/>
      <c r="BA44" s="109"/>
      <c r="BB44" s="109"/>
      <c r="BC44" s="109"/>
      <c r="BD44" s="109"/>
      <c r="BE44" s="109"/>
      <c r="BF44" s="109"/>
      <c r="BG44" s="109"/>
      <c r="BH44" s="109"/>
      <c r="BI44" s="109"/>
      <c r="BJ44" s="109"/>
      <c r="BK44" s="109"/>
      <c r="BL44" s="109"/>
      <c r="BM44" s="109" t="s">
        <v>1111</v>
      </c>
      <c r="BN44" s="95"/>
    </row>
    <row r="45" spans="1:66" ht="78">
      <c r="A45" s="23">
        <v>41</v>
      </c>
      <c r="B45" s="111" t="s">
        <v>4423</v>
      </c>
      <c r="C45" s="111" t="s">
        <v>4424</v>
      </c>
      <c r="D45" s="111" t="s">
        <v>3790</v>
      </c>
      <c r="E45" s="111">
        <v>47</v>
      </c>
      <c r="F45" s="111"/>
      <c r="G45" s="111"/>
      <c r="H45" s="23" t="str">
        <f t="shared" si="2"/>
        <v>蔡＊勳</v>
      </c>
      <c r="I45" s="23" t="str">
        <f t="shared" si="3"/>
        <v>0＊809314</v>
      </c>
      <c r="J45" s="111" t="s">
        <v>4390</v>
      </c>
      <c r="K45" s="111" t="s">
        <v>4589</v>
      </c>
      <c r="L45" s="111">
        <v>1173</v>
      </c>
      <c r="M45" s="111" t="s">
        <v>2513</v>
      </c>
      <c r="N45" s="111" t="s">
        <v>4425</v>
      </c>
      <c r="O45" s="111" t="s">
        <v>3345</v>
      </c>
      <c r="P45" s="111"/>
      <c r="Q45" s="109"/>
      <c r="R45" s="109"/>
      <c r="S45" s="109"/>
      <c r="T45" s="109"/>
      <c r="U45" s="109"/>
      <c r="V45" s="113"/>
      <c r="W45" s="109"/>
      <c r="X45" s="109"/>
      <c r="Y45" s="109"/>
      <c r="Z45" s="109"/>
      <c r="AA45" s="109"/>
      <c r="AB45" s="109"/>
      <c r="AC45" s="109"/>
      <c r="AD45" s="109"/>
      <c r="AE45" s="109"/>
      <c r="AF45" s="109"/>
      <c r="AG45" s="109"/>
      <c r="AH45" s="109"/>
      <c r="AI45" s="109"/>
      <c r="AJ45" s="109"/>
      <c r="AK45" s="109"/>
      <c r="AL45" s="109"/>
      <c r="AM45" s="109"/>
      <c r="AN45" s="109"/>
      <c r="AO45" s="109"/>
      <c r="AP45" s="109"/>
      <c r="AQ45" s="109"/>
      <c r="AR45" s="109"/>
      <c r="AS45" s="109"/>
      <c r="AT45" s="109"/>
      <c r="AU45" s="109"/>
      <c r="AV45" s="109"/>
      <c r="AW45" s="109" t="s">
        <v>9</v>
      </c>
      <c r="AX45" s="109"/>
      <c r="AY45" s="109"/>
      <c r="AZ45" s="109"/>
      <c r="BA45" s="109"/>
      <c r="BB45" s="109"/>
      <c r="BC45" s="109"/>
      <c r="BD45" s="109"/>
      <c r="BE45" s="109"/>
      <c r="BF45" s="109"/>
      <c r="BG45" s="109"/>
      <c r="BH45" s="109"/>
      <c r="BI45" s="109"/>
      <c r="BJ45" s="109"/>
      <c r="BK45" s="109"/>
      <c r="BL45" s="109"/>
      <c r="BM45" s="109" t="s">
        <v>4590</v>
      </c>
      <c r="BN45" s="95"/>
    </row>
    <row r="46" spans="1:66" ht="34.799999999999997">
      <c r="A46" s="23">
        <v>42</v>
      </c>
      <c r="B46" s="111" t="s">
        <v>4426</v>
      </c>
      <c r="C46" s="111" t="s">
        <v>4427</v>
      </c>
      <c r="D46" s="111" t="s">
        <v>3790</v>
      </c>
      <c r="E46" s="111">
        <v>57</v>
      </c>
      <c r="F46" s="111"/>
      <c r="G46" s="111"/>
      <c r="H46" s="23" t="str">
        <f t="shared" si="2"/>
        <v>林＊璇</v>
      </c>
      <c r="I46" s="23" t="str">
        <f t="shared" si="3"/>
        <v>2＊143366</v>
      </c>
      <c r="J46" s="111" t="s">
        <v>4390</v>
      </c>
      <c r="K46" s="111" t="s">
        <v>1121</v>
      </c>
      <c r="L46" s="111">
        <v>1173</v>
      </c>
      <c r="M46" s="111" t="s">
        <v>58</v>
      </c>
      <c r="N46" s="111" t="s">
        <v>3345</v>
      </c>
      <c r="O46" s="111"/>
      <c r="P46" s="111"/>
      <c r="Q46" s="109"/>
      <c r="R46" s="109"/>
      <c r="S46" s="109"/>
      <c r="T46" s="109"/>
      <c r="U46" s="109"/>
      <c r="V46" s="113"/>
      <c r="W46" s="109"/>
      <c r="X46" s="109"/>
      <c r="Y46" s="109"/>
      <c r="Z46" s="109"/>
      <c r="AA46" s="109"/>
      <c r="AB46" s="109"/>
      <c r="AC46" s="109"/>
      <c r="AD46" s="109"/>
      <c r="AE46" s="109"/>
      <c r="AF46" s="109"/>
      <c r="AG46" s="109"/>
      <c r="AH46" s="109"/>
      <c r="AI46" s="109"/>
      <c r="AJ46" s="109"/>
      <c r="AK46" s="109"/>
      <c r="AL46" s="109"/>
      <c r="AM46" s="109"/>
      <c r="AN46" s="109"/>
      <c r="AO46" s="109"/>
      <c r="AP46" s="109"/>
      <c r="AQ46" s="109"/>
      <c r="AR46" s="109"/>
      <c r="AS46" s="109"/>
      <c r="AT46" s="109"/>
      <c r="AU46" s="109"/>
      <c r="AV46" s="109"/>
      <c r="AW46" s="109"/>
      <c r="AX46" s="109" t="s">
        <v>9</v>
      </c>
      <c r="AY46" s="109"/>
      <c r="AZ46" s="109"/>
      <c r="BA46" s="109"/>
      <c r="BB46" s="109"/>
      <c r="BC46" s="109"/>
      <c r="BD46" s="109"/>
      <c r="BE46" s="109"/>
      <c r="BF46" s="109"/>
      <c r="BG46" s="109"/>
      <c r="BH46" s="109"/>
      <c r="BI46" s="109"/>
      <c r="BJ46" s="109"/>
      <c r="BK46" s="109"/>
      <c r="BL46" s="109"/>
      <c r="BM46" s="109" t="s">
        <v>1111</v>
      </c>
      <c r="BN46" s="95"/>
    </row>
    <row r="47" spans="1:66" ht="31.2">
      <c r="A47" s="23">
        <v>43</v>
      </c>
      <c r="B47" s="33" t="s">
        <v>4627</v>
      </c>
      <c r="C47" s="33" t="s">
        <v>4428</v>
      </c>
      <c r="D47" s="33" t="s">
        <v>218</v>
      </c>
      <c r="E47" s="33">
        <v>71</v>
      </c>
      <c r="F47" s="33" t="s">
        <v>3855</v>
      </c>
      <c r="G47" s="33"/>
      <c r="H47" s="23" t="str">
        <f t="shared" si="2"/>
        <v>高＊申</v>
      </c>
      <c r="I47" s="23" t="str">
        <f t="shared" si="3"/>
        <v>2＊126500</v>
      </c>
      <c r="J47" s="33" t="s">
        <v>4390</v>
      </c>
      <c r="K47" s="33" t="s">
        <v>4591</v>
      </c>
      <c r="L47" s="33">
        <v>1173</v>
      </c>
      <c r="M47" s="33" t="s">
        <v>3345</v>
      </c>
      <c r="N47" s="33" t="s">
        <v>135</v>
      </c>
      <c r="O47" s="33"/>
      <c r="P47" s="33"/>
      <c r="Q47" s="109"/>
      <c r="R47" s="109"/>
      <c r="S47" s="109"/>
      <c r="T47" s="109"/>
      <c r="U47" s="109"/>
      <c r="V47" s="113"/>
      <c r="W47" s="109"/>
      <c r="X47" s="109"/>
      <c r="Y47" s="109"/>
      <c r="Z47" s="109"/>
      <c r="AA47" s="109"/>
      <c r="AB47" s="109"/>
      <c r="AC47" s="109"/>
      <c r="AD47" s="109"/>
      <c r="AE47" s="109"/>
      <c r="AF47" s="109"/>
      <c r="AG47" s="109"/>
      <c r="AH47" s="109"/>
      <c r="AI47" s="109"/>
      <c r="AJ47" s="109"/>
      <c r="AK47" s="109"/>
      <c r="AL47" s="109"/>
      <c r="AM47" s="109"/>
      <c r="AN47" s="109"/>
      <c r="AO47" s="109"/>
      <c r="AP47" s="109"/>
      <c r="AQ47" s="109"/>
      <c r="AR47" s="109"/>
      <c r="AS47" s="109"/>
      <c r="AT47" s="109"/>
      <c r="AU47" s="109"/>
      <c r="AV47" s="109"/>
      <c r="AW47" s="109"/>
      <c r="AX47" s="109"/>
      <c r="AY47" s="109"/>
      <c r="AZ47" s="109" t="s">
        <v>4623</v>
      </c>
      <c r="BA47" s="109"/>
      <c r="BB47" s="109"/>
      <c r="BC47" s="109"/>
      <c r="BD47" s="109"/>
      <c r="BE47" s="109"/>
      <c r="BF47" s="109"/>
      <c r="BG47" s="109"/>
      <c r="BH47" s="109"/>
      <c r="BI47" s="109"/>
      <c r="BJ47" s="109"/>
      <c r="BK47" s="109"/>
      <c r="BL47" s="109"/>
      <c r="BM47" s="109" t="s">
        <v>1111</v>
      </c>
      <c r="BN47" s="95"/>
    </row>
    <row r="48" spans="1:66" ht="16.2">
      <c r="A48" s="23">
        <v>44</v>
      </c>
      <c r="B48" s="33" t="s">
        <v>4628</v>
      </c>
      <c r="C48" s="33" t="s">
        <v>4429</v>
      </c>
      <c r="D48" s="33" t="s">
        <v>216</v>
      </c>
      <c r="E48" s="33">
        <v>43</v>
      </c>
      <c r="F48" s="33"/>
      <c r="G48" s="33"/>
      <c r="H48" s="23" t="str">
        <f t="shared" si="2"/>
        <v>溫＊梅</v>
      </c>
      <c r="I48" s="23" t="str">
        <f t="shared" si="3"/>
        <v>2＊126908</v>
      </c>
      <c r="J48" s="33" t="s">
        <v>4353</v>
      </c>
      <c r="K48" s="33" t="s">
        <v>58</v>
      </c>
      <c r="L48" s="33">
        <v>1173</v>
      </c>
      <c r="M48" s="33" t="s">
        <v>58</v>
      </c>
      <c r="N48" s="33"/>
      <c r="O48" s="33"/>
      <c r="P48" s="33"/>
      <c r="Q48" s="109"/>
      <c r="R48" s="109"/>
      <c r="S48" s="109"/>
      <c r="T48" s="109"/>
      <c r="U48" s="109"/>
      <c r="V48" s="113"/>
      <c r="W48" s="109"/>
      <c r="X48" s="109"/>
      <c r="Y48" s="109"/>
      <c r="Z48" s="109"/>
      <c r="AA48" s="109"/>
      <c r="AB48" s="109"/>
      <c r="AC48" s="109"/>
      <c r="AD48" s="109"/>
      <c r="AE48" s="109"/>
      <c r="AF48" s="109"/>
      <c r="AG48" s="109"/>
      <c r="AH48" s="109"/>
      <c r="AI48" s="109"/>
      <c r="AJ48" s="109"/>
      <c r="AK48" s="109"/>
      <c r="AL48" s="109"/>
      <c r="AM48" s="109"/>
      <c r="AN48" s="109"/>
      <c r="AO48" s="109"/>
      <c r="AP48" s="109"/>
      <c r="AQ48" s="109"/>
      <c r="AR48" s="109"/>
      <c r="AS48" s="109"/>
      <c r="AT48" s="109"/>
      <c r="AU48" s="109"/>
      <c r="AV48" s="109"/>
      <c r="AW48" s="109"/>
      <c r="AX48" s="109" t="s">
        <v>9</v>
      </c>
      <c r="AY48" s="109"/>
      <c r="AZ48" s="109"/>
      <c r="BA48" s="109"/>
      <c r="BB48" s="109"/>
      <c r="BC48" s="109"/>
      <c r="BD48" s="109"/>
      <c r="BE48" s="109"/>
      <c r="BF48" s="109"/>
      <c r="BG48" s="109"/>
      <c r="BH48" s="109"/>
      <c r="BI48" s="109"/>
      <c r="BJ48" s="109"/>
      <c r="BK48" s="109"/>
      <c r="BL48" s="109"/>
      <c r="BM48" s="109"/>
      <c r="BN48" s="95"/>
    </row>
    <row r="49" spans="1:66" ht="16.2">
      <c r="A49" s="23">
        <v>45</v>
      </c>
      <c r="B49" s="33" t="s">
        <v>4629</v>
      </c>
      <c r="C49" s="33" t="s">
        <v>4430</v>
      </c>
      <c r="D49" s="33" t="s">
        <v>216</v>
      </c>
      <c r="E49" s="33">
        <v>59</v>
      </c>
      <c r="F49" s="33"/>
      <c r="G49" s="33"/>
      <c r="H49" s="23" t="str">
        <f t="shared" si="2"/>
        <v>魏＊笑</v>
      </c>
      <c r="I49" s="23" t="str">
        <f t="shared" si="3"/>
        <v>0＊685965</v>
      </c>
      <c r="J49" s="33" t="s">
        <v>4353</v>
      </c>
      <c r="K49" s="33" t="s">
        <v>58</v>
      </c>
      <c r="L49" s="33">
        <v>1173</v>
      </c>
      <c r="M49" s="33" t="s">
        <v>58</v>
      </c>
      <c r="N49" s="33"/>
      <c r="O49" s="33"/>
      <c r="P49" s="33"/>
      <c r="Q49" s="109"/>
      <c r="R49" s="109"/>
      <c r="S49" s="109"/>
      <c r="T49" s="109"/>
      <c r="U49" s="109"/>
      <c r="V49" s="113"/>
      <c r="W49" s="109"/>
      <c r="X49" s="109"/>
      <c r="Y49" s="109"/>
      <c r="Z49" s="109"/>
      <c r="AA49" s="109"/>
      <c r="AB49" s="109"/>
      <c r="AC49" s="109"/>
      <c r="AD49" s="109"/>
      <c r="AE49" s="109"/>
      <c r="AF49" s="109"/>
      <c r="AG49" s="109"/>
      <c r="AH49" s="109"/>
      <c r="AI49" s="109"/>
      <c r="AJ49" s="109"/>
      <c r="AK49" s="109"/>
      <c r="AL49" s="109"/>
      <c r="AM49" s="109"/>
      <c r="AN49" s="109"/>
      <c r="AO49" s="109"/>
      <c r="AP49" s="109"/>
      <c r="AQ49" s="109"/>
      <c r="AR49" s="109"/>
      <c r="AS49" s="109"/>
      <c r="AT49" s="109"/>
      <c r="AU49" s="109"/>
      <c r="AV49" s="109"/>
      <c r="AW49" s="109" t="s">
        <v>9</v>
      </c>
      <c r="AX49" s="109"/>
      <c r="AY49" s="109"/>
      <c r="AZ49" s="109"/>
      <c r="BA49" s="109"/>
      <c r="BB49" s="109"/>
      <c r="BC49" s="109"/>
      <c r="BD49" s="109"/>
      <c r="BE49" s="109"/>
      <c r="BF49" s="109"/>
      <c r="BG49" s="109"/>
      <c r="BH49" s="109"/>
      <c r="BI49" s="109"/>
      <c r="BJ49" s="109"/>
      <c r="BK49" s="109"/>
      <c r="BL49" s="109"/>
      <c r="BM49" s="109"/>
      <c r="BN49" s="95"/>
    </row>
    <row r="50" spans="1:66" ht="16.2">
      <c r="A50" s="23">
        <v>46</v>
      </c>
      <c r="B50" s="33" t="s">
        <v>4630</v>
      </c>
      <c r="C50" s="33" t="s">
        <v>4431</v>
      </c>
      <c r="D50" s="33" t="s">
        <v>216</v>
      </c>
      <c r="E50" s="33">
        <v>65</v>
      </c>
      <c r="F50" s="33"/>
      <c r="G50" s="33"/>
      <c r="H50" s="23" t="str">
        <f t="shared" si="2"/>
        <v>陳＊秀美</v>
      </c>
      <c r="I50" s="23" t="str">
        <f t="shared" si="3"/>
        <v>0＊563083</v>
      </c>
      <c r="J50" s="33" t="s">
        <v>4353</v>
      </c>
      <c r="K50" s="33" t="s">
        <v>58</v>
      </c>
      <c r="L50" s="33">
        <v>1173</v>
      </c>
      <c r="M50" s="33" t="s">
        <v>58</v>
      </c>
      <c r="N50" s="33"/>
      <c r="O50" s="33"/>
      <c r="P50" s="33"/>
      <c r="Q50" s="109"/>
      <c r="R50" s="109"/>
      <c r="S50" s="109"/>
      <c r="T50" s="109"/>
      <c r="U50" s="109"/>
      <c r="V50" s="113"/>
      <c r="W50" s="109"/>
      <c r="X50" s="109"/>
      <c r="Y50" s="109"/>
      <c r="Z50" s="109"/>
      <c r="AA50" s="109"/>
      <c r="AB50" s="109"/>
      <c r="AC50" s="109"/>
      <c r="AD50" s="109"/>
      <c r="AE50" s="109"/>
      <c r="AF50" s="109"/>
      <c r="AG50" s="109"/>
      <c r="AH50" s="109"/>
      <c r="AI50" s="109"/>
      <c r="AJ50" s="109"/>
      <c r="AK50" s="109"/>
      <c r="AL50" s="109"/>
      <c r="AM50" s="109"/>
      <c r="AN50" s="109"/>
      <c r="AO50" s="109"/>
      <c r="AP50" s="109"/>
      <c r="AQ50" s="109"/>
      <c r="AR50" s="109"/>
      <c r="AS50" s="109"/>
      <c r="AT50" s="109"/>
      <c r="AU50" s="109"/>
      <c r="AV50" s="109"/>
      <c r="AW50" s="109" t="s">
        <v>9</v>
      </c>
      <c r="AX50" s="109"/>
      <c r="AY50" s="109"/>
      <c r="AZ50" s="109"/>
      <c r="BA50" s="109"/>
      <c r="BB50" s="109"/>
      <c r="BC50" s="109"/>
      <c r="BD50" s="109"/>
      <c r="BE50" s="109"/>
      <c r="BF50" s="109"/>
      <c r="BG50" s="109"/>
      <c r="BH50" s="109"/>
      <c r="BI50" s="109"/>
      <c r="BJ50" s="109"/>
      <c r="BK50" s="109"/>
      <c r="BL50" s="109"/>
      <c r="BM50" s="109"/>
      <c r="BN50" s="95"/>
    </row>
    <row r="51" spans="1:66" ht="62.4">
      <c r="A51" s="23">
        <v>47</v>
      </c>
      <c r="B51" s="33" t="s">
        <v>4631</v>
      </c>
      <c r="C51" s="33" t="s">
        <v>4432</v>
      </c>
      <c r="D51" s="33" t="s">
        <v>218</v>
      </c>
      <c r="E51" s="33">
        <v>47</v>
      </c>
      <c r="F51" s="33" t="s">
        <v>4399</v>
      </c>
      <c r="G51" s="33" t="s">
        <v>4433</v>
      </c>
      <c r="H51" s="23" t="str">
        <f t="shared" si="2"/>
        <v>陳＊賓</v>
      </c>
      <c r="I51" s="23" t="str">
        <f t="shared" si="3"/>
        <v>2＊163469</v>
      </c>
      <c r="J51" s="33" t="s">
        <v>4383</v>
      </c>
      <c r="K51" s="33" t="s">
        <v>4592</v>
      </c>
      <c r="L51" s="33">
        <v>1173</v>
      </c>
      <c r="M51" s="33" t="s">
        <v>67</v>
      </c>
      <c r="N51" s="33" t="s">
        <v>3365</v>
      </c>
      <c r="O51" s="33"/>
      <c r="P51" s="33"/>
      <c r="Q51" s="109"/>
      <c r="R51" s="109"/>
      <c r="S51" s="109"/>
      <c r="T51" s="109"/>
      <c r="U51" s="109"/>
      <c r="V51" s="113"/>
      <c r="W51" s="109"/>
      <c r="X51" s="109"/>
      <c r="Y51" s="109"/>
      <c r="Z51" s="109"/>
      <c r="AA51" s="109"/>
      <c r="AB51" s="109"/>
      <c r="AC51" s="109"/>
      <c r="AD51" s="109"/>
      <c r="AE51" s="109"/>
      <c r="AF51" s="109"/>
      <c r="AG51" s="109"/>
      <c r="AH51" s="109"/>
      <c r="AI51" s="109"/>
      <c r="AJ51" s="109"/>
      <c r="AK51" s="109"/>
      <c r="AL51" s="109"/>
      <c r="AM51" s="109"/>
      <c r="AN51" s="109"/>
      <c r="AO51" s="109"/>
      <c r="AP51" s="109"/>
      <c r="AQ51" s="109"/>
      <c r="AR51" s="109"/>
      <c r="AS51" s="109"/>
      <c r="AT51" s="109"/>
      <c r="AU51" s="109"/>
      <c r="AV51" s="109"/>
      <c r="AW51" s="109"/>
      <c r="AX51" s="109"/>
      <c r="AY51" s="109"/>
      <c r="AZ51" s="109"/>
      <c r="BA51" s="109"/>
      <c r="BB51" s="109"/>
      <c r="BC51" s="109"/>
      <c r="BD51" s="109"/>
      <c r="BE51" s="109"/>
      <c r="BF51" s="109"/>
      <c r="BG51" s="109"/>
      <c r="BH51" s="109"/>
      <c r="BI51" s="109"/>
      <c r="BJ51" s="109"/>
      <c r="BK51" s="109"/>
      <c r="BL51" s="109"/>
      <c r="BM51" s="109" t="s">
        <v>4593</v>
      </c>
      <c r="BN51" s="95"/>
    </row>
    <row r="52" spans="1:66" ht="16.2">
      <c r="A52" s="23">
        <v>48</v>
      </c>
      <c r="B52" s="33" t="s">
        <v>4632</v>
      </c>
      <c r="C52" s="33" t="s">
        <v>4434</v>
      </c>
      <c r="D52" s="33" t="s">
        <v>216</v>
      </c>
      <c r="E52" s="33">
        <v>62</v>
      </c>
      <c r="F52" s="33"/>
      <c r="G52" s="33"/>
      <c r="H52" s="23" t="str">
        <f t="shared" si="2"/>
        <v>張＊珠</v>
      </c>
      <c r="I52" s="23" t="str">
        <f t="shared" si="3"/>
        <v>2＊019274</v>
      </c>
      <c r="J52" s="33" t="s">
        <v>4404</v>
      </c>
      <c r="K52" s="33" t="s">
        <v>58</v>
      </c>
      <c r="L52" s="33">
        <v>1173</v>
      </c>
      <c r="M52" s="33" t="s">
        <v>58</v>
      </c>
      <c r="N52" s="33"/>
      <c r="O52" s="33"/>
      <c r="P52" s="33"/>
      <c r="Q52" s="109"/>
      <c r="R52" s="109"/>
      <c r="S52" s="109"/>
      <c r="T52" s="109"/>
      <c r="U52" s="109"/>
      <c r="V52" s="113"/>
      <c r="W52" s="109"/>
      <c r="X52" s="109"/>
      <c r="Y52" s="109"/>
      <c r="Z52" s="109"/>
      <c r="AA52" s="109"/>
      <c r="AB52" s="109"/>
      <c r="AC52" s="109"/>
      <c r="AD52" s="109"/>
      <c r="AE52" s="109"/>
      <c r="AF52" s="109"/>
      <c r="AG52" s="109"/>
      <c r="AH52" s="109"/>
      <c r="AI52" s="109"/>
      <c r="AJ52" s="109"/>
      <c r="AK52" s="109"/>
      <c r="AL52" s="109"/>
      <c r="AM52" s="109"/>
      <c r="AN52" s="109"/>
      <c r="AO52" s="109"/>
      <c r="AP52" s="109"/>
      <c r="AQ52" s="109"/>
      <c r="AR52" s="109"/>
      <c r="AS52" s="109"/>
      <c r="AT52" s="109"/>
      <c r="AU52" s="109"/>
      <c r="AV52" s="109"/>
      <c r="AW52" s="109"/>
      <c r="AX52" s="109" t="s">
        <v>9</v>
      </c>
      <c r="AY52" s="109"/>
      <c r="AZ52" s="109"/>
      <c r="BA52" s="109"/>
      <c r="BB52" s="109"/>
      <c r="BC52" s="109"/>
      <c r="BD52" s="109"/>
      <c r="BE52" s="109"/>
      <c r="BF52" s="109"/>
      <c r="BG52" s="109"/>
      <c r="BH52" s="109"/>
      <c r="BI52" s="109"/>
      <c r="BJ52" s="109"/>
      <c r="BK52" s="109"/>
      <c r="BL52" s="109"/>
      <c r="BM52" s="109"/>
      <c r="BN52" s="95"/>
    </row>
    <row r="53" spans="1:66" ht="16.2">
      <c r="A53" s="23">
        <v>49</v>
      </c>
      <c r="B53" s="33" t="s">
        <v>4633</v>
      </c>
      <c r="C53" s="33" t="s">
        <v>4435</v>
      </c>
      <c r="D53" s="33" t="s">
        <v>218</v>
      </c>
      <c r="E53" s="33">
        <v>84</v>
      </c>
      <c r="F53" s="33" t="s">
        <v>4362</v>
      </c>
      <c r="G53" s="33" t="s">
        <v>4433</v>
      </c>
      <c r="H53" s="23" t="str">
        <f t="shared" si="2"/>
        <v>許＊興</v>
      </c>
      <c r="I53" s="23" t="str">
        <f t="shared" si="3"/>
        <v>0＊714736</v>
      </c>
      <c r="J53" s="33" t="s">
        <v>4367</v>
      </c>
      <c r="K53" s="33" t="s">
        <v>135</v>
      </c>
      <c r="L53" s="33">
        <v>1173</v>
      </c>
      <c r="M53" s="33" t="s">
        <v>135</v>
      </c>
      <c r="N53" s="33"/>
      <c r="O53" s="33"/>
      <c r="P53" s="33"/>
      <c r="Q53" s="109"/>
      <c r="R53" s="109"/>
      <c r="S53" s="109"/>
      <c r="T53" s="109"/>
      <c r="U53" s="109"/>
      <c r="V53" s="113"/>
      <c r="W53" s="109"/>
      <c r="X53" s="109"/>
      <c r="Y53" s="109"/>
      <c r="Z53" s="109"/>
      <c r="AA53" s="109"/>
      <c r="AB53" s="109"/>
      <c r="AC53" s="109"/>
      <c r="AD53" s="109"/>
      <c r="AE53" s="109"/>
      <c r="AF53" s="109"/>
      <c r="AG53" s="109"/>
      <c r="AH53" s="109"/>
      <c r="AI53" s="109"/>
      <c r="AJ53" s="109"/>
      <c r="AK53" s="109"/>
      <c r="AL53" s="109"/>
      <c r="AM53" s="109"/>
      <c r="AN53" s="109"/>
      <c r="AO53" s="109"/>
      <c r="AP53" s="109"/>
      <c r="AQ53" s="109"/>
      <c r="AR53" s="109"/>
      <c r="AS53" s="109"/>
      <c r="AT53" s="109"/>
      <c r="AU53" s="109"/>
      <c r="AV53" s="109"/>
      <c r="AW53" s="109"/>
      <c r="AX53" s="109"/>
      <c r="AY53" s="109"/>
      <c r="AZ53" s="109" t="s">
        <v>4623</v>
      </c>
      <c r="BA53" s="109"/>
      <c r="BB53" s="109"/>
      <c r="BC53" s="109"/>
      <c r="BD53" s="109"/>
      <c r="BE53" s="109"/>
      <c r="BF53" s="109"/>
      <c r="BG53" s="109"/>
      <c r="BH53" s="109"/>
      <c r="BI53" s="109"/>
      <c r="BJ53" s="109"/>
      <c r="BK53" s="109"/>
      <c r="BL53" s="109"/>
      <c r="BM53" s="109"/>
      <c r="BN53" s="95"/>
    </row>
    <row r="54" spans="1:66" ht="16.2">
      <c r="A54" s="23">
        <v>50</v>
      </c>
      <c r="B54" s="33" t="s">
        <v>4634</v>
      </c>
      <c r="C54" s="33" t="s">
        <v>4436</v>
      </c>
      <c r="D54" s="33" t="s">
        <v>218</v>
      </c>
      <c r="E54" s="33">
        <v>71</v>
      </c>
      <c r="F54" s="33"/>
      <c r="G54" s="33"/>
      <c r="H54" s="23" t="str">
        <f t="shared" si="2"/>
        <v>蔡＊國</v>
      </c>
      <c r="I54" s="23" t="str">
        <f t="shared" si="3"/>
        <v>2＊356015</v>
      </c>
      <c r="J54" s="33" t="s">
        <v>4367</v>
      </c>
      <c r="K54" s="33" t="s">
        <v>58</v>
      </c>
      <c r="L54" s="33">
        <v>1173</v>
      </c>
      <c r="M54" s="33" t="s">
        <v>58</v>
      </c>
      <c r="N54" s="33"/>
      <c r="O54" s="33"/>
      <c r="P54" s="33"/>
      <c r="Q54" s="109"/>
      <c r="R54" s="109"/>
      <c r="S54" s="109"/>
      <c r="T54" s="109"/>
      <c r="U54" s="109"/>
      <c r="V54" s="113"/>
      <c r="W54" s="109"/>
      <c r="X54" s="109"/>
      <c r="Y54" s="109"/>
      <c r="Z54" s="109"/>
      <c r="AA54" s="109"/>
      <c r="AB54" s="109"/>
      <c r="AC54" s="109"/>
      <c r="AD54" s="109"/>
      <c r="AE54" s="109"/>
      <c r="AF54" s="109"/>
      <c r="AG54" s="109"/>
      <c r="AH54" s="109"/>
      <c r="AI54" s="109"/>
      <c r="AJ54" s="109"/>
      <c r="AK54" s="109"/>
      <c r="AL54" s="109"/>
      <c r="AM54" s="109"/>
      <c r="AN54" s="109"/>
      <c r="AO54" s="109"/>
      <c r="AP54" s="109"/>
      <c r="AQ54" s="109"/>
      <c r="AR54" s="109"/>
      <c r="AS54" s="109"/>
      <c r="AT54" s="109"/>
      <c r="AU54" s="109"/>
      <c r="AV54" s="109"/>
      <c r="AW54" s="109"/>
      <c r="AX54" s="109" t="s">
        <v>9</v>
      </c>
      <c r="AY54" s="109"/>
      <c r="AZ54" s="109"/>
      <c r="BA54" s="109"/>
      <c r="BB54" s="109"/>
      <c r="BC54" s="109"/>
      <c r="BD54" s="109"/>
      <c r="BE54" s="109"/>
      <c r="BF54" s="109"/>
      <c r="BG54" s="109"/>
      <c r="BH54" s="109"/>
      <c r="BI54" s="109"/>
      <c r="BJ54" s="109"/>
      <c r="BK54" s="109"/>
      <c r="BL54" s="109"/>
      <c r="BM54" s="109"/>
      <c r="BN54" s="95"/>
    </row>
    <row r="55" spans="1:66" ht="31.2">
      <c r="A55" s="23">
        <v>51</v>
      </c>
      <c r="B55" s="33" t="s">
        <v>4635</v>
      </c>
      <c r="C55" s="33" t="s">
        <v>4437</v>
      </c>
      <c r="D55" s="33" t="s">
        <v>218</v>
      </c>
      <c r="E55" s="33">
        <v>65</v>
      </c>
      <c r="F55" s="33"/>
      <c r="G55" s="33"/>
      <c r="H55" s="23" t="str">
        <f t="shared" si="2"/>
        <v>黃＊厚</v>
      </c>
      <c r="I55" s="23" t="str">
        <f t="shared" si="3"/>
        <v>1＊998476</v>
      </c>
      <c r="J55" s="33" t="s">
        <v>4391</v>
      </c>
      <c r="K55" s="33" t="s">
        <v>4594</v>
      </c>
      <c r="L55" s="33">
        <v>1173</v>
      </c>
      <c r="M55" s="33" t="s">
        <v>58</v>
      </c>
      <c r="N55" s="33" t="s">
        <v>4438</v>
      </c>
      <c r="O55" s="33"/>
      <c r="P55" s="33"/>
      <c r="Q55" s="109"/>
      <c r="R55" s="109"/>
      <c r="S55" s="109"/>
      <c r="T55" s="109"/>
      <c r="U55" s="109"/>
      <c r="V55" s="113"/>
      <c r="W55" s="109"/>
      <c r="X55" s="109"/>
      <c r="Y55" s="109"/>
      <c r="Z55" s="109"/>
      <c r="AA55" s="109"/>
      <c r="AB55" s="109"/>
      <c r="AC55" s="109"/>
      <c r="AD55" s="109"/>
      <c r="AE55" s="109"/>
      <c r="AF55" s="109"/>
      <c r="AG55" s="109"/>
      <c r="AH55" s="109"/>
      <c r="AI55" s="109"/>
      <c r="AJ55" s="109"/>
      <c r="AK55" s="109"/>
      <c r="AL55" s="109"/>
      <c r="AM55" s="109"/>
      <c r="AN55" s="109"/>
      <c r="AO55" s="109"/>
      <c r="AP55" s="109"/>
      <c r="AQ55" s="109"/>
      <c r="AR55" s="109"/>
      <c r="AS55" s="109"/>
      <c r="AT55" s="109"/>
      <c r="AU55" s="109"/>
      <c r="AV55" s="109"/>
      <c r="AW55" s="109"/>
      <c r="AX55" s="109" t="s">
        <v>9</v>
      </c>
      <c r="AY55" s="109"/>
      <c r="AZ55" s="109"/>
      <c r="BA55" s="109"/>
      <c r="BB55" s="109"/>
      <c r="BC55" s="109"/>
      <c r="BD55" s="109"/>
      <c r="BE55" s="109"/>
      <c r="BF55" s="109"/>
      <c r="BG55" s="109"/>
      <c r="BH55" s="109"/>
      <c r="BI55" s="109"/>
      <c r="BJ55" s="109"/>
      <c r="BK55" s="109"/>
      <c r="BL55" s="109"/>
      <c r="BM55" s="109" t="s">
        <v>4595</v>
      </c>
      <c r="BN55" s="95"/>
    </row>
    <row r="56" spans="1:66" ht="16.2">
      <c r="A56" s="23">
        <v>52</v>
      </c>
      <c r="B56" s="33" t="s">
        <v>4636</v>
      </c>
      <c r="C56" s="33" t="s">
        <v>4439</v>
      </c>
      <c r="D56" s="33" t="s">
        <v>218</v>
      </c>
      <c r="E56" s="33">
        <v>53</v>
      </c>
      <c r="F56" s="33"/>
      <c r="G56" s="33"/>
      <c r="H56" s="23" t="str">
        <f t="shared" si="2"/>
        <v>陳＊龍</v>
      </c>
      <c r="I56" s="23" t="str">
        <f t="shared" si="3"/>
        <v>2＊001004</v>
      </c>
      <c r="J56" s="33" t="s">
        <v>4391</v>
      </c>
      <c r="K56" s="33" t="s">
        <v>58</v>
      </c>
      <c r="L56" s="33">
        <v>1173</v>
      </c>
      <c r="M56" s="33" t="s">
        <v>58</v>
      </c>
      <c r="N56" s="33"/>
      <c r="O56" s="33"/>
      <c r="P56" s="33"/>
      <c r="Q56" s="109"/>
      <c r="R56" s="109"/>
      <c r="S56" s="109"/>
      <c r="T56" s="109"/>
      <c r="U56" s="109"/>
      <c r="V56" s="113"/>
      <c r="W56" s="109"/>
      <c r="X56" s="109"/>
      <c r="Y56" s="109"/>
      <c r="Z56" s="109"/>
      <c r="AA56" s="109"/>
      <c r="AB56" s="109"/>
      <c r="AC56" s="109"/>
      <c r="AD56" s="109"/>
      <c r="AE56" s="109"/>
      <c r="AF56" s="109"/>
      <c r="AG56" s="109"/>
      <c r="AH56" s="109"/>
      <c r="AI56" s="109"/>
      <c r="AJ56" s="109"/>
      <c r="AK56" s="109"/>
      <c r="AL56" s="109"/>
      <c r="AM56" s="109"/>
      <c r="AN56" s="109"/>
      <c r="AO56" s="109"/>
      <c r="AP56" s="109"/>
      <c r="AQ56" s="109"/>
      <c r="AR56" s="109"/>
      <c r="AS56" s="109"/>
      <c r="AT56" s="109"/>
      <c r="AU56" s="109"/>
      <c r="AV56" s="109"/>
      <c r="AW56" s="109" t="s">
        <v>9</v>
      </c>
      <c r="AX56" s="109"/>
      <c r="AY56" s="109"/>
      <c r="AZ56" s="109"/>
      <c r="BA56" s="109"/>
      <c r="BB56" s="109"/>
      <c r="BC56" s="109"/>
      <c r="BD56" s="109"/>
      <c r="BE56" s="109"/>
      <c r="BF56" s="109"/>
      <c r="BG56" s="109"/>
      <c r="BH56" s="109"/>
      <c r="BI56" s="109"/>
      <c r="BJ56" s="109"/>
      <c r="BK56" s="109"/>
      <c r="BL56" s="109"/>
      <c r="BM56" s="109"/>
      <c r="BN56" s="95"/>
    </row>
    <row r="57" spans="1:66" ht="16.2">
      <c r="A57" s="23">
        <v>53</v>
      </c>
      <c r="B57" s="33" t="s">
        <v>4637</v>
      </c>
      <c r="C57" s="33" t="s">
        <v>4440</v>
      </c>
      <c r="D57" s="33" t="s">
        <v>216</v>
      </c>
      <c r="E57" s="33">
        <v>34</v>
      </c>
      <c r="F57" s="33"/>
      <c r="G57" s="33"/>
      <c r="H57" s="23" t="str">
        <f t="shared" si="2"/>
        <v>吳＊臻</v>
      </c>
      <c r="I57" s="23" t="str">
        <f t="shared" si="3"/>
        <v>2＊115402</v>
      </c>
      <c r="J57" s="33" t="s">
        <v>4391</v>
      </c>
      <c r="K57" s="33" t="s">
        <v>4305</v>
      </c>
      <c r="L57" s="33">
        <v>1173</v>
      </c>
      <c r="M57" s="33" t="s">
        <v>58</v>
      </c>
      <c r="N57" s="33"/>
      <c r="O57" s="33"/>
      <c r="P57" s="33"/>
      <c r="Q57" s="109"/>
      <c r="R57" s="109"/>
      <c r="S57" s="109"/>
      <c r="T57" s="109"/>
      <c r="U57" s="109"/>
      <c r="V57" s="113"/>
      <c r="W57" s="109"/>
      <c r="X57" s="109"/>
      <c r="Y57" s="109"/>
      <c r="Z57" s="109"/>
      <c r="AA57" s="109"/>
      <c r="AB57" s="109"/>
      <c r="AC57" s="109"/>
      <c r="AD57" s="109"/>
      <c r="AE57" s="109"/>
      <c r="AF57" s="109"/>
      <c r="AG57" s="109"/>
      <c r="AH57" s="109"/>
      <c r="AI57" s="109"/>
      <c r="AJ57" s="109"/>
      <c r="AK57" s="109"/>
      <c r="AL57" s="109"/>
      <c r="AM57" s="109"/>
      <c r="AN57" s="109"/>
      <c r="AO57" s="109"/>
      <c r="AP57" s="109"/>
      <c r="AQ57" s="109"/>
      <c r="AR57" s="109"/>
      <c r="AS57" s="109"/>
      <c r="AT57" s="109"/>
      <c r="AU57" s="109"/>
      <c r="AV57" s="109"/>
      <c r="AW57" s="109"/>
      <c r="AX57" s="109" t="s">
        <v>9</v>
      </c>
      <c r="AY57" s="109"/>
      <c r="AZ57" s="109"/>
      <c r="BA57" s="109"/>
      <c r="BB57" s="109"/>
      <c r="BC57" s="109"/>
      <c r="BD57" s="109"/>
      <c r="BE57" s="109"/>
      <c r="BF57" s="109"/>
      <c r="BG57" s="109"/>
      <c r="BH57" s="109"/>
      <c r="BI57" s="109"/>
      <c r="BJ57" s="109"/>
      <c r="BK57" s="109"/>
      <c r="BL57" s="109"/>
      <c r="BM57" s="109"/>
      <c r="BN57" s="95"/>
    </row>
    <row r="58" spans="1:66" ht="31.2">
      <c r="A58" s="23">
        <v>54</v>
      </c>
      <c r="B58" s="33" t="s">
        <v>4638</v>
      </c>
      <c r="C58" s="33" t="s">
        <v>4441</v>
      </c>
      <c r="D58" s="33" t="s">
        <v>216</v>
      </c>
      <c r="E58" s="33">
        <v>66</v>
      </c>
      <c r="F58" s="33"/>
      <c r="G58" s="33"/>
      <c r="H58" s="23" t="str">
        <f t="shared" si="2"/>
        <v>楊＊霞</v>
      </c>
      <c r="I58" s="23" t="str">
        <f t="shared" si="3"/>
        <v>2＊217476</v>
      </c>
      <c r="J58" s="33" t="s">
        <v>4433</v>
      </c>
      <c r="K58" s="33" t="s">
        <v>4596</v>
      </c>
      <c r="L58" s="33">
        <v>1173</v>
      </c>
      <c r="M58" s="33" t="s">
        <v>4442</v>
      </c>
      <c r="N58" s="33" t="s">
        <v>115</v>
      </c>
      <c r="O58" s="33"/>
      <c r="P58" s="33"/>
      <c r="Q58" s="109"/>
      <c r="R58" s="109"/>
      <c r="S58" s="109"/>
      <c r="T58" s="109"/>
      <c r="U58" s="109"/>
      <c r="V58" s="113"/>
      <c r="W58" s="109"/>
      <c r="X58" s="109"/>
      <c r="Y58" s="109"/>
      <c r="Z58" s="109"/>
      <c r="AA58" s="109"/>
      <c r="AB58" s="109"/>
      <c r="AC58" s="109"/>
      <c r="AD58" s="109"/>
      <c r="AE58" s="109"/>
      <c r="AF58" s="109"/>
      <c r="AG58" s="109"/>
      <c r="AH58" s="109"/>
      <c r="AI58" s="109"/>
      <c r="AJ58" s="109"/>
      <c r="AK58" s="109"/>
      <c r="AL58" s="109"/>
      <c r="AM58" s="109"/>
      <c r="AN58" s="109"/>
      <c r="AO58" s="109"/>
      <c r="AP58" s="109"/>
      <c r="AQ58" s="109"/>
      <c r="AR58" s="109"/>
      <c r="AS58" s="109"/>
      <c r="AT58" s="109"/>
      <c r="AU58" s="109"/>
      <c r="AV58" s="109"/>
      <c r="AW58" s="109"/>
      <c r="AX58" s="109"/>
      <c r="AY58" s="109"/>
      <c r="AZ58" s="109"/>
      <c r="BA58" s="109"/>
      <c r="BB58" s="109"/>
      <c r="BC58" s="109" t="s">
        <v>9</v>
      </c>
      <c r="BD58" s="109"/>
      <c r="BE58" s="109" t="s">
        <v>9</v>
      </c>
      <c r="BF58" s="109"/>
      <c r="BG58" s="109"/>
      <c r="BH58" s="109"/>
      <c r="BI58" s="109"/>
      <c r="BJ58" s="109"/>
      <c r="BK58" s="109"/>
      <c r="BL58" s="109"/>
      <c r="BM58" s="109"/>
      <c r="BN58" s="95"/>
    </row>
    <row r="59" spans="1:66" ht="16.2">
      <c r="A59" s="23">
        <v>55</v>
      </c>
      <c r="B59" s="33" t="s">
        <v>4639</v>
      </c>
      <c r="C59" s="33" t="s">
        <v>4443</v>
      </c>
      <c r="D59" s="33" t="s">
        <v>218</v>
      </c>
      <c r="E59" s="33">
        <v>57</v>
      </c>
      <c r="F59" s="33" t="s">
        <v>4380</v>
      </c>
      <c r="G59" s="33" t="s">
        <v>4444</v>
      </c>
      <c r="H59" s="23" t="str">
        <f t="shared" si="2"/>
        <v>陳＊誠</v>
      </c>
      <c r="I59" s="23" t="str">
        <f t="shared" si="3"/>
        <v>1＊416248</v>
      </c>
      <c r="J59" s="33" t="s">
        <v>4355</v>
      </c>
      <c r="K59" s="33" t="s">
        <v>58</v>
      </c>
      <c r="L59" s="33">
        <v>1173</v>
      </c>
      <c r="M59" s="33" t="s">
        <v>58</v>
      </c>
      <c r="N59" s="33"/>
      <c r="O59" s="33"/>
      <c r="P59" s="33"/>
      <c r="Q59" s="109"/>
      <c r="R59" s="109"/>
      <c r="S59" s="109"/>
      <c r="T59" s="109"/>
      <c r="U59" s="109"/>
      <c r="V59" s="113"/>
      <c r="W59" s="109"/>
      <c r="X59" s="109"/>
      <c r="Y59" s="109"/>
      <c r="Z59" s="109"/>
      <c r="AA59" s="109"/>
      <c r="AB59" s="109"/>
      <c r="AC59" s="109"/>
      <c r="AD59" s="109"/>
      <c r="AE59" s="109"/>
      <c r="AF59" s="109"/>
      <c r="AG59" s="109"/>
      <c r="AH59" s="109"/>
      <c r="AI59" s="109"/>
      <c r="AJ59" s="109"/>
      <c r="AK59" s="109"/>
      <c r="AL59" s="109"/>
      <c r="AM59" s="109"/>
      <c r="AN59" s="109"/>
      <c r="AO59" s="109"/>
      <c r="AP59" s="109"/>
      <c r="AQ59" s="109"/>
      <c r="AR59" s="109"/>
      <c r="AS59" s="109"/>
      <c r="AT59" s="109"/>
      <c r="AU59" s="109"/>
      <c r="AV59" s="109"/>
      <c r="AW59" s="109"/>
      <c r="AX59" s="109" t="s">
        <v>9</v>
      </c>
      <c r="AY59" s="109"/>
      <c r="AZ59" s="109"/>
      <c r="BA59" s="109"/>
      <c r="BB59" s="109"/>
      <c r="BC59" s="109"/>
      <c r="BD59" s="109"/>
      <c r="BE59" s="109"/>
      <c r="BF59" s="109"/>
      <c r="BG59" s="109"/>
      <c r="BH59" s="109"/>
      <c r="BI59" s="109"/>
      <c r="BJ59" s="109"/>
      <c r="BK59" s="109"/>
      <c r="BL59" s="109"/>
      <c r="BM59" s="109"/>
      <c r="BN59" s="95"/>
    </row>
    <row r="60" spans="1:66" ht="16.2">
      <c r="A60" s="23">
        <v>56</v>
      </c>
      <c r="B60" s="33" t="s">
        <v>4640</v>
      </c>
      <c r="C60" s="33" t="s">
        <v>4197</v>
      </c>
      <c r="D60" s="33" t="s">
        <v>216</v>
      </c>
      <c r="E60" s="33">
        <v>70</v>
      </c>
      <c r="F60" s="33"/>
      <c r="G60" s="33"/>
      <c r="H60" s="23" t="str">
        <f t="shared" si="2"/>
        <v>楊＊素紫</v>
      </c>
      <c r="I60" s="23" t="str">
        <f t="shared" si="3"/>
        <v>1＊664458</v>
      </c>
      <c r="J60" s="33" t="s">
        <v>4355</v>
      </c>
      <c r="K60" s="33" t="s">
        <v>118</v>
      </c>
      <c r="L60" s="33">
        <v>1173</v>
      </c>
      <c r="M60" s="33" t="s">
        <v>118</v>
      </c>
      <c r="N60" s="33"/>
      <c r="O60" s="33"/>
      <c r="P60" s="33"/>
      <c r="Q60" s="109"/>
      <c r="R60" s="109"/>
      <c r="S60" s="109"/>
      <c r="T60" s="109"/>
      <c r="U60" s="109"/>
      <c r="V60" s="113"/>
      <c r="W60" s="109"/>
      <c r="X60" s="109"/>
      <c r="Y60" s="109"/>
      <c r="Z60" s="109"/>
      <c r="AA60" s="109"/>
      <c r="AB60" s="109"/>
      <c r="AC60" s="109"/>
      <c r="AD60" s="109"/>
      <c r="AE60" s="109"/>
      <c r="AF60" s="109"/>
      <c r="AG60" s="109"/>
      <c r="AH60" s="109"/>
      <c r="AI60" s="109"/>
      <c r="AJ60" s="109"/>
      <c r="AK60" s="109"/>
      <c r="AL60" s="109"/>
      <c r="AM60" s="109"/>
      <c r="AN60" s="109"/>
      <c r="AO60" s="109"/>
      <c r="AP60" s="109"/>
      <c r="AQ60" s="109"/>
      <c r="AR60" s="109"/>
      <c r="AS60" s="109"/>
      <c r="AT60" s="109"/>
      <c r="AU60" s="109"/>
      <c r="AV60" s="109"/>
      <c r="AW60" s="109"/>
      <c r="AX60" s="109"/>
      <c r="AY60" s="109"/>
      <c r="AZ60" s="109"/>
      <c r="BA60" s="109" t="s">
        <v>9</v>
      </c>
      <c r="BB60" s="109"/>
      <c r="BC60" s="109"/>
      <c r="BD60" s="109"/>
      <c r="BE60" s="109"/>
      <c r="BF60" s="109"/>
      <c r="BG60" s="109"/>
      <c r="BH60" s="109"/>
      <c r="BI60" s="109"/>
      <c r="BJ60" s="109"/>
      <c r="BK60" s="109"/>
      <c r="BL60" s="109"/>
      <c r="BM60" s="109"/>
      <c r="BN60" s="95"/>
    </row>
    <row r="61" spans="1:66" ht="16.2">
      <c r="A61" s="23">
        <v>57</v>
      </c>
      <c r="B61" s="33" t="s">
        <v>4641</v>
      </c>
      <c r="C61" s="33" t="s">
        <v>4445</v>
      </c>
      <c r="D61" s="33" t="s">
        <v>218</v>
      </c>
      <c r="E61" s="33">
        <v>71</v>
      </c>
      <c r="F61" s="33"/>
      <c r="G61" s="33"/>
      <c r="H61" s="23" t="str">
        <f t="shared" si="2"/>
        <v>吳＊忠</v>
      </c>
      <c r="I61" s="23" t="str">
        <f t="shared" si="3"/>
        <v>0＊158866</v>
      </c>
      <c r="J61" s="33" t="s">
        <v>4388</v>
      </c>
      <c r="K61" s="33" t="s">
        <v>67</v>
      </c>
      <c r="L61" s="33">
        <v>1173</v>
      </c>
      <c r="M61" s="33" t="s">
        <v>67</v>
      </c>
      <c r="N61" s="33"/>
      <c r="O61" s="33"/>
      <c r="P61" s="33"/>
      <c r="Q61" s="109"/>
      <c r="R61" s="109"/>
      <c r="S61" s="109"/>
      <c r="T61" s="109"/>
      <c r="U61" s="109"/>
      <c r="V61" s="113"/>
      <c r="W61" s="109"/>
      <c r="X61" s="109"/>
      <c r="Y61" s="109"/>
      <c r="Z61" s="109"/>
      <c r="AA61" s="109"/>
      <c r="AB61" s="109"/>
      <c r="AC61" s="109"/>
      <c r="AD61" s="109"/>
      <c r="AE61" s="109"/>
      <c r="AF61" s="109"/>
      <c r="AG61" s="109"/>
      <c r="AH61" s="109"/>
      <c r="AI61" s="109"/>
      <c r="AJ61" s="109"/>
      <c r="AK61" s="109"/>
      <c r="AL61" s="109"/>
      <c r="AM61" s="109"/>
      <c r="AN61" s="109"/>
      <c r="AO61" s="109"/>
      <c r="AP61" s="109"/>
      <c r="AQ61" s="109"/>
      <c r="AR61" s="109"/>
      <c r="AS61" s="109"/>
      <c r="AT61" s="109"/>
      <c r="AU61" s="109"/>
      <c r="AV61" s="109"/>
      <c r="AW61" s="109"/>
      <c r="AX61" s="109"/>
      <c r="AY61" s="109"/>
      <c r="AZ61" s="109"/>
      <c r="BA61" s="109"/>
      <c r="BB61" s="109" t="s">
        <v>9</v>
      </c>
      <c r="BC61" s="109"/>
      <c r="BD61" s="109"/>
      <c r="BE61" s="109"/>
      <c r="BF61" s="109"/>
      <c r="BG61" s="109"/>
      <c r="BH61" s="109"/>
      <c r="BI61" s="109"/>
      <c r="BJ61" s="109"/>
      <c r="BK61" s="109"/>
      <c r="BL61" s="109"/>
      <c r="BM61" s="109"/>
      <c r="BN61" s="95"/>
    </row>
    <row r="62" spans="1:66" ht="46.8">
      <c r="A62" s="23">
        <v>58</v>
      </c>
      <c r="B62" s="33" t="s">
        <v>4642</v>
      </c>
      <c r="C62" s="33" t="s">
        <v>3392</v>
      </c>
      <c r="D62" s="33" t="s">
        <v>218</v>
      </c>
      <c r="E62" s="33">
        <v>52</v>
      </c>
      <c r="F62" s="33" t="s">
        <v>3825</v>
      </c>
      <c r="G62" s="33" t="s">
        <v>4377</v>
      </c>
      <c r="H62" s="23" t="str">
        <f t="shared" si="2"/>
        <v>王＊樹</v>
      </c>
      <c r="I62" s="23" t="str">
        <f t="shared" si="3"/>
        <v>1＊214666</v>
      </c>
      <c r="J62" s="33" t="s">
        <v>3817</v>
      </c>
      <c r="K62" s="33" t="s">
        <v>4597</v>
      </c>
      <c r="L62" s="33">
        <v>1410</v>
      </c>
      <c r="M62" s="33" t="s">
        <v>3368</v>
      </c>
      <c r="N62" s="33" t="s">
        <v>1482</v>
      </c>
      <c r="O62" s="33"/>
      <c r="P62" s="33"/>
      <c r="Q62" s="109"/>
      <c r="R62" s="109"/>
      <c r="S62" s="109"/>
      <c r="T62" s="109"/>
      <c r="U62" s="109"/>
      <c r="V62" s="113"/>
      <c r="W62" s="109"/>
      <c r="X62" s="109"/>
      <c r="Y62" s="109"/>
      <c r="Z62" s="109"/>
      <c r="AA62" s="109"/>
      <c r="AB62" s="109"/>
      <c r="AC62" s="109"/>
      <c r="AD62" s="109"/>
      <c r="AE62" s="109"/>
      <c r="AF62" s="109"/>
      <c r="AG62" s="109"/>
      <c r="AH62" s="109"/>
      <c r="AI62" s="109"/>
      <c r="AJ62" s="109"/>
      <c r="AK62" s="109"/>
      <c r="AL62" s="109"/>
      <c r="AM62" s="109"/>
      <c r="AN62" s="109"/>
      <c r="AO62" s="109"/>
      <c r="AP62" s="109"/>
      <c r="AQ62" s="109"/>
      <c r="AR62" s="109"/>
      <c r="AS62" s="109"/>
      <c r="AT62" s="109"/>
      <c r="AU62" s="109"/>
      <c r="AV62" s="109"/>
      <c r="AW62" s="109"/>
      <c r="AX62" s="109"/>
      <c r="AY62" s="109"/>
      <c r="AZ62" s="109"/>
      <c r="BA62" s="109"/>
      <c r="BB62" s="109"/>
      <c r="BC62" s="109"/>
      <c r="BD62" s="109"/>
      <c r="BE62" s="109"/>
      <c r="BF62" s="109"/>
      <c r="BG62" s="109"/>
      <c r="BH62" s="109"/>
      <c r="BI62" s="109"/>
      <c r="BJ62" s="109"/>
      <c r="BK62" s="109"/>
      <c r="BL62" s="109"/>
      <c r="BM62" s="109" t="s">
        <v>4598</v>
      </c>
      <c r="BN62" s="95"/>
    </row>
    <row r="63" spans="1:66" ht="16.2">
      <c r="A63" s="23">
        <v>59</v>
      </c>
      <c r="B63" s="33" t="s">
        <v>4643</v>
      </c>
      <c r="C63" s="33" t="s">
        <v>4446</v>
      </c>
      <c r="D63" s="33" t="s">
        <v>218</v>
      </c>
      <c r="E63" s="33">
        <v>81</v>
      </c>
      <c r="F63" s="33" t="s">
        <v>3827</v>
      </c>
      <c r="G63" s="33" t="s">
        <v>4447</v>
      </c>
      <c r="H63" s="23" t="str">
        <f t="shared" si="2"/>
        <v>林＊宏</v>
      </c>
      <c r="I63" s="23" t="str">
        <f t="shared" si="3"/>
        <v>0＊322038</v>
      </c>
      <c r="J63" s="33" t="s">
        <v>4377</v>
      </c>
      <c r="K63" s="33" t="s">
        <v>4308</v>
      </c>
      <c r="L63" s="33">
        <v>1410</v>
      </c>
      <c r="M63" s="33" t="s">
        <v>135</v>
      </c>
      <c r="N63" s="33"/>
      <c r="O63" s="33"/>
      <c r="P63" s="33"/>
      <c r="Q63" s="109"/>
      <c r="R63" s="109"/>
      <c r="S63" s="109"/>
      <c r="T63" s="109"/>
      <c r="U63" s="109"/>
      <c r="V63" s="113"/>
      <c r="W63" s="109"/>
      <c r="X63" s="109"/>
      <c r="Y63" s="109"/>
      <c r="Z63" s="109"/>
      <c r="AA63" s="109"/>
      <c r="AB63" s="109"/>
      <c r="AC63" s="109"/>
      <c r="AD63" s="109"/>
      <c r="AE63" s="109"/>
      <c r="AF63" s="109"/>
      <c r="AG63" s="109"/>
      <c r="AH63" s="109"/>
      <c r="AI63" s="109"/>
      <c r="AJ63" s="109"/>
      <c r="AK63" s="109"/>
      <c r="AL63" s="109"/>
      <c r="AM63" s="109"/>
      <c r="AN63" s="109"/>
      <c r="AO63" s="109"/>
      <c r="AP63" s="109"/>
      <c r="AQ63" s="109"/>
      <c r="AR63" s="109"/>
      <c r="AS63" s="109"/>
      <c r="AT63" s="109"/>
      <c r="AU63" s="109"/>
      <c r="AV63" s="109"/>
      <c r="AW63" s="109"/>
      <c r="AX63" s="109"/>
      <c r="AY63" s="109"/>
      <c r="AZ63" s="109" t="s">
        <v>4623</v>
      </c>
      <c r="BA63" s="109"/>
      <c r="BB63" s="109"/>
      <c r="BC63" s="109"/>
      <c r="BD63" s="109"/>
      <c r="BE63" s="109"/>
      <c r="BF63" s="109"/>
      <c r="BG63" s="109"/>
      <c r="BH63" s="109"/>
      <c r="BI63" s="109"/>
      <c r="BJ63" s="109"/>
      <c r="BK63" s="109"/>
      <c r="BL63" s="109"/>
      <c r="BM63" s="109"/>
      <c r="BN63" s="95"/>
    </row>
    <row r="64" spans="1:66" ht="16.2">
      <c r="A64" s="23">
        <v>60</v>
      </c>
      <c r="B64" s="33" t="s">
        <v>4644</v>
      </c>
      <c r="C64" s="33" t="s">
        <v>4448</v>
      </c>
      <c r="D64" s="33" t="s">
        <v>216</v>
      </c>
      <c r="E64" s="33">
        <v>81</v>
      </c>
      <c r="F64" s="33" t="s">
        <v>3791</v>
      </c>
      <c r="G64" s="33" t="s">
        <v>4355</v>
      </c>
      <c r="H64" s="23" t="str">
        <f t="shared" si="2"/>
        <v>吳＊翠微</v>
      </c>
      <c r="I64" s="23" t="str">
        <f t="shared" si="3"/>
        <v>0＊935891</v>
      </c>
      <c r="J64" s="33" t="s">
        <v>4412</v>
      </c>
      <c r="K64" s="33" t="s">
        <v>135</v>
      </c>
      <c r="L64" s="33">
        <v>1410</v>
      </c>
      <c r="M64" s="33" t="s">
        <v>135</v>
      </c>
      <c r="N64" s="33"/>
      <c r="O64" s="33"/>
      <c r="P64" s="33"/>
      <c r="Q64" s="109"/>
      <c r="R64" s="109"/>
      <c r="S64" s="109"/>
      <c r="T64" s="109"/>
      <c r="U64" s="109"/>
      <c r="V64" s="113"/>
      <c r="W64" s="109"/>
      <c r="X64" s="109"/>
      <c r="Y64" s="109"/>
      <c r="Z64" s="109"/>
      <c r="AA64" s="109"/>
      <c r="AB64" s="109"/>
      <c r="AC64" s="109"/>
      <c r="AD64" s="109"/>
      <c r="AE64" s="109"/>
      <c r="AF64" s="109"/>
      <c r="AG64" s="109"/>
      <c r="AH64" s="109"/>
      <c r="AI64" s="109"/>
      <c r="AJ64" s="109"/>
      <c r="AK64" s="109"/>
      <c r="AL64" s="109"/>
      <c r="AM64" s="109"/>
      <c r="AN64" s="109"/>
      <c r="AO64" s="109"/>
      <c r="AP64" s="109"/>
      <c r="AQ64" s="109"/>
      <c r="AR64" s="109"/>
      <c r="AS64" s="109"/>
      <c r="AT64" s="109"/>
      <c r="AU64" s="109"/>
      <c r="AV64" s="109"/>
      <c r="AW64" s="109"/>
      <c r="AX64" s="109"/>
      <c r="AY64" s="109"/>
      <c r="AZ64" s="109" t="s">
        <v>4623</v>
      </c>
      <c r="BA64" s="109"/>
      <c r="BB64" s="109"/>
      <c r="BC64" s="109"/>
      <c r="BD64" s="109"/>
      <c r="BE64" s="109"/>
      <c r="BF64" s="109"/>
      <c r="BG64" s="109"/>
      <c r="BH64" s="109"/>
      <c r="BI64" s="109"/>
      <c r="BJ64" s="109"/>
      <c r="BK64" s="109"/>
      <c r="BL64" s="109"/>
      <c r="BM64" s="109"/>
      <c r="BN64" s="95"/>
    </row>
    <row r="65" spans="1:66" ht="16.2">
      <c r="A65" s="23">
        <v>61</v>
      </c>
      <c r="B65" s="33" t="s">
        <v>4645</v>
      </c>
      <c r="C65" s="33" t="s">
        <v>4449</v>
      </c>
      <c r="D65" s="33" t="s">
        <v>218</v>
      </c>
      <c r="E65" s="33">
        <v>62</v>
      </c>
      <c r="F65" s="33" t="s">
        <v>3855</v>
      </c>
      <c r="G65" s="33" t="s">
        <v>4381</v>
      </c>
      <c r="H65" s="23" t="str">
        <f t="shared" si="2"/>
        <v>廖＊崇</v>
      </c>
      <c r="I65" s="23" t="str">
        <f t="shared" si="3"/>
        <v>1＊871738</v>
      </c>
      <c r="J65" s="33" t="s">
        <v>4412</v>
      </c>
      <c r="K65" s="33" t="s">
        <v>58</v>
      </c>
      <c r="L65" s="33">
        <v>1410</v>
      </c>
      <c r="M65" s="33" t="s">
        <v>58</v>
      </c>
      <c r="N65" s="33"/>
      <c r="O65" s="33"/>
      <c r="P65" s="33"/>
      <c r="Q65" s="109"/>
      <c r="R65" s="109"/>
      <c r="S65" s="109"/>
      <c r="T65" s="109"/>
      <c r="U65" s="109"/>
      <c r="V65" s="113"/>
      <c r="W65" s="109"/>
      <c r="X65" s="109"/>
      <c r="Y65" s="109"/>
      <c r="Z65" s="109"/>
      <c r="AA65" s="109"/>
      <c r="AB65" s="109"/>
      <c r="AC65" s="109"/>
      <c r="AD65" s="109"/>
      <c r="AE65" s="109"/>
      <c r="AF65" s="109"/>
      <c r="AG65" s="109"/>
      <c r="AH65" s="109"/>
      <c r="AI65" s="109"/>
      <c r="AJ65" s="109"/>
      <c r="AK65" s="109"/>
      <c r="AL65" s="109"/>
      <c r="AM65" s="109"/>
      <c r="AN65" s="109"/>
      <c r="AO65" s="109"/>
      <c r="AP65" s="109"/>
      <c r="AQ65" s="109"/>
      <c r="AR65" s="109"/>
      <c r="AS65" s="109"/>
      <c r="AT65" s="109"/>
      <c r="AU65" s="109"/>
      <c r="AV65" s="109"/>
      <c r="AW65" s="109"/>
      <c r="AX65" s="109" t="s">
        <v>9</v>
      </c>
      <c r="AY65" s="109"/>
      <c r="AZ65" s="109"/>
      <c r="BA65" s="109"/>
      <c r="BB65" s="109"/>
      <c r="BC65" s="109"/>
      <c r="BD65" s="109"/>
      <c r="BE65" s="109"/>
      <c r="BF65" s="109"/>
      <c r="BG65" s="109"/>
      <c r="BH65" s="109"/>
      <c r="BI65" s="109"/>
      <c r="BJ65" s="109"/>
      <c r="BK65" s="109"/>
      <c r="BL65" s="109"/>
      <c r="BM65" s="109"/>
      <c r="BN65" s="95"/>
    </row>
    <row r="66" spans="1:66" ht="16.2">
      <c r="A66" s="23">
        <v>62</v>
      </c>
      <c r="B66" s="33" t="s">
        <v>4646</v>
      </c>
      <c r="C66" s="33" t="s">
        <v>4450</v>
      </c>
      <c r="D66" s="33" t="s">
        <v>218</v>
      </c>
      <c r="E66" s="33">
        <v>55</v>
      </c>
      <c r="F66" s="33" t="s">
        <v>4377</v>
      </c>
      <c r="G66" s="33" t="s">
        <v>4447</v>
      </c>
      <c r="H66" s="23" t="str">
        <f t="shared" si="2"/>
        <v>阮＊杰</v>
      </c>
      <c r="I66" s="23" t="str">
        <f t="shared" si="3"/>
        <v>2＊250829</v>
      </c>
      <c r="J66" s="33" t="s">
        <v>4412</v>
      </c>
      <c r="K66" s="33" t="s">
        <v>58</v>
      </c>
      <c r="L66" s="33">
        <v>1410</v>
      </c>
      <c r="M66" s="33" t="s">
        <v>58</v>
      </c>
      <c r="N66" s="33"/>
      <c r="O66" s="33"/>
      <c r="P66" s="33"/>
      <c r="Q66" s="109"/>
      <c r="R66" s="109"/>
      <c r="S66" s="109"/>
      <c r="T66" s="109"/>
      <c r="U66" s="109"/>
      <c r="V66" s="113"/>
      <c r="W66" s="109"/>
      <c r="X66" s="109"/>
      <c r="Y66" s="109"/>
      <c r="Z66" s="109"/>
      <c r="AA66" s="109"/>
      <c r="AB66" s="109"/>
      <c r="AC66" s="109"/>
      <c r="AD66" s="109"/>
      <c r="AE66" s="109"/>
      <c r="AF66" s="109"/>
      <c r="AG66" s="109"/>
      <c r="AH66" s="109"/>
      <c r="AI66" s="109"/>
      <c r="AJ66" s="109"/>
      <c r="AK66" s="109"/>
      <c r="AL66" s="109"/>
      <c r="AM66" s="109"/>
      <c r="AN66" s="109"/>
      <c r="AO66" s="109"/>
      <c r="AP66" s="109"/>
      <c r="AQ66" s="109"/>
      <c r="AR66" s="109"/>
      <c r="AS66" s="109"/>
      <c r="AT66" s="109"/>
      <c r="AU66" s="109"/>
      <c r="AV66" s="109"/>
      <c r="AW66" s="109"/>
      <c r="AX66" s="109" t="s">
        <v>9</v>
      </c>
      <c r="AY66" s="109"/>
      <c r="AZ66" s="109"/>
      <c r="BA66" s="109"/>
      <c r="BB66" s="109"/>
      <c r="BC66" s="109"/>
      <c r="BD66" s="109"/>
      <c r="BE66" s="109"/>
      <c r="BF66" s="109"/>
      <c r="BG66" s="109"/>
      <c r="BH66" s="109"/>
      <c r="BI66" s="109"/>
      <c r="BJ66" s="109"/>
      <c r="BK66" s="109"/>
      <c r="BL66" s="109"/>
      <c r="BM66" s="109"/>
      <c r="BN66" s="95"/>
    </row>
    <row r="67" spans="1:66" ht="16.2">
      <c r="A67" s="23">
        <v>63</v>
      </c>
      <c r="B67" s="33" t="s">
        <v>4647</v>
      </c>
      <c r="C67" s="33" t="s">
        <v>3388</v>
      </c>
      <c r="D67" s="33" t="s">
        <v>216</v>
      </c>
      <c r="E67" s="33">
        <v>33</v>
      </c>
      <c r="F67" s="33"/>
      <c r="G67" s="33"/>
      <c r="H67" s="23" t="str">
        <f t="shared" si="2"/>
        <v>陳＊臻</v>
      </c>
      <c r="I67" s="23" t="str">
        <f t="shared" si="3"/>
        <v>1＊716177</v>
      </c>
      <c r="J67" s="33" t="s">
        <v>4340</v>
      </c>
      <c r="K67" s="33" t="s">
        <v>67</v>
      </c>
      <c r="L67" s="33">
        <v>1410</v>
      </c>
      <c r="M67" s="33" t="s">
        <v>67</v>
      </c>
      <c r="N67" s="33"/>
      <c r="O67" s="33"/>
      <c r="P67" s="33"/>
      <c r="Q67" s="109"/>
      <c r="R67" s="109"/>
      <c r="S67" s="109"/>
      <c r="T67" s="109"/>
      <c r="U67" s="109"/>
      <c r="V67" s="113"/>
      <c r="W67" s="109"/>
      <c r="X67" s="109"/>
      <c r="Y67" s="109"/>
      <c r="Z67" s="109"/>
      <c r="AA67" s="109"/>
      <c r="AB67" s="109"/>
      <c r="AC67" s="109"/>
      <c r="AD67" s="109"/>
      <c r="AE67" s="109"/>
      <c r="AF67" s="109"/>
      <c r="AG67" s="109"/>
      <c r="AH67" s="109"/>
      <c r="AI67" s="109"/>
      <c r="AJ67" s="109"/>
      <c r="AK67" s="109"/>
      <c r="AL67" s="109"/>
      <c r="AM67" s="109"/>
      <c r="AN67" s="109"/>
      <c r="AO67" s="109"/>
      <c r="AP67" s="109"/>
      <c r="AQ67" s="109"/>
      <c r="AR67" s="109"/>
      <c r="AS67" s="109"/>
      <c r="AT67" s="109"/>
      <c r="AU67" s="109"/>
      <c r="AV67" s="109"/>
      <c r="AW67" s="109"/>
      <c r="AX67" s="109"/>
      <c r="AY67" s="109"/>
      <c r="AZ67" s="109"/>
      <c r="BA67" s="109"/>
      <c r="BB67" s="109" t="s">
        <v>9</v>
      </c>
      <c r="BC67" s="109"/>
      <c r="BD67" s="109"/>
      <c r="BE67" s="109"/>
      <c r="BF67" s="109"/>
      <c r="BG67" s="109"/>
      <c r="BH67" s="109"/>
      <c r="BI67" s="109"/>
      <c r="BJ67" s="109"/>
      <c r="BK67" s="109"/>
      <c r="BL67" s="109"/>
      <c r="BM67" s="109"/>
      <c r="BN67" s="95"/>
    </row>
    <row r="68" spans="1:66" ht="16.2">
      <c r="A68" s="23">
        <v>64</v>
      </c>
      <c r="B68" s="33" t="s">
        <v>4648</v>
      </c>
      <c r="C68" s="33" t="s">
        <v>4451</v>
      </c>
      <c r="D68" s="33" t="s">
        <v>216</v>
      </c>
      <c r="E68" s="33">
        <v>82</v>
      </c>
      <c r="F68" s="33"/>
      <c r="G68" s="33"/>
      <c r="H68" s="23" t="str">
        <f t="shared" si="2"/>
        <v>陳＊芳英</v>
      </c>
      <c r="I68" s="23" t="str">
        <f t="shared" si="3"/>
        <v>0＊505456</v>
      </c>
      <c r="J68" s="33" t="s">
        <v>4340</v>
      </c>
      <c r="K68" s="33" t="s">
        <v>58</v>
      </c>
      <c r="L68" s="33">
        <v>1410</v>
      </c>
      <c r="M68" s="33" t="s">
        <v>58</v>
      </c>
      <c r="N68" s="33"/>
      <c r="O68" s="33"/>
      <c r="P68" s="33"/>
      <c r="Q68" s="109"/>
      <c r="R68" s="109"/>
      <c r="S68" s="109"/>
      <c r="T68" s="109"/>
      <c r="U68" s="109"/>
      <c r="V68" s="113"/>
      <c r="W68" s="109"/>
      <c r="X68" s="109"/>
      <c r="Y68" s="109"/>
      <c r="Z68" s="109"/>
      <c r="AA68" s="109"/>
      <c r="AB68" s="109"/>
      <c r="AC68" s="109"/>
      <c r="AD68" s="109"/>
      <c r="AE68" s="109"/>
      <c r="AF68" s="109"/>
      <c r="AG68" s="109"/>
      <c r="AH68" s="109"/>
      <c r="AI68" s="109"/>
      <c r="AJ68" s="109"/>
      <c r="AK68" s="109"/>
      <c r="AL68" s="109"/>
      <c r="AM68" s="109"/>
      <c r="AN68" s="109"/>
      <c r="AO68" s="109"/>
      <c r="AP68" s="109"/>
      <c r="AQ68" s="109"/>
      <c r="AR68" s="109"/>
      <c r="AS68" s="109"/>
      <c r="AT68" s="109"/>
      <c r="AU68" s="109"/>
      <c r="AV68" s="109"/>
      <c r="AW68" s="109"/>
      <c r="AX68" s="109" t="s">
        <v>9</v>
      </c>
      <c r="AY68" s="109"/>
      <c r="AZ68" s="109"/>
      <c r="BA68" s="109"/>
      <c r="BB68" s="109"/>
      <c r="BC68" s="109"/>
      <c r="BD68" s="109"/>
      <c r="BE68" s="109"/>
      <c r="BF68" s="109"/>
      <c r="BG68" s="109"/>
      <c r="BH68" s="109"/>
      <c r="BI68" s="109"/>
      <c r="BJ68" s="109"/>
      <c r="BK68" s="109"/>
      <c r="BL68" s="109"/>
      <c r="BM68" s="109"/>
      <c r="BN68" s="95"/>
    </row>
    <row r="69" spans="1:66" ht="16.2">
      <c r="A69" s="23">
        <v>65</v>
      </c>
      <c r="B69" s="33" t="s">
        <v>4649</v>
      </c>
      <c r="C69" s="33" t="s">
        <v>4452</v>
      </c>
      <c r="D69" s="33" t="s">
        <v>216</v>
      </c>
      <c r="E69" s="33">
        <v>50</v>
      </c>
      <c r="F69" s="33" t="s">
        <v>3855</v>
      </c>
      <c r="G69" s="33" t="s">
        <v>4366</v>
      </c>
      <c r="H69" s="23" t="str">
        <f t="shared" si="2"/>
        <v>沈＊融</v>
      </c>
      <c r="I69" s="23" t="str">
        <f t="shared" si="3"/>
        <v>2＊095674</v>
      </c>
      <c r="J69" s="33" t="s">
        <v>4390</v>
      </c>
      <c r="K69" s="33" t="s">
        <v>58</v>
      </c>
      <c r="L69" s="33">
        <v>1410</v>
      </c>
      <c r="M69" s="33" t="s">
        <v>58</v>
      </c>
      <c r="N69" s="33"/>
      <c r="O69" s="33"/>
      <c r="P69" s="33"/>
      <c r="Q69" s="109"/>
      <c r="R69" s="109"/>
      <c r="S69" s="109"/>
      <c r="T69" s="109"/>
      <c r="U69" s="109"/>
      <c r="V69" s="113"/>
      <c r="W69" s="109"/>
      <c r="X69" s="109"/>
      <c r="Y69" s="109"/>
      <c r="Z69" s="109"/>
      <c r="AA69" s="109"/>
      <c r="AB69" s="109"/>
      <c r="AC69" s="109"/>
      <c r="AD69" s="109"/>
      <c r="AE69" s="109"/>
      <c r="AF69" s="109"/>
      <c r="AG69" s="109"/>
      <c r="AH69" s="109"/>
      <c r="AI69" s="109"/>
      <c r="AJ69" s="109"/>
      <c r="AK69" s="109"/>
      <c r="AL69" s="109"/>
      <c r="AM69" s="109"/>
      <c r="AN69" s="109"/>
      <c r="AO69" s="109"/>
      <c r="AP69" s="109"/>
      <c r="AQ69" s="109"/>
      <c r="AR69" s="109"/>
      <c r="AS69" s="109"/>
      <c r="AT69" s="109"/>
      <c r="AU69" s="109"/>
      <c r="AV69" s="109"/>
      <c r="AW69" s="109"/>
      <c r="AX69" s="109" t="s">
        <v>9</v>
      </c>
      <c r="AY69" s="109"/>
      <c r="AZ69" s="109"/>
      <c r="BA69" s="109"/>
      <c r="BB69" s="109"/>
      <c r="BC69" s="109"/>
      <c r="BD69" s="109"/>
      <c r="BE69" s="109"/>
      <c r="BF69" s="109"/>
      <c r="BG69" s="109"/>
      <c r="BH69" s="109"/>
      <c r="BI69" s="109"/>
      <c r="BJ69" s="109"/>
      <c r="BK69" s="109"/>
      <c r="BL69" s="109"/>
      <c r="BM69" s="109"/>
      <c r="BN69" s="95"/>
    </row>
    <row r="70" spans="1:66" ht="16.2">
      <c r="A70" s="23">
        <v>66</v>
      </c>
      <c r="B70" s="33" t="s">
        <v>4650</v>
      </c>
      <c r="C70" s="33" t="s">
        <v>4453</v>
      </c>
      <c r="D70" s="33" t="s">
        <v>218</v>
      </c>
      <c r="E70" s="33">
        <v>50</v>
      </c>
      <c r="F70" s="33" t="s">
        <v>4390</v>
      </c>
      <c r="G70" s="33" t="s">
        <v>4366</v>
      </c>
      <c r="H70" s="23" t="str">
        <f t="shared" si="2"/>
        <v>李＊龍</v>
      </c>
      <c r="I70" s="23" t="str">
        <f t="shared" si="3"/>
        <v>1＊780428</v>
      </c>
      <c r="J70" s="33" t="s">
        <v>4454</v>
      </c>
      <c r="K70" s="33" t="s">
        <v>67</v>
      </c>
      <c r="L70" s="33">
        <v>1410</v>
      </c>
      <c r="M70" s="33" t="s">
        <v>67</v>
      </c>
      <c r="N70" s="33"/>
      <c r="O70" s="33"/>
      <c r="P70" s="33"/>
      <c r="Q70" s="109"/>
      <c r="R70" s="109"/>
      <c r="S70" s="109"/>
      <c r="T70" s="109"/>
      <c r="U70" s="109"/>
      <c r="V70" s="113"/>
      <c r="W70" s="109"/>
      <c r="X70" s="109"/>
      <c r="Y70" s="109"/>
      <c r="Z70" s="109"/>
      <c r="AA70" s="109"/>
      <c r="AB70" s="109"/>
      <c r="AC70" s="109"/>
      <c r="AD70" s="109"/>
      <c r="AE70" s="109"/>
      <c r="AF70" s="109"/>
      <c r="AG70" s="109"/>
      <c r="AH70" s="109"/>
      <c r="AI70" s="109"/>
      <c r="AJ70" s="109"/>
      <c r="AK70" s="109"/>
      <c r="AL70" s="109"/>
      <c r="AM70" s="109"/>
      <c r="AN70" s="109"/>
      <c r="AO70" s="109"/>
      <c r="AP70" s="109"/>
      <c r="AQ70" s="109"/>
      <c r="AR70" s="109"/>
      <c r="AS70" s="109"/>
      <c r="AT70" s="109"/>
      <c r="AU70" s="109"/>
      <c r="AV70" s="109"/>
      <c r="AW70" s="109"/>
      <c r="AX70" s="109"/>
      <c r="AY70" s="109"/>
      <c r="AZ70" s="109"/>
      <c r="BA70" s="109"/>
      <c r="BB70" s="109" t="s">
        <v>9</v>
      </c>
      <c r="BC70" s="109"/>
      <c r="BD70" s="109"/>
      <c r="BE70" s="109"/>
      <c r="BF70" s="109"/>
      <c r="BG70" s="109"/>
      <c r="BH70" s="109"/>
      <c r="BI70" s="109"/>
      <c r="BJ70" s="109"/>
      <c r="BK70" s="109"/>
      <c r="BL70" s="109"/>
      <c r="BM70" s="109"/>
      <c r="BN70" s="95"/>
    </row>
    <row r="71" spans="1:66" ht="31.2">
      <c r="A71" s="23">
        <v>67</v>
      </c>
      <c r="B71" s="33" t="s">
        <v>4651</v>
      </c>
      <c r="C71" s="33" t="s">
        <v>4455</v>
      </c>
      <c r="D71" s="33" t="s">
        <v>216</v>
      </c>
      <c r="E71" s="33">
        <v>57</v>
      </c>
      <c r="F71" s="33"/>
      <c r="G71" s="33"/>
      <c r="H71" s="23" t="str">
        <f t="shared" si="2"/>
        <v>商＊華</v>
      </c>
      <c r="I71" s="23" t="str">
        <f t="shared" si="3"/>
        <v>1＊926949</v>
      </c>
      <c r="J71" s="33" t="s">
        <v>4353</v>
      </c>
      <c r="K71" s="33" t="s">
        <v>3735</v>
      </c>
      <c r="L71" s="33">
        <v>1410</v>
      </c>
      <c r="M71" s="33" t="s">
        <v>1397</v>
      </c>
      <c r="N71" s="33" t="s">
        <v>1449</v>
      </c>
      <c r="O71" s="33"/>
      <c r="P71" s="33"/>
      <c r="Q71" s="109"/>
      <c r="R71" s="109"/>
      <c r="S71" s="109" t="s">
        <v>9</v>
      </c>
      <c r="T71" s="109" t="s">
        <v>9</v>
      </c>
      <c r="U71" s="109"/>
      <c r="V71" s="113"/>
      <c r="W71" s="109"/>
      <c r="X71" s="109"/>
      <c r="Y71" s="109"/>
      <c r="Z71" s="109"/>
      <c r="AA71" s="109"/>
      <c r="AB71" s="109"/>
      <c r="AC71" s="109"/>
      <c r="AD71" s="109"/>
      <c r="AE71" s="109"/>
      <c r="AF71" s="109"/>
      <c r="AG71" s="109"/>
      <c r="AH71" s="109"/>
      <c r="AI71" s="109"/>
      <c r="AJ71" s="109"/>
      <c r="AK71" s="109"/>
      <c r="AL71" s="109"/>
      <c r="AM71" s="109"/>
      <c r="AN71" s="109"/>
      <c r="AO71" s="109"/>
      <c r="AP71" s="109"/>
      <c r="AQ71" s="109"/>
      <c r="AR71" s="109"/>
      <c r="AS71" s="109"/>
      <c r="AT71" s="109"/>
      <c r="AU71" s="109"/>
      <c r="AV71" s="109"/>
      <c r="AW71" s="109"/>
      <c r="AX71" s="109"/>
      <c r="AY71" s="109"/>
      <c r="AZ71" s="109"/>
      <c r="BA71" s="109"/>
      <c r="BB71" s="109"/>
      <c r="BC71" s="109"/>
      <c r="BD71" s="109"/>
      <c r="BE71" s="109"/>
      <c r="BF71" s="109"/>
      <c r="BG71" s="109"/>
      <c r="BH71" s="109"/>
      <c r="BI71" s="109"/>
      <c r="BJ71" s="109"/>
      <c r="BK71" s="109"/>
      <c r="BL71" s="109"/>
      <c r="BM71" s="109"/>
      <c r="BN71" s="95"/>
    </row>
    <row r="72" spans="1:66" ht="31.2">
      <c r="A72" s="23">
        <v>68</v>
      </c>
      <c r="B72" s="33" t="s">
        <v>4652</v>
      </c>
      <c r="C72" s="33" t="s">
        <v>4456</v>
      </c>
      <c r="D72" s="33" t="s">
        <v>218</v>
      </c>
      <c r="E72" s="33">
        <v>67</v>
      </c>
      <c r="F72" s="33"/>
      <c r="G72" s="33"/>
      <c r="H72" s="23" t="str">
        <f t="shared" si="2"/>
        <v>張＊欽</v>
      </c>
      <c r="I72" s="23" t="str">
        <f t="shared" si="3"/>
        <v>0＊575228</v>
      </c>
      <c r="J72" s="33" t="s">
        <v>4353</v>
      </c>
      <c r="K72" s="33" t="s">
        <v>4599</v>
      </c>
      <c r="L72" s="33">
        <v>1410</v>
      </c>
      <c r="M72" s="33" t="s">
        <v>195</v>
      </c>
      <c r="N72" s="33" t="s">
        <v>1449</v>
      </c>
      <c r="O72" s="33"/>
      <c r="P72" s="33"/>
      <c r="Q72" s="109" t="s">
        <v>4624</v>
      </c>
      <c r="R72" s="109"/>
      <c r="S72" s="109"/>
      <c r="T72" s="109"/>
      <c r="U72" s="109"/>
      <c r="V72" s="113" t="s">
        <v>9</v>
      </c>
      <c r="W72" s="109"/>
      <c r="X72" s="109"/>
      <c r="Y72" s="109"/>
      <c r="Z72" s="109"/>
      <c r="AA72" s="109"/>
      <c r="AB72" s="109"/>
      <c r="AC72" s="109"/>
      <c r="AD72" s="109"/>
      <c r="AE72" s="109"/>
      <c r="AF72" s="109"/>
      <c r="AG72" s="109"/>
      <c r="AH72" s="109"/>
      <c r="AI72" s="109"/>
      <c r="AJ72" s="109"/>
      <c r="AK72" s="109"/>
      <c r="AL72" s="109"/>
      <c r="AM72" s="109"/>
      <c r="AN72" s="109"/>
      <c r="AO72" s="109"/>
      <c r="AP72" s="109"/>
      <c r="AQ72" s="109"/>
      <c r="AR72" s="109"/>
      <c r="AS72" s="109"/>
      <c r="AT72" s="109"/>
      <c r="AU72" s="109"/>
      <c r="AV72" s="109"/>
      <c r="AW72" s="109"/>
      <c r="AX72" s="109"/>
      <c r="AY72" s="109"/>
      <c r="AZ72" s="109"/>
      <c r="BA72" s="109"/>
      <c r="BB72" s="109"/>
      <c r="BC72" s="109"/>
      <c r="BD72" s="109"/>
      <c r="BE72" s="109"/>
      <c r="BF72" s="109"/>
      <c r="BG72" s="109"/>
      <c r="BH72" s="109"/>
      <c r="BI72" s="109"/>
      <c r="BJ72" s="109"/>
      <c r="BK72" s="109"/>
      <c r="BL72" s="109"/>
      <c r="BM72" s="109"/>
      <c r="BN72" s="95"/>
    </row>
    <row r="73" spans="1:66" ht="31.2">
      <c r="A73" s="23">
        <v>69</v>
      </c>
      <c r="B73" s="33" t="s">
        <v>4626</v>
      </c>
      <c r="C73" s="33" t="s">
        <v>4457</v>
      </c>
      <c r="D73" s="33" t="s">
        <v>218</v>
      </c>
      <c r="E73" s="33">
        <v>68</v>
      </c>
      <c r="F73" s="33" t="s">
        <v>4351</v>
      </c>
      <c r="G73" s="33" t="s">
        <v>4362</v>
      </c>
      <c r="H73" s="33" t="s">
        <v>4653</v>
      </c>
      <c r="I73" s="23" t="str">
        <f>REPLACE(C73,2,1,"＊")</f>
        <v>2＊141454</v>
      </c>
      <c r="J73" s="33" t="s">
        <v>4399</v>
      </c>
      <c r="K73" s="33" t="s">
        <v>58</v>
      </c>
      <c r="L73" s="33">
        <v>1410</v>
      </c>
      <c r="M73" s="33" t="s">
        <v>58</v>
      </c>
      <c r="N73" s="33"/>
      <c r="O73" s="33"/>
      <c r="P73" s="33"/>
      <c r="Q73" s="109"/>
      <c r="R73" s="109"/>
      <c r="S73" s="109"/>
      <c r="T73" s="109"/>
      <c r="U73" s="109"/>
      <c r="V73" s="113"/>
      <c r="W73" s="109"/>
      <c r="X73" s="109"/>
      <c r="Y73" s="109"/>
      <c r="Z73" s="109"/>
      <c r="AA73" s="109"/>
      <c r="AB73" s="109"/>
      <c r="AC73" s="109"/>
      <c r="AD73" s="109"/>
      <c r="AE73" s="109"/>
      <c r="AF73" s="109"/>
      <c r="AG73" s="109"/>
      <c r="AH73" s="109"/>
      <c r="AI73" s="109"/>
      <c r="AJ73" s="109"/>
      <c r="AK73" s="109"/>
      <c r="AL73" s="109"/>
      <c r="AM73" s="109"/>
      <c r="AN73" s="109"/>
      <c r="AO73" s="109"/>
      <c r="AP73" s="109"/>
      <c r="AQ73" s="109"/>
      <c r="AR73" s="109"/>
      <c r="AS73" s="109"/>
      <c r="AT73" s="109"/>
      <c r="AU73" s="109"/>
      <c r="AV73" s="109"/>
      <c r="AW73" s="109"/>
      <c r="AX73" s="109" t="s">
        <v>9</v>
      </c>
      <c r="AY73" s="109"/>
      <c r="AZ73" s="109"/>
      <c r="BA73" s="109"/>
      <c r="BB73" s="109"/>
      <c r="BC73" s="109"/>
      <c r="BD73" s="109"/>
      <c r="BE73" s="109"/>
      <c r="BF73" s="109"/>
      <c r="BG73" s="109"/>
      <c r="BH73" s="109"/>
      <c r="BI73" s="109"/>
      <c r="BJ73" s="109"/>
      <c r="BK73" s="109"/>
      <c r="BL73" s="109"/>
      <c r="BM73" s="109"/>
      <c r="BN73" s="95"/>
    </row>
    <row r="74" spans="1:66" ht="16.2">
      <c r="A74" s="23">
        <v>70</v>
      </c>
      <c r="B74" s="33" t="s">
        <v>4654</v>
      </c>
      <c r="C74" s="33" t="s">
        <v>4458</v>
      </c>
      <c r="D74" s="33" t="s">
        <v>216</v>
      </c>
      <c r="E74" s="33">
        <v>70</v>
      </c>
      <c r="F74" s="33" t="s">
        <v>4366</v>
      </c>
      <c r="G74" s="33" t="s">
        <v>4404</v>
      </c>
      <c r="H74" s="23" t="str">
        <f t="shared" ref="H74:H137" si="4">REPLACE(B74,2,1,"＊")</f>
        <v>謝＊阿菊</v>
      </c>
      <c r="I74" s="23" t="str">
        <f t="shared" ref="I74:I137" si="5">REPLACE(C74,2,1,"＊")</f>
        <v>0＊584449</v>
      </c>
      <c r="J74" s="33" t="s">
        <v>4366</v>
      </c>
      <c r="K74" s="33" t="s">
        <v>58</v>
      </c>
      <c r="L74" s="33">
        <v>1410</v>
      </c>
      <c r="M74" s="33" t="s">
        <v>58</v>
      </c>
      <c r="N74" s="33"/>
      <c r="O74" s="33"/>
      <c r="P74" s="33"/>
      <c r="Q74" s="109"/>
      <c r="R74" s="109"/>
      <c r="S74" s="109"/>
      <c r="T74" s="109"/>
      <c r="U74" s="109"/>
      <c r="V74" s="113"/>
      <c r="W74" s="109"/>
      <c r="X74" s="109"/>
      <c r="Y74" s="109"/>
      <c r="Z74" s="109"/>
      <c r="AA74" s="109"/>
      <c r="AB74" s="109"/>
      <c r="AC74" s="109"/>
      <c r="AD74" s="109"/>
      <c r="AE74" s="109"/>
      <c r="AF74" s="109"/>
      <c r="AG74" s="109"/>
      <c r="AH74" s="109"/>
      <c r="AI74" s="109"/>
      <c r="AJ74" s="109"/>
      <c r="AK74" s="109"/>
      <c r="AL74" s="109"/>
      <c r="AM74" s="109"/>
      <c r="AN74" s="109"/>
      <c r="AO74" s="109"/>
      <c r="AP74" s="109"/>
      <c r="AQ74" s="109"/>
      <c r="AR74" s="109"/>
      <c r="AS74" s="109"/>
      <c r="AT74" s="109"/>
      <c r="AU74" s="109"/>
      <c r="AV74" s="109"/>
      <c r="AW74" s="109"/>
      <c r="AX74" s="109" t="s">
        <v>9</v>
      </c>
      <c r="AY74" s="109"/>
      <c r="AZ74" s="109"/>
      <c r="BA74" s="109"/>
      <c r="BB74" s="109"/>
      <c r="BC74" s="109"/>
      <c r="BD74" s="109"/>
      <c r="BE74" s="109"/>
      <c r="BF74" s="109"/>
      <c r="BG74" s="109"/>
      <c r="BH74" s="109"/>
      <c r="BI74" s="109"/>
      <c r="BJ74" s="109"/>
      <c r="BK74" s="109"/>
      <c r="BL74" s="109"/>
      <c r="BM74" s="109"/>
      <c r="BN74" s="95"/>
    </row>
    <row r="75" spans="1:66" ht="16.2">
      <c r="A75" s="23">
        <v>71</v>
      </c>
      <c r="B75" s="33" t="s">
        <v>4655</v>
      </c>
      <c r="C75" s="33" t="s">
        <v>4460</v>
      </c>
      <c r="D75" s="33" t="s">
        <v>216</v>
      </c>
      <c r="E75" s="33">
        <v>57</v>
      </c>
      <c r="F75" s="33" t="s">
        <v>3815</v>
      </c>
      <c r="G75" s="33"/>
      <c r="H75" s="23" t="str">
        <f t="shared" si="4"/>
        <v>何＊琴</v>
      </c>
      <c r="I75" s="23" t="str">
        <f t="shared" si="5"/>
        <v>1＊784176</v>
      </c>
      <c r="J75" s="33" t="s">
        <v>4357</v>
      </c>
      <c r="K75" s="33" t="s">
        <v>58</v>
      </c>
      <c r="L75" s="33">
        <v>1410</v>
      </c>
      <c r="M75" s="33" t="s">
        <v>58</v>
      </c>
      <c r="N75" s="33"/>
      <c r="O75" s="33"/>
      <c r="P75" s="33"/>
      <c r="Q75" s="109"/>
      <c r="R75" s="109"/>
      <c r="S75" s="109"/>
      <c r="T75" s="109"/>
      <c r="U75" s="109"/>
      <c r="V75" s="113"/>
      <c r="W75" s="109"/>
      <c r="X75" s="109"/>
      <c r="Y75" s="109"/>
      <c r="Z75" s="109"/>
      <c r="AA75" s="109"/>
      <c r="AB75" s="109"/>
      <c r="AC75" s="109"/>
      <c r="AD75" s="109"/>
      <c r="AE75" s="109"/>
      <c r="AF75" s="109"/>
      <c r="AG75" s="109"/>
      <c r="AH75" s="109"/>
      <c r="AI75" s="109"/>
      <c r="AJ75" s="109"/>
      <c r="AK75" s="109"/>
      <c r="AL75" s="109"/>
      <c r="AM75" s="109"/>
      <c r="AN75" s="109"/>
      <c r="AO75" s="109"/>
      <c r="AP75" s="109"/>
      <c r="AQ75" s="109"/>
      <c r="AR75" s="109"/>
      <c r="AS75" s="109"/>
      <c r="AT75" s="109"/>
      <c r="AU75" s="109"/>
      <c r="AV75" s="109"/>
      <c r="AW75" s="109"/>
      <c r="AX75" s="109" t="s">
        <v>9</v>
      </c>
      <c r="AY75" s="109"/>
      <c r="AZ75" s="109"/>
      <c r="BA75" s="109"/>
      <c r="BB75" s="109"/>
      <c r="BC75" s="109"/>
      <c r="BD75" s="109"/>
      <c r="BE75" s="109"/>
      <c r="BF75" s="109"/>
      <c r="BG75" s="109"/>
      <c r="BH75" s="109"/>
      <c r="BI75" s="109"/>
      <c r="BJ75" s="109"/>
      <c r="BK75" s="109"/>
      <c r="BL75" s="109"/>
      <c r="BM75" s="109"/>
      <c r="BN75" s="95"/>
    </row>
    <row r="76" spans="1:66" ht="16.2">
      <c r="A76" s="23">
        <v>72</v>
      </c>
      <c r="B76" s="33" t="s">
        <v>4656</v>
      </c>
      <c r="C76" s="33" t="s">
        <v>4461</v>
      </c>
      <c r="D76" s="33" t="s">
        <v>218</v>
      </c>
      <c r="E76" s="33">
        <v>87</v>
      </c>
      <c r="F76" s="33" t="s">
        <v>4462</v>
      </c>
      <c r="G76" s="33"/>
      <c r="H76" s="23" t="str">
        <f t="shared" si="4"/>
        <v>林＊益</v>
      </c>
      <c r="I76" s="23" t="str">
        <f t="shared" si="5"/>
        <v>0＊974958</v>
      </c>
      <c r="J76" s="33" t="s">
        <v>4391</v>
      </c>
      <c r="K76" s="33" t="s">
        <v>135</v>
      </c>
      <c r="L76" s="33">
        <v>1410</v>
      </c>
      <c r="M76" s="33" t="s">
        <v>135</v>
      </c>
      <c r="N76" s="33"/>
      <c r="O76" s="33"/>
      <c r="P76" s="33"/>
      <c r="Q76" s="109"/>
      <c r="R76" s="109"/>
      <c r="S76" s="109"/>
      <c r="T76" s="109"/>
      <c r="U76" s="109"/>
      <c r="V76" s="113"/>
      <c r="W76" s="109"/>
      <c r="X76" s="109"/>
      <c r="Y76" s="109"/>
      <c r="Z76" s="109"/>
      <c r="AA76" s="109"/>
      <c r="AB76" s="109"/>
      <c r="AC76" s="109"/>
      <c r="AD76" s="109"/>
      <c r="AE76" s="109"/>
      <c r="AF76" s="109"/>
      <c r="AG76" s="109"/>
      <c r="AH76" s="109"/>
      <c r="AI76" s="109"/>
      <c r="AJ76" s="109"/>
      <c r="AK76" s="109"/>
      <c r="AL76" s="109"/>
      <c r="AM76" s="109"/>
      <c r="AN76" s="109"/>
      <c r="AO76" s="109"/>
      <c r="AP76" s="109"/>
      <c r="AQ76" s="109"/>
      <c r="AR76" s="109"/>
      <c r="AS76" s="109"/>
      <c r="AT76" s="109"/>
      <c r="AU76" s="109"/>
      <c r="AV76" s="109"/>
      <c r="AW76" s="109"/>
      <c r="AX76" s="109"/>
      <c r="AY76" s="109"/>
      <c r="AZ76" s="109" t="s">
        <v>4623</v>
      </c>
      <c r="BA76" s="109"/>
      <c r="BB76" s="109"/>
      <c r="BC76" s="109"/>
      <c r="BD76" s="109"/>
      <c r="BE76" s="109"/>
      <c r="BF76" s="109"/>
      <c r="BG76" s="109"/>
      <c r="BH76" s="109"/>
      <c r="BI76" s="109"/>
      <c r="BJ76" s="109"/>
      <c r="BK76" s="109"/>
      <c r="BL76" s="109"/>
      <c r="BM76" s="109"/>
      <c r="BN76" s="95"/>
    </row>
    <row r="77" spans="1:66" ht="16.2">
      <c r="A77" s="23">
        <v>73</v>
      </c>
      <c r="B77" s="33" t="s">
        <v>4657</v>
      </c>
      <c r="C77" s="33" t="s">
        <v>4296</v>
      </c>
      <c r="D77" s="33" t="s">
        <v>216</v>
      </c>
      <c r="E77" s="33">
        <v>72</v>
      </c>
      <c r="F77" s="33" t="s">
        <v>3818</v>
      </c>
      <c r="G77" s="33" t="s">
        <v>4447</v>
      </c>
      <c r="H77" s="23" t="str">
        <f t="shared" si="4"/>
        <v>林＊德明</v>
      </c>
      <c r="I77" s="23" t="str">
        <f t="shared" si="5"/>
        <v>1＊312052</v>
      </c>
      <c r="J77" s="33" t="s">
        <v>4412</v>
      </c>
      <c r="K77" s="33" t="s">
        <v>67</v>
      </c>
      <c r="L77" s="33">
        <v>1551</v>
      </c>
      <c r="M77" s="33" t="s">
        <v>67</v>
      </c>
      <c r="N77" s="33"/>
      <c r="O77" s="33"/>
      <c r="P77" s="33"/>
      <c r="Q77" s="109"/>
      <c r="R77" s="109"/>
      <c r="S77" s="109"/>
      <c r="T77" s="109"/>
      <c r="U77" s="109"/>
      <c r="V77" s="113"/>
      <c r="W77" s="109"/>
      <c r="X77" s="109"/>
      <c r="Y77" s="109"/>
      <c r="Z77" s="109"/>
      <c r="AA77" s="109"/>
      <c r="AB77" s="109"/>
      <c r="AC77" s="109"/>
      <c r="AD77" s="109"/>
      <c r="AE77" s="109"/>
      <c r="AF77" s="109"/>
      <c r="AG77" s="109"/>
      <c r="AH77" s="109"/>
      <c r="AI77" s="109"/>
      <c r="AJ77" s="109"/>
      <c r="AK77" s="109"/>
      <c r="AL77" s="109"/>
      <c r="AM77" s="109"/>
      <c r="AN77" s="109"/>
      <c r="AO77" s="109"/>
      <c r="AP77" s="109"/>
      <c r="AQ77" s="109"/>
      <c r="AR77" s="109"/>
      <c r="AS77" s="109"/>
      <c r="AT77" s="109"/>
      <c r="AU77" s="109"/>
      <c r="AV77" s="109"/>
      <c r="AW77" s="109"/>
      <c r="AX77" s="109"/>
      <c r="AY77" s="109"/>
      <c r="AZ77" s="109"/>
      <c r="BA77" s="109"/>
      <c r="BB77" s="109" t="s">
        <v>9</v>
      </c>
      <c r="BC77" s="109"/>
      <c r="BD77" s="109"/>
      <c r="BE77" s="109"/>
      <c r="BF77" s="109"/>
      <c r="BG77" s="109"/>
      <c r="BH77" s="109"/>
      <c r="BI77" s="109"/>
      <c r="BJ77" s="109"/>
      <c r="BK77" s="109"/>
      <c r="BL77" s="109"/>
      <c r="BM77" s="109"/>
      <c r="BN77" s="95"/>
    </row>
    <row r="78" spans="1:66" ht="31.2">
      <c r="A78" s="23">
        <v>74</v>
      </c>
      <c r="B78" s="33" t="s">
        <v>4658</v>
      </c>
      <c r="C78" s="33" t="s">
        <v>4463</v>
      </c>
      <c r="D78" s="33" t="s">
        <v>216</v>
      </c>
      <c r="E78" s="33">
        <v>61</v>
      </c>
      <c r="F78" s="33" t="s">
        <v>4377</v>
      </c>
      <c r="G78" s="33" t="s">
        <v>4340</v>
      </c>
      <c r="H78" s="23" t="str">
        <f t="shared" si="4"/>
        <v>曾＊雲</v>
      </c>
      <c r="I78" s="23" t="str">
        <f t="shared" si="5"/>
        <v>1＊238356</v>
      </c>
      <c r="J78" s="33" t="s">
        <v>4412</v>
      </c>
      <c r="K78" s="33" t="s">
        <v>4600</v>
      </c>
      <c r="L78" s="33">
        <v>1551</v>
      </c>
      <c r="M78" s="33" t="s">
        <v>660</v>
      </c>
      <c r="N78" s="33" t="s">
        <v>3345</v>
      </c>
      <c r="O78" s="33"/>
      <c r="P78" s="33"/>
      <c r="Q78" s="109"/>
      <c r="R78" s="109" t="s">
        <v>1100</v>
      </c>
      <c r="S78" s="109"/>
      <c r="T78" s="109" t="s">
        <v>9</v>
      </c>
      <c r="U78" s="109" t="s">
        <v>9</v>
      </c>
      <c r="V78" s="113"/>
      <c r="W78" s="109"/>
      <c r="X78" s="109"/>
      <c r="Y78" s="109"/>
      <c r="Z78" s="109"/>
      <c r="AA78" s="109"/>
      <c r="AB78" s="109"/>
      <c r="AC78" s="109"/>
      <c r="AD78" s="109"/>
      <c r="AE78" s="109"/>
      <c r="AF78" s="109"/>
      <c r="AG78" s="109"/>
      <c r="AH78" s="109"/>
      <c r="AI78" s="109"/>
      <c r="AJ78" s="109"/>
      <c r="AK78" s="109"/>
      <c r="AL78" s="109"/>
      <c r="AM78" s="109"/>
      <c r="AN78" s="109"/>
      <c r="AO78" s="109"/>
      <c r="AP78" s="109"/>
      <c r="AQ78" s="109"/>
      <c r="AR78" s="109"/>
      <c r="AS78" s="109"/>
      <c r="AT78" s="109"/>
      <c r="AU78" s="109"/>
      <c r="AV78" s="109"/>
      <c r="AW78" s="109"/>
      <c r="AX78" s="109"/>
      <c r="AY78" s="109"/>
      <c r="AZ78" s="109"/>
      <c r="BA78" s="109"/>
      <c r="BB78" s="109"/>
      <c r="BC78" s="109"/>
      <c r="BD78" s="109"/>
      <c r="BE78" s="109"/>
      <c r="BF78" s="109"/>
      <c r="BG78" s="109"/>
      <c r="BH78" s="109"/>
      <c r="BI78" s="109"/>
      <c r="BJ78" s="109"/>
      <c r="BK78" s="109"/>
      <c r="BL78" s="109"/>
      <c r="BM78" s="109" t="s">
        <v>1111</v>
      </c>
      <c r="BN78" s="95"/>
    </row>
    <row r="79" spans="1:66" ht="31.2">
      <c r="A79" s="23">
        <v>75</v>
      </c>
      <c r="B79" s="33" t="s">
        <v>4659</v>
      </c>
      <c r="C79" s="33" t="s">
        <v>4464</v>
      </c>
      <c r="D79" s="33" t="s">
        <v>218</v>
      </c>
      <c r="E79" s="33">
        <v>63</v>
      </c>
      <c r="F79" s="33"/>
      <c r="G79" s="33"/>
      <c r="H79" s="23" t="str">
        <f t="shared" si="4"/>
        <v>黃＊財</v>
      </c>
      <c r="I79" s="23" t="str">
        <f t="shared" si="5"/>
        <v>1＊281012</v>
      </c>
      <c r="J79" s="33" t="s">
        <v>4412</v>
      </c>
      <c r="K79" s="33" t="s">
        <v>2620</v>
      </c>
      <c r="L79" s="33">
        <v>1551</v>
      </c>
      <c r="M79" s="33" t="s">
        <v>195</v>
      </c>
      <c r="N79" s="33" t="s">
        <v>3345</v>
      </c>
      <c r="O79" s="33"/>
      <c r="P79" s="33"/>
      <c r="Q79" s="109"/>
      <c r="R79" s="109" t="s">
        <v>4601</v>
      </c>
      <c r="S79" s="109"/>
      <c r="T79" s="109" t="s">
        <v>9</v>
      </c>
      <c r="U79" s="109"/>
      <c r="V79" s="113"/>
      <c r="W79" s="109"/>
      <c r="X79" s="109"/>
      <c r="Y79" s="109"/>
      <c r="Z79" s="109"/>
      <c r="AA79" s="109"/>
      <c r="AB79" s="109"/>
      <c r="AC79" s="109"/>
      <c r="AD79" s="109"/>
      <c r="AE79" s="109"/>
      <c r="AF79" s="109"/>
      <c r="AG79" s="109"/>
      <c r="AH79" s="109"/>
      <c r="AI79" s="109"/>
      <c r="AJ79" s="109"/>
      <c r="AK79" s="109"/>
      <c r="AL79" s="109"/>
      <c r="AM79" s="109"/>
      <c r="AN79" s="109"/>
      <c r="AO79" s="109"/>
      <c r="AP79" s="109"/>
      <c r="AQ79" s="109"/>
      <c r="AR79" s="109"/>
      <c r="AS79" s="109"/>
      <c r="AT79" s="109"/>
      <c r="AU79" s="109"/>
      <c r="AV79" s="109"/>
      <c r="AW79" s="109"/>
      <c r="AX79" s="109"/>
      <c r="AY79" s="109"/>
      <c r="AZ79" s="109"/>
      <c r="BA79" s="109"/>
      <c r="BB79" s="109"/>
      <c r="BC79" s="109"/>
      <c r="BD79" s="109"/>
      <c r="BE79" s="109"/>
      <c r="BF79" s="109"/>
      <c r="BG79" s="109"/>
      <c r="BH79" s="109"/>
      <c r="BI79" s="109"/>
      <c r="BJ79" s="109"/>
      <c r="BK79" s="109"/>
      <c r="BL79" s="109"/>
      <c r="BM79" s="109" t="s">
        <v>1111</v>
      </c>
      <c r="BN79" s="95"/>
    </row>
    <row r="80" spans="1:66" ht="16.2">
      <c r="A80" s="23">
        <v>76</v>
      </c>
      <c r="B80" s="33" t="s">
        <v>4660</v>
      </c>
      <c r="C80" s="33" t="s">
        <v>4465</v>
      </c>
      <c r="D80" s="33" t="s">
        <v>216</v>
      </c>
      <c r="E80" s="33">
        <v>60</v>
      </c>
      <c r="F80" s="33"/>
      <c r="G80" s="33"/>
      <c r="H80" s="23" t="str">
        <f t="shared" si="4"/>
        <v>翁＊鳳</v>
      </c>
      <c r="I80" s="23" t="str">
        <f t="shared" si="5"/>
        <v>0＊772046</v>
      </c>
      <c r="J80" s="33" t="s">
        <v>4349</v>
      </c>
      <c r="K80" s="33" t="s">
        <v>58</v>
      </c>
      <c r="L80" s="33">
        <v>1551</v>
      </c>
      <c r="M80" s="33" t="s">
        <v>58</v>
      </c>
      <c r="N80" s="33"/>
      <c r="O80" s="33"/>
      <c r="P80" s="33"/>
      <c r="Q80" s="109"/>
      <c r="R80" s="109"/>
      <c r="S80" s="109"/>
      <c r="T80" s="109"/>
      <c r="U80" s="109"/>
      <c r="V80" s="113"/>
      <c r="W80" s="109"/>
      <c r="X80" s="109"/>
      <c r="Y80" s="109"/>
      <c r="Z80" s="109"/>
      <c r="AA80" s="109"/>
      <c r="AB80" s="109"/>
      <c r="AC80" s="109"/>
      <c r="AD80" s="109"/>
      <c r="AE80" s="109"/>
      <c r="AF80" s="109"/>
      <c r="AG80" s="109"/>
      <c r="AH80" s="109"/>
      <c r="AI80" s="109"/>
      <c r="AJ80" s="109"/>
      <c r="AK80" s="109"/>
      <c r="AL80" s="109"/>
      <c r="AM80" s="109"/>
      <c r="AN80" s="109"/>
      <c r="AO80" s="109"/>
      <c r="AP80" s="109"/>
      <c r="AQ80" s="109"/>
      <c r="AR80" s="109"/>
      <c r="AS80" s="109"/>
      <c r="AT80" s="109"/>
      <c r="AU80" s="109"/>
      <c r="AV80" s="109"/>
      <c r="AW80" s="109"/>
      <c r="AX80" s="109" t="s">
        <v>9</v>
      </c>
      <c r="AY80" s="109"/>
      <c r="AZ80" s="109"/>
      <c r="BA80" s="109"/>
      <c r="BB80" s="109"/>
      <c r="BC80" s="109"/>
      <c r="BD80" s="109"/>
      <c r="BE80" s="109"/>
      <c r="BF80" s="109"/>
      <c r="BG80" s="109"/>
      <c r="BH80" s="109"/>
      <c r="BI80" s="109"/>
      <c r="BJ80" s="109"/>
      <c r="BK80" s="109"/>
      <c r="BL80" s="109"/>
      <c r="BM80" s="109"/>
      <c r="BN80" s="95"/>
    </row>
    <row r="81" spans="1:66" ht="31.2">
      <c r="A81" s="23">
        <v>77</v>
      </c>
      <c r="B81" s="33" t="s">
        <v>4661</v>
      </c>
      <c r="C81" s="33" t="s">
        <v>4466</v>
      </c>
      <c r="D81" s="33" t="s">
        <v>216</v>
      </c>
      <c r="E81" s="33">
        <v>87</v>
      </c>
      <c r="F81" s="33" t="s">
        <v>4340</v>
      </c>
      <c r="G81" s="33" t="s">
        <v>4399</v>
      </c>
      <c r="H81" s="23" t="str">
        <f t="shared" si="4"/>
        <v>陳＊金花</v>
      </c>
      <c r="I81" s="23" t="str">
        <f t="shared" si="5"/>
        <v>0＊127038</v>
      </c>
      <c r="J81" s="33" t="s">
        <v>4380</v>
      </c>
      <c r="K81" s="33" t="s">
        <v>93</v>
      </c>
      <c r="L81" s="33">
        <v>1551</v>
      </c>
      <c r="M81" s="33" t="s">
        <v>93</v>
      </c>
      <c r="N81" s="33"/>
      <c r="O81" s="33"/>
      <c r="P81" s="33"/>
      <c r="Q81" s="109"/>
      <c r="R81" s="109"/>
      <c r="S81" s="109"/>
      <c r="T81" s="109"/>
      <c r="U81" s="109"/>
      <c r="V81" s="113"/>
      <c r="W81" s="109"/>
      <c r="X81" s="109"/>
      <c r="Y81" s="109"/>
      <c r="Z81" s="109"/>
      <c r="AA81" s="109"/>
      <c r="AB81" s="109"/>
      <c r="AC81" s="109"/>
      <c r="AD81" s="109"/>
      <c r="AE81" s="109"/>
      <c r="AF81" s="109"/>
      <c r="AG81" s="109"/>
      <c r="AH81" s="109"/>
      <c r="AI81" s="109"/>
      <c r="AJ81" s="109"/>
      <c r="AK81" s="109"/>
      <c r="AL81" s="109"/>
      <c r="AM81" s="109"/>
      <c r="AN81" s="109"/>
      <c r="AO81" s="109"/>
      <c r="AP81" s="109"/>
      <c r="AQ81" s="109"/>
      <c r="AR81" s="109"/>
      <c r="AS81" s="109"/>
      <c r="AT81" s="109"/>
      <c r="AU81" s="109"/>
      <c r="AV81" s="109"/>
      <c r="AW81" s="109"/>
      <c r="AX81" s="109"/>
      <c r="AY81" s="109"/>
      <c r="AZ81" s="109"/>
      <c r="BA81" s="109"/>
      <c r="BB81" s="109"/>
      <c r="BC81" s="109"/>
      <c r="BD81" s="109"/>
      <c r="BE81" s="109"/>
      <c r="BF81" s="109"/>
      <c r="BG81" s="109"/>
      <c r="BH81" s="109"/>
      <c r="BI81" s="109"/>
      <c r="BJ81" s="109"/>
      <c r="BK81" s="109"/>
      <c r="BL81" s="109"/>
      <c r="BM81" s="109" t="s">
        <v>1795</v>
      </c>
      <c r="BN81" s="95"/>
    </row>
    <row r="82" spans="1:66" ht="16.2">
      <c r="A82" s="23">
        <v>78</v>
      </c>
      <c r="B82" s="33" t="s">
        <v>4662</v>
      </c>
      <c r="C82" s="33" t="s">
        <v>4467</v>
      </c>
      <c r="D82" s="33" t="s">
        <v>216</v>
      </c>
      <c r="E82" s="33">
        <v>65</v>
      </c>
      <c r="F82" s="33" t="s">
        <v>4340</v>
      </c>
      <c r="G82" s="33" t="s">
        <v>4390</v>
      </c>
      <c r="H82" s="23" t="str">
        <f t="shared" si="4"/>
        <v>丁＊美</v>
      </c>
      <c r="I82" s="23" t="str">
        <f t="shared" si="5"/>
        <v>1＊613082</v>
      </c>
      <c r="J82" s="33" t="s">
        <v>4390</v>
      </c>
      <c r="K82" s="33" t="s">
        <v>58</v>
      </c>
      <c r="L82" s="33">
        <v>1551</v>
      </c>
      <c r="M82" s="33" t="s">
        <v>58</v>
      </c>
      <c r="N82" s="33"/>
      <c r="O82" s="33"/>
      <c r="P82" s="33"/>
      <c r="Q82" s="109"/>
      <c r="R82" s="109"/>
      <c r="S82" s="109"/>
      <c r="T82" s="109"/>
      <c r="U82" s="109"/>
      <c r="V82" s="113"/>
      <c r="W82" s="109"/>
      <c r="X82" s="109"/>
      <c r="Y82" s="109"/>
      <c r="Z82" s="109"/>
      <c r="AA82" s="109"/>
      <c r="AB82" s="109"/>
      <c r="AC82" s="109"/>
      <c r="AD82" s="109"/>
      <c r="AE82" s="109"/>
      <c r="AF82" s="109"/>
      <c r="AG82" s="109"/>
      <c r="AH82" s="109"/>
      <c r="AI82" s="109"/>
      <c r="AJ82" s="109"/>
      <c r="AK82" s="109"/>
      <c r="AL82" s="109"/>
      <c r="AM82" s="109"/>
      <c r="AN82" s="109"/>
      <c r="AO82" s="109"/>
      <c r="AP82" s="109"/>
      <c r="AQ82" s="109"/>
      <c r="AR82" s="109"/>
      <c r="AS82" s="109"/>
      <c r="AT82" s="109"/>
      <c r="AU82" s="109"/>
      <c r="AV82" s="109"/>
      <c r="AW82" s="109"/>
      <c r="AX82" s="109" t="s">
        <v>9</v>
      </c>
      <c r="AY82" s="109"/>
      <c r="AZ82" s="109"/>
      <c r="BA82" s="109"/>
      <c r="BB82" s="109"/>
      <c r="BC82" s="109"/>
      <c r="BD82" s="109"/>
      <c r="BE82" s="109"/>
      <c r="BF82" s="109"/>
      <c r="BG82" s="109"/>
      <c r="BH82" s="109"/>
      <c r="BI82" s="109"/>
      <c r="BJ82" s="109"/>
      <c r="BK82" s="109"/>
      <c r="BL82" s="109"/>
      <c r="BM82" s="109"/>
      <c r="BN82" s="95"/>
    </row>
    <row r="83" spans="1:66" ht="16.2">
      <c r="A83" s="23">
        <v>79</v>
      </c>
      <c r="B83" s="33" t="s">
        <v>4663</v>
      </c>
      <c r="C83" s="33" t="s">
        <v>4468</v>
      </c>
      <c r="D83" s="33" t="s">
        <v>216</v>
      </c>
      <c r="E83" s="33">
        <v>66</v>
      </c>
      <c r="F83" s="33"/>
      <c r="G83" s="33"/>
      <c r="H83" s="23" t="str">
        <f t="shared" si="4"/>
        <v>柯＊樺</v>
      </c>
      <c r="I83" s="23" t="str">
        <f t="shared" si="5"/>
        <v>2＊073964</v>
      </c>
      <c r="J83" s="33" t="s">
        <v>4390</v>
      </c>
      <c r="K83" s="33" t="s">
        <v>58</v>
      </c>
      <c r="L83" s="33">
        <v>1551</v>
      </c>
      <c r="M83" s="33" t="s">
        <v>58</v>
      </c>
      <c r="N83" s="33"/>
      <c r="O83" s="33"/>
      <c r="P83" s="33"/>
      <c r="Q83" s="109"/>
      <c r="R83" s="109"/>
      <c r="S83" s="109"/>
      <c r="T83" s="109"/>
      <c r="U83" s="109"/>
      <c r="V83" s="113"/>
      <c r="W83" s="109"/>
      <c r="X83" s="109"/>
      <c r="Y83" s="109"/>
      <c r="Z83" s="109"/>
      <c r="AA83" s="109"/>
      <c r="AB83" s="109"/>
      <c r="AC83" s="109"/>
      <c r="AD83" s="109"/>
      <c r="AE83" s="109"/>
      <c r="AF83" s="109"/>
      <c r="AG83" s="109"/>
      <c r="AH83" s="109"/>
      <c r="AI83" s="109"/>
      <c r="AJ83" s="109"/>
      <c r="AK83" s="109"/>
      <c r="AL83" s="109"/>
      <c r="AM83" s="109"/>
      <c r="AN83" s="109"/>
      <c r="AO83" s="109"/>
      <c r="AP83" s="109"/>
      <c r="AQ83" s="109"/>
      <c r="AR83" s="109"/>
      <c r="AS83" s="109"/>
      <c r="AT83" s="109"/>
      <c r="AU83" s="109"/>
      <c r="AV83" s="109"/>
      <c r="AW83" s="109"/>
      <c r="AX83" s="109" t="s">
        <v>9</v>
      </c>
      <c r="AY83" s="109"/>
      <c r="AZ83" s="109"/>
      <c r="BA83" s="109"/>
      <c r="BB83" s="109"/>
      <c r="BC83" s="109"/>
      <c r="BD83" s="109"/>
      <c r="BE83" s="109"/>
      <c r="BF83" s="109"/>
      <c r="BG83" s="109"/>
      <c r="BH83" s="109"/>
      <c r="BI83" s="109"/>
      <c r="BJ83" s="109"/>
      <c r="BK83" s="109"/>
      <c r="BL83" s="109"/>
      <c r="BM83" s="109"/>
      <c r="BN83" s="95"/>
    </row>
    <row r="84" spans="1:66" ht="31.2">
      <c r="A84" s="23">
        <v>80</v>
      </c>
      <c r="B84" s="33" t="s">
        <v>4664</v>
      </c>
      <c r="C84" s="33" t="s">
        <v>4469</v>
      </c>
      <c r="D84" s="33" t="s">
        <v>216</v>
      </c>
      <c r="E84" s="33">
        <v>59</v>
      </c>
      <c r="F84" s="33"/>
      <c r="G84" s="33"/>
      <c r="H84" s="23" t="str">
        <f t="shared" si="4"/>
        <v>史＊甄</v>
      </c>
      <c r="I84" s="23" t="str">
        <f t="shared" si="5"/>
        <v>0＊233227</v>
      </c>
      <c r="J84" s="33" t="s">
        <v>4399</v>
      </c>
      <c r="K84" s="33" t="s">
        <v>1121</v>
      </c>
      <c r="L84" s="33">
        <v>1551</v>
      </c>
      <c r="M84" s="33" t="s">
        <v>58</v>
      </c>
      <c r="N84" s="33" t="s">
        <v>3345</v>
      </c>
      <c r="O84" s="33"/>
      <c r="P84" s="33"/>
      <c r="Q84" s="109"/>
      <c r="R84" s="109"/>
      <c r="S84" s="109"/>
      <c r="T84" s="109"/>
      <c r="U84" s="109"/>
      <c r="V84" s="113"/>
      <c r="W84" s="109"/>
      <c r="X84" s="109"/>
      <c r="Y84" s="109"/>
      <c r="Z84" s="109"/>
      <c r="AA84" s="109"/>
      <c r="AB84" s="109"/>
      <c r="AC84" s="109"/>
      <c r="AD84" s="109"/>
      <c r="AE84" s="109"/>
      <c r="AF84" s="109"/>
      <c r="AG84" s="109"/>
      <c r="AH84" s="109"/>
      <c r="AI84" s="109"/>
      <c r="AJ84" s="109"/>
      <c r="AK84" s="109"/>
      <c r="AL84" s="109"/>
      <c r="AM84" s="109"/>
      <c r="AN84" s="109"/>
      <c r="AO84" s="109"/>
      <c r="AP84" s="109"/>
      <c r="AQ84" s="109"/>
      <c r="AR84" s="109"/>
      <c r="AS84" s="109"/>
      <c r="AT84" s="109"/>
      <c r="AU84" s="109"/>
      <c r="AV84" s="109"/>
      <c r="AW84" s="109"/>
      <c r="AX84" s="109" t="s">
        <v>9</v>
      </c>
      <c r="AY84" s="109"/>
      <c r="AZ84" s="109"/>
      <c r="BA84" s="109"/>
      <c r="BB84" s="109"/>
      <c r="BC84" s="109"/>
      <c r="BD84" s="109"/>
      <c r="BE84" s="109"/>
      <c r="BF84" s="109"/>
      <c r="BG84" s="109"/>
      <c r="BH84" s="109"/>
      <c r="BI84" s="109"/>
      <c r="BJ84" s="109"/>
      <c r="BK84" s="109"/>
      <c r="BL84" s="109"/>
      <c r="BM84" s="109" t="s">
        <v>1111</v>
      </c>
      <c r="BN84" s="95"/>
    </row>
    <row r="85" spans="1:66" ht="16.2">
      <c r="A85" s="23">
        <v>81</v>
      </c>
      <c r="B85" s="33" t="s">
        <v>4665</v>
      </c>
      <c r="C85" s="33" t="s">
        <v>4470</v>
      </c>
      <c r="D85" s="33" t="s">
        <v>218</v>
      </c>
      <c r="E85" s="33">
        <v>71</v>
      </c>
      <c r="F85" s="33" t="s">
        <v>4399</v>
      </c>
      <c r="G85" s="33" t="s">
        <v>4383</v>
      </c>
      <c r="H85" s="23" t="str">
        <f t="shared" si="4"/>
        <v>羅＊源</v>
      </c>
      <c r="I85" s="23" t="str">
        <f t="shared" si="5"/>
        <v>0＊893609</v>
      </c>
      <c r="J85" s="33" t="s">
        <v>4399</v>
      </c>
      <c r="K85" s="33" t="s">
        <v>58</v>
      </c>
      <c r="L85" s="33">
        <v>1551</v>
      </c>
      <c r="M85" s="33" t="s">
        <v>58</v>
      </c>
      <c r="N85" s="33"/>
      <c r="O85" s="33"/>
      <c r="P85" s="33"/>
      <c r="Q85" s="109"/>
      <c r="R85" s="109"/>
      <c r="S85" s="109"/>
      <c r="T85" s="109"/>
      <c r="U85" s="109"/>
      <c r="V85" s="113"/>
      <c r="W85" s="109"/>
      <c r="X85" s="109"/>
      <c r="Y85" s="109"/>
      <c r="Z85" s="109"/>
      <c r="AA85" s="109"/>
      <c r="AB85" s="109"/>
      <c r="AC85" s="109"/>
      <c r="AD85" s="109"/>
      <c r="AE85" s="109"/>
      <c r="AF85" s="109"/>
      <c r="AG85" s="109"/>
      <c r="AH85" s="109"/>
      <c r="AI85" s="109"/>
      <c r="AJ85" s="109"/>
      <c r="AK85" s="109"/>
      <c r="AL85" s="109"/>
      <c r="AM85" s="109"/>
      <c r="AN85" s="109"/>
      <c r="AO85" s="109"/>
      <c r="AP85" s="109"/>
      <c r="AQ85" s="109"/>
      <c r="AR85" s="109"/>
      <c r="AS85" s="109"/>
      <c r="AT85" s="109"/>
      <c r="AU85" s="109"/>
      <c r="AV85" s="109"/>
      <c r="AW85" s="109"/>
      <c r="AX85" s="109" t="s">
        <v>9</v>
      </c>
      <c r="AY85" s="109"/>
      <c r="AZ85" s="109"/>
      <c r="BA85" s="109"/>
      <c r="BB85" s="109"/>
      <c r="BC85" s="109"/>
      <c r="BD85" s="109"/>
      <c r="BE85" s="109"/>
      <c r="BF85" s="109"/>
      <c r="BG85" s="109"/>
      <c r="BH85" s="109"/>
      <c r="BI85" s="109"/>
      <c r="BJ85" s="109"/>
      <c r="BK85" s="109"/>
      <c r="BL85" s="109"/>
      <c r="BM85" s="109"/>
      <c r="BN85" s="95"/>
    </row>
    <row r="86" spans="1:66" ht="16.2">
      <c r="A86" s="23">
        <v>82</v>
      </c>
      <c r="B86" s="33" t="s">
        <v>4666</v>
      </c>
      <c r="C86" s="33" t="s">
        <v>4471</v>
      </c>
      <c r="D86" s="33" t="s">
        <v>216</v>
      </c>
      <c r="E86" s="33">
        <v>62</v>
      </c>
      <c r="F86" s="33"/>
      <c r="G86" s="33"/>
      <c r="H86" s="23" t="str">
        <f t="shared" si="4"/>
        <v>洪＊容</v>
      </c>
      <c r="I86" s="23" t="str">
        <f t="shared" si="5"/>
        <v>2＊108610</v>
      </c>
      <c r="J86" s="33" t="s">
        <v>4383</v>
      </c>
      <c r="K86" s="33" t="s">
        <v>58</v>
      </c>
      <c r="L86" s="33">
        <v>1551</v>
      </c>
      <c r="M86" s="33" t="s">
        <v>58</v>
      </c>
      <c r="N86" s="33"/>
      <c r="O86" s="33"/>
      <c r="P86" s="33"/>
      <c r="Q86" s="109"/>
      <c r="R86" s="109"/>
      <c r="S86" s="109"/>
      <c r="T86" s="109"/>
      <c r="U86" s="109"/>
      <c r="V86" s="113"/>
      <c r="W86" s="109"/>
      <c r="X86" s="109"/>
      <c r="Y86" s="109"/>
      <c r="Z86" s="109"/>
      <c r="AA86" s="109"/>
      <c r="AB86" s="109"/>
      <c r="AC86" s="109"/>
      <c r="AD86" s="109"/>
      <c r="AE86" s="109"/>
      <c r="AF86" s="109"/>
      <c r="AG86" s="109"/>
      <c r="AH86" s="109"/>
      <c r="AI86" s="109"/>
      <c r="AJ86" s="109"/>
      <c r="AK86" s="109"/>
      <c r="AL86" s="109"/>
      <c r="AM86" s="109"/>
      <c r="AN86" s="109"/>
      <c r="AO86" s="109"/>
      <c r="AP86" s="109"/>
      <c r="AQ86" s="109"/>
      <c r="AR86" s="109"/>
      <c r="AS86" s="109"/>
      <c r="AT86" s="109"/>
      <c r="AU86" s="109"/>
      <c r="AV86" s="109"/>
      <c r="AW86" s="109"/>
      <c r="AX86" s="109" t="s">
        <v>9</v>
      </c>
      <c r="AY86" s="109"/>
      <c r="AZ86" s="109"/>
      <c r="BA86" s="109"/>
      <c r="BB86" s="109"/>
      <c r="BC86" s="109"/>
      <c r="BD86" s="109"/>
      <c r="BE86" s="109"/>
      <c r="BF86" s="109"/>
      <c r="BG86" s="109"/>
      <c r="BH86" s="109"/>
      <c r="BI86" s="109"/>
      <c r="BJ86" s="109"/>
      <c r="BK86" s="109"/>
      <c r="BL86" s="109"/>
      <c r="BM86" s="109"/>
      <c r="BN86" s="95"/>
    </row>
    <row r="87" spans="1:66" ht="31.2">
      <c r="A87" s="23">
        <v>83</v>
      </c>
      <c r="B87" s="33" t="s">
        <v>4667</v>
      </c>
      <c r="C87" s="33" t="s">
        <v>4472</v>
      </c>
      <c r="D87" s="33" t="s">
        <v>218</v>
      </c>
      <c r="E87" s="33">
        <v>83</v>
      </c>
      <c r="F87" s="33" t="s">
        <v>4380</v>
      </c>
      <c r="G87" s="33"/>
      <c r="H87" s="23" t="str">
        <f t="shared" si="4"/>
        <v>王＊耀</v>
      </c>
      <c r="I87" s="23" t="str">
        <f t="shared" si="5"/>
        <v>1＊598638</v>
      </c>
      <c r="J87" s="33" t="s">
        <v>4383</v>
      </c>
      <c r="K87" s="33" t="s">
        <v>1118</v>
      </c>
      <c r="L87" s="33">
        <v>1551</v>
      </c>
      <c r="M87" s="33" t="s">
        <v>135</v>
      </c>
      <c r="N87" s="33" t="s">
        <v>3345</v>
      </c>
      <c r="O87" s="33"/>
      <c r="P87" s="33"/>
      <c r="Q87" s="109"/>
      <c r="R87" s="109"/>
      <c r="S87" s="109"/>
      <c r="T87" s="109"/>
      <c r="U87" s="109"/>
      <c r="V87" s="113"/>
      <c r="W87" s="109"/>
      <c r="X87" s="109"/>
      <c r="Y87" s="109"/>
      <c r="Z87" s="109"/>
      <c r="AA87" s="109"/>
      <c r="AB87" s="109"/>
      <c r="AC87" s="109"/>
      <c r="AD87" s="109"/>
      <c r="AE87" s="109"/>
      <c r="AF87" s="109"/>
      <c r="AG87" s="109"/>
      <c r="AH87" s="109"/>
      <c r="AI87" s="109"/>
      <c r="AJ87" s="109"/>
      <c r="AK87" s="109"/>
      <c r="AL87" s="109"/>
      <c r="AM87" s="109"/>
      <c r="AN87" s="109"/>
      <c r="AO87" s="109"/>
      <c r="AP87" s="109"/>
      <c r="AQ87" s="109"/>
      <c r="AR87" s="109"/>
      <c r="AS87" s="109"/>
      <c r="AT87" s="109"/>
      <c r="AU87" s="109"/>
      <c r="AV87" s="109"/>
      <c r="AW87" s="109"/>
      <c r="AX87" s="109"/>
      <c r="AY87" s="109"/>
      <c r="AZ87" s="109" t="s">
        <v>4623</v>
      </c>
      <c r="BA87" s="109"/>
      <c r="BB87" s="109"/>
      <c r="BC87" s="109"/>
      <c r="BD87" s="109"/>
      <c r="BE87" s="109"/>
      <c r="BF87" s="109"/>
      <c r="BG87" s="109"/>
      <c r="BH87" s="109"/>
      <c r="BI87" s="109"/>
      <c r="BJ87" s="109"/>
      <c r="BK87" s="109"/>
      <c r="BL87" s="109"/>
      <c r="BM87" s="109" t="s">
        <v>1111</v>
      </c>
      <c r="BN87" s="95"/>
    </row>
    <row r="88" spans="1:66" ht="16.2">
      <c r="A88" s="23">
        <v>84</v>
      </c>
      <c r="B88" s="33" t="s">
        <v>4668</v>
      </c>
      <c r="C88" s="33" t="s">
        <v>4473</v>
      </c>
      <c r="D88" s="33" t="s">
        <v>216</v>
      </c>
      <c r="E88" s="33">
        <v>75</v>
      </c>
      <c r="F88" s="33"/>
      <c r="G88" s="33"/>
      <c r="H88" s="23" t="str">
        <f t="shared" si="4"/>
        <v>陳＊</v>
      </c>
      <c r="I88" s="23" t="str">
        <f t="shared" si="5"/>
        <v>1＊364606</v>
      </c>
      <c r="J88" s="33" t="s">
        <v>4383</v>
      </c>
      <c r="K88" s="33" t="s">
        <v>58</v>
      </c>
      <c r="L88" s="33">
        <v>1551</v>
      </c>
      <c r="M88" s="33" t="s">
        <v>58</v>
      </c>
      <c r="N88" s="33"/>
      <c r="O88" s="33"/>
      <c r="P88" s="33"/>
      <c r="Q88" s="109"/>
      <c r="R88" s="109"/>
      <c r="S88" s="109"/>
      <c r="T88" s="109"/>
      <c r="U88" s="109"/>
      <c r="V88" s="113"/>
      <c r="W88" s="109"/>
      <c r="X88" s="109"/>
      <c r="Y88" s="109"/>
      <c r="Z88" s="109"/>
      <c r="AA88" s="109"/>
      <c r="AB88" s="109"/>
      <c r="AC88" s="109"/>
      <c r="AD88" s="109"/>
      <c r="AE88" s="109"/>
      <c r="AF88" s="109"/>
      <c r="AG88" s="109"/>
      <c r="AH88" s="109"/>
      <c r="AI88" s="109"/>
      <c r="AJ88" s="109"/>
      <c r="AK88" s="109"/>
      <c r="AL88" s="109"/>
      <c r="AM88" s="109"/>
      <c r="AN88" s="109"/>
      <c r="AO88" s="109"/>
      <c r="AP88" s="109"/>
      <c r="AQ88" s="109"/>
      <c r="AR88" s="109"/>
      <c r="AS88" s="109"/>
      <c r="AT88" s="109"/>
      <c r="AU88" s="109"/>
      <c r="AV88" s="109"/>
      <c r="AW88" s="109" t="s">
        <v>9</v>
      </c>
      <c r="AX88" s="109"/>
      <c r="AY88" s="109"/>
      <c r="AZ88" s="109"/>
      <c r="BA88" s="109"/>
      <c r="BB88" s="109"/>
      <c r="BC88" s="109"/>
      <c r="BD88" s="109"/>
      <c r="BE88" s="109"/>
      <c r="BF88" s="109"/>
      <c r="BG88" s="109"/>
      <c r="BH88" s="109"/>
      <c r="BI88" s="109"/>
      <c r="BJ88" s="109"/>
      <c r="BK88" s="109"/>
      <c r="BL88" s="109"/>
      <c r="BM88" s="109"/>
      <c r="BN88" s="95"/>
    </row>
    <row r="89" spans="1:66" ht="31.2">
      <c r="A89" s="23">
        <v>85</v>
      </c>
      <c r="B89" s="33" t="s">
        <v>4669</v>
      </c>
      <c r="C89" s="33" t="s">
        <v>4195</v>
      </c>
      <c r="D89" s="33" t="s">
        <v>218</v>
      </c>
      <c r="E89" s="33">
        <v>62</v>
      </c>
      <c r="F89" s="33" t="s">
        <v>3370</v>
      </c>
      <c r="G89" s="33" t="s">
        <v>4357</v>
      </c>
      <c r="H89" s="23" t="str">
        <f t="shared" si="4"/>
        <v>孫＊華</v>
      </c>
      <c r="I89" s="23" t="str">
        <f t="shared" si="5"/>
        <v>1＊614044</v>
      </c>
      <c r="J89" s="33" t="s">
        <v>4383</v>
      </c>
      <c r="K89" s="33" t="s">
        <v>1122</v>
      </c>
      <c r="L89" s="33">
        <v>1551</v>
      </c>
      <c r="M89" s="33" t="s">
        <v>705</v>
      </c>
      <c r="N89" s="33" t="s">
        <v>3345</v>
      </c>
      <c r="O89" s="33"/>
      <c r="P89" s="33"/>
      <c r="Q89" s="109"/>
      <c r="R89" s="109"/>
      <c r="S89" s="109"/>
      <c r="T89" s="109"/>
      <c r="U89" s="109"/>
      <c r="V89" s="113"/>
      <c r="W89" s="109"/>
      <c r="X89" s="109"/>
      <c r="Y89" s="109"/>
      <c r="Z89" s="109"/>
      <c r="AA89" s="109"/>
      <c r="AB89" s="109"/>
      <c r="AC89" s="109"/>
      <c r="AD89" s="109"/>
      <c r="AE89" s="109"/>
      <c r="AF89" s="109"/>
      <c r="AG89" s="109"/>
      <c r="AH89" s="109"/>
      <c r="AI89" s="109"/>
      <c r="AJ89" s="109"/>
      <c r="AK89" s="109"/>
      <c r="AL89" s="109"/>
      <c r="AM89" s="109"/>
      <c r="AN89" s="109"/>
      <c r="AO89" s="109"/>
      <c r="AP89" s="109"/>
      <c r="AQ89" s="109"/>
      <c r="AR89" s="109"/>
      <c r="AS89" s="109"/>
      <c r="AT89" s="109"/>
      <c r="AU89" s="109"/>
      <c r="AV89" s="109" t="s">
        <v>9</v>
      </c>
      <c r="AW89" s="109"/>
      <c r="AX89" s="109"/>
      <c r="AY89" s="109"/>
      <c r="AZ89" s="109"/>
      <c r="BA89" s="109"/>
      <c r="BB89" s="109"/>
      <c r="BC89" s="109"/>
      <c r="BD89" s="109"/>
      <c r="BE89" s="109"/>
      <c r="BF89" s="109"/>
      <c r="BG89" s="109"/>
      <c r="BH89" s="109"/>
      <c r="BI89" s="109"/>
      <c r="BJ89" s="109"/>
      <c r="BK89" s="109"/>
      <c r="BL89" s="109"/>
      <c r="BM89" s="109" t="s">
        <v>1111</v>
      </c>
      <c r="BN89" s="95"/>
    </row>
    <row r="90" spans="1:66" ht="16.2">
      <c r="A90" s="23">
        <v>86</v>
      </c>
      <c r="B90" s="33" t="s">
        <v>4670</v>
      </c>
      <c r="C90" s="33" t="s">
        <v>4474</v>
      </c>
      <c r="D90" s="33" t="s">
        <v>216</v>
      </c>
      <c r="E90" s="33">
        <v>65</v>
      </c>
      <c r="F90" s="33"/>
      <c r="G90" s="33"/>
      <c r="H90" s="23" t="str">
        <f t="shared" si="4"/>
        <v>丁＊桃</v>
      </c>
      <c r="I90" s="23" t="str">
        <f t="shared" si="5"/>
        <v>0＊782478</v>
      </c>
      <c r="J90" s="33" t="s">
        <v>4404</v>
      </c>
      <c r="K90" s="33" t="s">
        <v>67</v>
      </c>
      <c r="L90" s="33">
        <v>1551</v>
      </c>
      <c r="M90" s="33" t="s">
        <v>67</v>
      </c>
      <c r="N90" s="33"/>
      <c r="O90" s="33"/>
      <c r="P90" s="33"/>
      <c r="Q90" s="109"/>
      <c r="R90" s="109"/>
      <c r="S90" s="109"/>
      <c r="T90" s="109"/>
      <c r="U90" s="109"/>
      <c r="V90" s="113"/>
      <c r="W90" s="109"/>
      <c r="X90" s="109"/>
      <c r="Y90" s="109"/>
      <c r="Z90" s="109"/>
      <c r="AA90" s="109"/>
      <c r="AB90" s="109"/>
      <c r="AC90" s="109"/>
      <c r="AD90" s="109"/>
      <c r="AE90" s="109"/>
      <c r="AF90" s="109"/>
      <c r="AG90" s="109"/>
      <c r="AH90" s="109"/>
      <c r="AI90" s="109"/>
      <c r="AJ90" s="109"/>
      <c r="AK90" s="109"/>
      <c r="AL90" s="109"/>
      <c r="AM90" s="109"/>
      <c r="AN90" s="109"/>
      <c r="AO90" s="109"/>
      <c r="AP90" s="109"/>
      <c r="AQ90" s="109"/>
      <c r="AR90" s="109"/>
      <c r="AS90" s="109"/>
      <c r="AT90" s="109"/>
      <c r="AU90" s="109"/>
      <c r="AV90" s="109"/>
      <c r="AW90" s="109"/>
      <c r="AX90" s="109"/>
      <c r="AY90" s="109"/>
      <c r="AZ90" s="109"/>
      <c r="BA90" s="109"/>
      <c r="BB90" s="109" t="s">
        <v>9</v>
      </c>
      <c r="BC90" s="109"/>
      <c r="BD90" s="109"/>
      <c r="BE90" s="109"/>
      <c r="BF90" s="109"/>
      <c r="BG90" s="109"/>
      <c r="BH90" s="109"/>
      <c r="BI90" s="109"/>
      <c r="BJ90" s="109"/>
      <c r="BK90" s="109"/>
      <c r="BL90" s="109"/>
      <c r="BM90" s="109"/>
      <c r="BN90" s="95"/>
    </row>
    <row r="91" spans="1:66" ht="16.2">
      <c r="A91" s="23">
        <v>87</v>
      </c>
      <c r="B91" s="33" t="s">
        <v>4671</v>
      </c>
      <c r="C91" s="33" t="s">
        <v>4475</v>
      </c>
      <c r="D91" s="33" t="s">
        <v>216</v>
      </c>
      <c r="E91" s="33">
        <v>67</v>
      </c>
      <c r="F91" s="33" t="s">
        <v>4353</v>
      </c>
      <c r="G91" s="33" t="s">
        <v>4357</v>
      </c>
      <c r="H91" s="23" t="str">
        <f t="shared" si="4"/>
        <v>吳＊網桂</v>
      </c>
      <c r="I91" s="23" t="str">
        <f t="shared" si="5"/>
        <v>0＊158095</v>
      </c>
      <c r="J91" s="33" t="s">
        <v>4404</v>
      </c>
      <c r="K91" s="33" t="s">
        <v>58</v>
      </c>
      <c r="L91" s="33">
        <v>1551</v>
      </c>
      <c r="M91" s="33" t="s">
        <v>58</v>
      </c>
      <c r="N91" s="33"/>
      <c r="O91" s="33"/>
      <c r="P91" s="33"/>
      <c r="Q91" s="109"/>
      <c r="R91" s="109"/>
      <c r="S91" s="109"/>
      <c r="T91" s="109"/>
      <c r="U91" s="109"/>
      <c r="V91" s="113"/>
      <c r="W91" s="109"/>
      <c r="X91" s="109"/>
      <c r="Y91" s="109"/>
      <c r="Z91" s="109"/>
      <c r="AA91" s="109"/>
      <c r="AB91" s="109"/>
      <c r="AC91" s="109"/>
      <c r="AD91" s="109"/>
      <c r="AE91" s="109"/>
      <c r="AF91" s="109"/>
      <c r="AG91" s="109"/>
      <c r="AH91" s="109"/>
      <c r="AI91" s="109"/>
      <c r="AJ91" s="109"/>
      <c r="AK91" s="109"/>
      <c r="AL91" s="109"/>
      <c r="AM91" s="109"/>
      <c r="AN91" s="109"/>
      <c r="AO91" s="109"/>
      <c r="AP91" s="109"/>
      <c r="AQ91" s="109"/>
      <c r="AR91" s="109"/>
      <c r="AS91" s="109"/>
      <c r="AT91" s="109"/>
      <c r="AU91" s="109"/>
      <c r="AV91" s="109"/>
      <c r="AW91" s="109"/>
      <c r="AX91" s="109" t="s">
        <v>9</v>
      </c>
      <c r="AY91" s="109"/>
      <c r="AZ91" s="109"/>
      <c r="BA91" s="109"/>
      <c r="BB91" s="109"/>
      <c r="BC91" s="109"/>
      <c r="BD91" s="109"/>
      <c r="BE91" s="109"/>
      <c r="BF91" s="109"/>
      <c r="BG91" s="109"/>
      <c r="BH91" s="109"/>
      <c r="BI91" s="109"/>
      <c r="BJ91" s="109"/>
      <c r="BK91" s="109"/>
      <c r="BL91" s="109"/>
      <c r="BM91" s="109"/>
      <c r="BN91" s="95"/>
    </row>
    <row r="92" spans="1:66" ht="16.2">
      <c r="A92" s="23">
        <v>88</v>
      </c>
      <c r="B92" s="33" t="s">
        <v>4672</v>
      </c>
      <c r="C92" s="33" t="s">
        <v>4476</v>
      </c>
      <c r="D92" s="33" t="s">
        <v>216</v>
      </c>
      <c r="E92" s="33">
        <v>66</v>
      </c>
      <c r="F92" s="33"/>
      <c r="G92" s="33"/>
      <c r="H92" s="23" t="str">
        <f t="shared" si="4"/>
        <v>何＊慧</v>
      </c>
      <c r="I92" s="23" t="str">
        <f t="shared" si="5"/>
        <v>1＊805148</v>
      </c>
      <c r="J92" s="33" t="s">
        <v>4391</v>
      </c>
      <c r="K92" s="33" t="s">
        <v>58</v>
      </c>
      <c r="L92" s="33">
        <v>1551</v>
      </c>
      <c r="M92" s="33" t="s">
        <v>58</v>
      </c>
      <c r="N92" s="33"/>
      <c r="O92" s="33"/>
      <c r="P92" s="33"/>
      <c r="Q92" s="109"/>
      <c r="R92" s="109"/>
      <c r="S92" s="109"/>
      <c r="T92" s="109"/>
      <c r="U92" s="109"/>
      <c r="V92" s="113"/>
      <c r="W92" s="109"/>
      <c r="X92" s="109"/>
      <c r="Y92" s="109"/>
      <c r="Z92" s="109"/>
      <c r="AA92" s="109"/>
      <c r="AB92" s="109"/>
      <c r="AC92" s="109"/>
      <c r="AD92" s="109"/>
      <c r="AE92" s="109"/>
      <c r="AF92" s="109"/>
      <c r="AG92" s="109"/>
      <c r="AH92" s="109"/>
      <c r="AI92" s="109"/>
      <c r="AJ92" s="109"/>
      <c r="AK92" s="109"/>
      <c r="AL92" s="109"/>
      <c r="AM92" s="109"/>
      <c r="AN92" s="109"/>
      <c r="AO92" s="109"/>
      <c r="AP92" s="109"/>
      <c r="AQ92" s="109"/>
      <c r="AR92" s="109"/>
      <c r="AS92" s="109"/>
      <c r="AT92" s="109"/>
      <c r="AU92" s="109"/>
      <c r="AV92" s="109"/>
      <c r="AW92" s="109"/>
      <c r="AX92" s="109" t="s">
        <v>9</v>
      </c>
      <c r="AY92" s="109"/>
      <c r="AZ92" s="109"/>
      <c r="BA92" s="109"/>
      <c r="BB92" s="109"/>
      <c r="BC92" s="109"/>
      <c r="BD92" s="109"/>
      <c r="BE92" s="109"/>
      <c r="BF92" s="109"/>
      <c r="BG92" s="109"/>
      <c r="BH92" s="109"/>
      <c r="BI92" s="109"/>
      <c r="BJ92" s="109"/>
      <c r="BK92" s="109"/>
      <c r="BL92" s="109"/>
      <c r="BM92" s="109"/>
      <c r="BN92" s="95"/>
    </row>
    <row r="93" spans="1:66" ht="16.2">
      <c r="A93" s="23">
        <v>89</v>
      </c>
      <c r="B93" s="33" t="s">
        <v>291</v>
      </c>
      <c r="C93" s="33" t="s">
        <v>171</v>
      </c>
      <c r="D93" s="33" t="s">
        <v>216</v>
      </c>
      <c r="E93" s="33">
        <v>60</v>
      </c>
      <c r="F93" s="33"/>
      <c r="G93" s="33"/>
      <c r="H93" s="23" t="str">
        <f t="shared" si="4"/>
        <v>李＊珍</v>
      </c>
      <c r="I93" s="23" t="str">
        <f t="shared" si="5"/>
        <v>2＊018759</v>
      </c>
      <c r="J93" s="33" t="s">
        <v>4391</v>
      </c>
      <c r="K93" s="33" t="s">
        <v>67</v>
      </c>
      <c r="L93" s="33">
        <v>1551</v>
      </c>
      <c r="M93" s="33" t="s">
        <v>67</v>
      </c>
      <c r="N93" s="33"/>
      <c r="O93" s="33"/>
      <c r="P93" s="33"/>
      <c r="Q93" s="109"/>
      <c r="R93" s="109"/>
      <c r="S93" s="109"/>
      <c r="T93" s="109"/>
      <c r="U93" s="109"/>
      <c r="V93" s="113"/>
      <c r="W93" s="109"/>
      <c r="X93" s="109"/>
      <c r="Y93" s="109"/>
      <c r="Z93" s="109"/>
      <c r="AA93" s="109"/>
      <c r="AB93" s="109"/>
      <c r="AC93" s="109"/>
      <c r="AD93" s="109"/>
      <c r="AE93" s="109"/>
      <c r="AF93" s="109"/>
      <c r="AG93" s="109"/>
      <c r="AH93" s="109"/>
      <c r="AI93" s="109"/>
      <c r="AJ93" s="109"/>
      <c r="AK93" s="109"/>
      <c r="AL93" s="109"/>
      <c r="AM93" s="109"/>
      <c r="AN93" s="109"/>
      <c r="AO93" s="109"/>
      <c r="AP93" s="109"/>
      <c r="AQ93" s="109"/>
      <c r="AR93" s="109"/>
      <c r="AS93" s="109"/>
      <c r="AT93" s="109"/>
      <c r="AU93" s="109"/>
      <c r="AV93" s="109"/>
      <c r="AW93" s="109"/>
      <c r="AX93" s="109"/>
      <c r="AY93" s="109"/>
      <c r="AZ93" s="109"/>
      <c r="BA93" s="109"/>
      <c r="BB93" s="109" t="s">
        <v>9</v>
      </c>
      <c r="BC93" s="109"/>
      <c r="BD93" s="109"/>
      <c r="BE93" s="109"/>
      <c r="BF93" s="109"/>
      <c r="BG93" s="109"/>
      <c r="BH93" s="109"/>
      <c r="BI93" s="109"/>
      <c r="BJ93" s="109"/>
      <c r="BK93" s="109"/>
      <c r="BL93" s="109"/>
      <c r="BM93" s="109"/>
      <c r="BN93" s="95"/>
    </row>
    <row r="94" spans="1:66" ht="16.2">
      <c r="A94" s="23">
        <v>90</v>
      </c>
      <c r="B94" s="33" t="s">
        <v>4673</v>
      </c>
      <c r="C94" s="33" t="s">
        <v>4459</v>
      </c>
      <c r="D94" s="33" t="s">
        <v>218</v>
      </c>
      <c r="E94" s="33">
        <v>18</v>
      </c>
      <c r="F94" s="33" t="s">
        <v>4381</v>
      </c>
      <c r="G94" s="33"/>
      <c r="H94" s="23" t="str">
        <f t="shared" si="4"/>
        <v>陳＊庭</v>
      </c>
      <c r="I94" s="23" t="str">
        <f t="shared" si="5"/>
        <v>2＊173268</v>
      </c>
      <c r="J94" s="33" t="s">
        <v>4355</v>
      </c>
      <c r="K94" s="33" t="s">
        <v>2513</v>
      </c>
      <c r="L94" s="33">
        <v>1551</v>
      </c>
      <c r="M94" s="33" t="s">
        <v>2513</v>
      </c>
      <c r="N94" s="33"/>
      <c r="O94" s="33"/>
      <c r="P94" s="33"/>
      <c r="Q94" s="109"/>
      <c r="R94" s="109"/>
      <c r="S94" s="109"/>
      <c r="T94" s="109"/>
      <c r="U94" s="109"/>
      <c r="V94" s="113"/>
      <c r="W94" s="109"/>
      <c r="X94" s="109"/>
      <c r="Y94" s="109"/>
      <c r="Z94" s="109"/>
      <c r="AA94" s="109"/>
      <c r="AB94" s="109"/>
      <c r="AC94" s="109"/>
      <c r="AD94" s="109"/>
      <c r="AE94" s="109"/>
      <c r="AF94" s="109"/>
      <c r="AG94" s="109"/>
      <c r="AH94" s="109"/>
      <c r="AI94" s="109"/>
      <c r="AJ94" s="109"/>
      <c r="AK94" s="109"/>
      <c r="AL94" s="109"/>
      <c r="AM94" s="109"/>
      <c r="AN94" s="109"/>
      <c r="AO94" s="109"/>
      <c r="AP94" s="109"/>
      <c r="AQ94" s="109"/>
      <c r="AR94" s="109"/>
      <c r="AS94" s="109"/>
      <c r="AT94" s="109"/>
      <c r="AU94" s="109"/>
      <c r="AV94" s="109"/>
      <c r="AW94" s="109"/>
      <c r="AX94" s="109"/>
      <c r="AY94" s="109"/>
      <c r="AZ94" s="109"/>
      <c r="BA94" s="109"/>
      <c r="BB94" s="109"/>
      <c r="BC94" s="109"/>
      <c r="BD94" s="109"/>
      <c r="BE94" s="109"/>
      <c r="BF94" s="109"/>
      <c r="BG94" s="109"/>
      <c r="BH94" s="109"/>
      <c r="BI94" s="109"/>
      <c r="BJ94" s="109"/>
      <c r="BK94" s="109"/>
      <c r="BL94" s="109"/>
      <c r="BM94" s="109" t="s">
        <v>4602</v>
      </c>
      <c r="BN94" s="95"/>
    </row>
    <row r="95" spans="1:66" ht="31.2">
      <c r="A95" s="23">
        <v>91</v>
      </c>
      <c r="B95" s="33" t="s">
        <v>4674</v>
      </c>
      <c r="C95" s="33" t="s">
        <v>4477</v>
      </c>
      <c r="D95" s="33" t="s">
        <v>216</v>
      </c>
      <c r="E95" s="33">
        <v>25</v>
      </c>
      <c r="F95" s="33" t="s">
        <v>4355</v>
      </c>
      <c r="G95" s="33"/>
      <c r="H95" s="23" t="str">
        <f t="shared" si="4"/>
        <v>陳＊莘</v>
      </c>
      <c r="I95" s="23" t="str">
        <f t="shared" si="5"/>
        <v>1＊311096</v>
      </c>
      <c r="J95" s="33" t="s">
        <v>4374</v>
      </c>
      <c r="K95" s="33" t="s">
        <v>1122</v>
      </c>
      <c r="L95" s="33">
        <v>1551</v>
      </c>
      <c r="M95" s="33" t="s">
        <v>705</v>
      </c>
      <c r="N95" s="33" t="s">
        <v>3345</v>
      </c>
      <c r="O95" s="33"/>
      <c r="P95" s="33"/>
      <c r="Q95" s="109"/>
      <c r="R95" s="109"/>
      <c r="S95" s="109"/>
      <c r="T95" s="109"/>
      <c r="U95" s="109"/>
      <c r="V95" s="113"/>
      <c r="W95" s="109"/>
      <c r="X95" s="109"/>
      <c r="Y95" s="109"/>
      <c r="Z95" s="109"/>
      <c r="AA95" s="109"/>
      <c r="AB95" s="109"/>
      <c r="AC95" s="109"/>
      <c r="AD95" s="109"/>
      <c r="AE95" s="109"/>
      <c r="AF95" s="109"/>
      <c r="AG95" s="109"/>
      <c r="AH95" s="109"/>
      <c r="AI95" s="109"/>
      <c r="AJ95" s="109"/>
      <c r="AK95" s="109"/>
      <c r="AL95" s="109"/>
      <c r="AM95" s="109"/>
      <c r="AN95" s="109"/>
      <c r="AO95" s="109"/>
      <c r="AP95" s="109"/>
      <c r="AQ95" s="109"/>
      <c r="AR95" s="109"/>
      <c r="AS95" s="109"/>
      <c r="AT95" s="109"/>
      <c r="AU95" s="109"/>
      <c r="AV95" s="109" t="s">
        <v>9</v>
      </c>
      <c r="AW95" s="109"/>
      <c r="AX95" s="109"/>
      <c r="AY95" s="109"/>
      <c r="AZ95" s="109"/>
      <c r="BA95" s="109"/>
      <c r="BB95" s="109"/>
      <c r="BC95" s="109"/>
      <c r="BD95" s="109"/>
      <c r="BE95" s="109"/>
      <c r="BF95" s="109"/>
      <c r="BG95" s="109"/>
      <c r="BH95" s="109"/>
      <c r="BI95" s="109"/>
      <c r="BJ95" s="109"/>
      <c r="BK95" s="109"/>
      <c r="BL95" s="109"/>
      <c r="BM95" s="109" t="s">
        <v>1111</v>
      </c>
      <c r="BN95" s="95"/>
    </row>
    <row r="96" spans="1:66" ht="16.2">
      <c r="A96" s="23">
        <v>92</v>
      </c>
      <c r="B96" s="33" t="s">
        <v>4675</v>
      </c>
      <c r="C96" s="33" t="s">
        <v>4478</v>
      </c>
      <c r="D96" s="33" t="s">
        <v>218</v>
      </c>
      <c r="E96" s="33">
        <v>55</v>
      </c>
      <c r="F96" s="33" t="s">
        <v>4369</v>
      </c>
      <c r="G96" s="33" t="s">
        <v>4444</v>
      </c>
      <c r="H96" s="23" t="str">
        <f t="shared" si="4"/>
        <v>張＊得</v>
      </c>
      <c r="I96" s="23" t="str">
        <f t="shared" si="5"/>
        <v>2＊880666</v>
      </c>
      <c r="J96" s="33" t="s">
        <v>4374</v>
      </c>
      <c r="K96" s="33" t="s">
        <v>58</v>
      </c>
      <c r="L96" s="33">
        <v>1551</v>
      </c>
      <c r="M96" s="33" t="s">
        <v>58</v>
      </c>
      <c r="N96" s="33"/>
      <c r="O96" s="33"/>
      <c r="P96" s="33"/>
      <c r="Q96" s="109"/>
      <c r="R96" s="109"/>
      <c r="S96" s="109"/>
      <c r="T96" s="109"/>
      <c r="U96" s="109"/>
      <c r="V96" s="113"/>
      <c r="W96" s="109"/>
      <c r="X96" s="109"/>
      <c r="Y96" s="109"/>
      <c r="Z96" s="109"/>
      <c r="AA96" s="109"/>
      <c r="AB96" s="109"/>
      <c r="AC96" s="109"/>
      <c r="AD96" s="109"/>
      <c r="AE96" s="109"/>
      <c r="AF96" s="109"/>
      <c r="AG96" s="109"/>
      <c r="AH96" s="109"/>
      <c r="AI96" s="109"/>
      <c r="AJ96" s="109"/>
      <c r="AK96" s="109"/>
      <c r="AL96" s="109"/>
      <c r="AM96" s="109"/>
      <c r="AN96" s="109"/>
      <c r="AO96" s="109"/>
      <c r="AP96" s="109"/>
      <c r="AQ96" s="109"/>
      <c r="AR96" s="109"/>
      <c r="AS96" s="109"/>
      <c r="AT96" s="109"/>
      <c r="AU96" s="109"/>
      <c r="AV96" s="109"/>
      <c r="AW96" s="109"/>
      <c r="AX96" s="109" t="s">
        <v>9</v>
      </c>
      <c r="AY96" s="109"/>
      <c r="AZ96" s="109"/>
      <c r="BA96" s="109"/>
      <c r="BB96" s="109"/>
      <c r="BC96" s="109"/>
      <c r="BD96" s="109"/>
      <c r="BE96" s="109"/>
      <c r="BF96" s="109"/>
      <c r="BG96" s="109"/>
      <c r="BH96" s="109"/>
      <c r="BI96" s="109"/>
      <c r="BJ96" s="109"/>
      <c r="BK96" s="109"/>
      <c r="BL96" s="109"/>
      <c r="BM96" s="109"/>
      <c r="BN96" s="95"/>
    </row>
    <row r="97" spans="1:66" ht="31.2">
      <c r="A97" s="23">
        <v>93</v>
      </c>
      <c r="B97" s="33" t="s">
        <v>4676</v>
      </c>
      <c r="C97" s="33" t="s">
        <v>4479</v>
      </c>
      <c r="D97" s="33" t="s">
        <v>218</v>
      </c>
      <c r="E97" s="33">
        <v>73</v>
      </c>
      <c r="F97" s="33" t="s">
        <v>4221</v>
      </c>
      <c r="G97" s="33"/>
      <c r="H97" s="23" t="str">
        <f t="shared" si="4"/>
        <v>戴＊生</v>
      </c>
      <c r="I97" s="23" t="str">
        <f t="shared" si="5"/>
        <v>0＊019726</v>
      </c>
      <c r="J97" s="33" t="s">
        <v>4480</v>
      </c>
      <c r="K97" s="36" t="s">
        <v>1142</v>
      </c>
      <c r="L97" s="36" t="s">
        <v>334</v>
      </c>
      <c r="M97" s="33"/>
      <c r="N97" s="33"/>
      <c r="O97" s="33"/>
      <c r="P97" s="33"/>
      <c r="Q97" s="109"/>
      <c r="R97" s="109"/>
      <c r="S97" s="109"/>
      <c r="T97" s="109"/>
      <c r="U97" s="109"/>
      <c r="V97" s="113"/>
      <c r="W97" s="109"/>
      <c r="X97" s="109"/>
      <c r="Y97" s="109"/>
      <c r="Z97" s="109"/>
      <c r="AA97" s="109"/>
      <c r="AB97" s="109"/>
      <c r="AC97" s="109"/>
      <c r="AD97" s="109"/>
      <c r="AE97" s="109"/>
      <c r="AF97" s="109"/>
      <c r="AG97" s="109"/>
      <c r="AH97" s="109"/>
      <c r="AI97" s="109"/>
      <c r="AJ97" s="109"/>
      <c r="AK97" s="109"/>
      <c r="AL97" s="109"/>
      <c r="AM97" s="109"/>
      <c r="AN97" s="109"/>
      <c r="AO97" s="109"/>
      <c r="AP97" s="109"/>
      <c r="AQ97" s="109"/>
      <c r="AR97" s="109"/>
      <c r="AS97" s="109"/>
      <c r="AT97" s="109"/>
      <c r="AU97" s="109"/>
      <c r="AV97" s="109"/>
      <c r="AW97" s="109"/>
      <c r="AX97" s="109"/>
      <c r="AY97" s="109"/>
      <c r="AZ97" s="109" t="s">
        <v>4623</v>
      </c>
      <c r="BA97" s="109"/>
      <c r="BB97" s="109"/>
      <c r="BC97" s="109"/>
      <c r="BD97" s="109"/>
      <c r="BE97" s="109"/>
      <c r="BF97" s="109"/>
      <c r="BG97" s="109"/>
      <c r="BH97" s="109"/>
      <c r="BI97" s="109"/>
      <c r="BJ97" s="109"/>
      <c r="BK97" s="109"/>
      <c r="BL97" s="109"/>
      <c r="BM97" s="109" t="s">
        <v>1111</v>
      </c>
      <c r="BN97" s="108"/>
    </row>
    <row r="98" spans="1:66" ht="31.2">
      <c r="A98" s="23">
        <v>94</v>
      </c>
      <c r="B98" s="33" t="s">
        <v>4677</v>
      </c>
      <c r="C98" s="33" t="s">
        <v>4365</v>
      </c>
      <c r="D98" s="33" t="s">
        <v>216</v>
      </c>
      <c r="E98" s="33">
        <v>67</v>
      </c>
      <c r="F98" s="33" t="s">
        <v>4481</v>
      </c>
      <c r="G98" s="33" t="s">
        <v>4482</v>
      </c>
      <c r="H98" s="23" t="str">
        <f t="shared" si="4"/>
        <v>李＊秀蓮</v>
      </c>
      <c r="I98" s="23" t="str">
        <f t="shared" si="5"/>
        <v>1＊372247</v>
      </c>
      <c r="J98" s="33" t="s">
        <v>4482</v>
      </c>
      <c r="K98" s="36" t="s">
        <v>1142</v>
      </c>
      <c r="L98" s="36" t="s">
        <v>334</v>
      </c>
      <c r="M98" s="33"/>
      <c r="N98" s="33"/>
      <c r="O98" s="33"/>
      <c r="P98" s="33"/>
      <c r="Q98" s="109"/>
      <c r="R98" s="109"/>
      <c r="S98" s="109"/>
      <c r="T98" s="109"/>
      <c r="U98" s="109"/>
      <c r="V98" s="113"/>
      <c r="W98" s="109"/>
      <c r="X98" s="109"/>
      <c r="Y98" s="109"/>
      <c r="Z98" s="109"/>
      <c r="AA98" s="109"/>
      <c r="AB98" s="109"/>
      <c r="AC98" s="109"/>
      <c r="AD98" s="109"/>
      <c r="AE98" s="109"/>
      <c r="AF98" s="109"/>
      <c r="AG98" s="109"/>
      <c r="AH98" s="109"/>
      <c r="AI98" s="109"/>
      <c r="AJ98" s="109"/>
      <c r="AK98" s="109"/>
      <c r="AL98" s="109"/>
      <c r="AM98" s="109"/>
      <c r="AN98" s="109"/>
      <c r="AO98" s="109"/>
      <c r="AP98" s="109"/>
      <c r="AQ98" s="109"/>
      <c r="AR98" s="109"/>
      <c r="AS98" s="109"/>
      <c r="AT98" s="109"/>
      <c r="AU98" s="109"/>
      <c r="AV98" s="109"/>
      <c r="AW98" s="109"/>
      <c r="AX98" s="109"/>
      <c r="AY98" s="109"/>
      <c r="AZ98" s="109" t="s">
        <v>4623</v>
      </c>
      <c r="BA98" s="109"/>
      <c r="BB98" s="109"/>
      <c r="BC98" s="109"/>
      <c r="BD98" s="109"/>
      <c r="BE98" s="109"/>
      <c r="BF98" s="109"/>
      <c r="BG98" s="109"/>
      <c r="BH98" s="109"/>
      <c r="BI98" s="109"/>
      <c r="BJ98" s="109"/>
      <c r="BK98" s="109"/>
      <c r="BL98" s="109"/>
      <c r="BM98" s="109" t="s">
        <v>1111</v>
      </c>
      <c r="BN98" s="108"/>
    </row>
    <row r="99" spans="1:66" ht="16.2">
      <c r="A99" s="23">
        <v>95</v>
      </c>
      <c r="B99" s="33" t="s">
        <v>4678</v>
      </c>
      <c r="C99" s="33" t="s">
        <v>2123</v>
      </c>
      <c r="D99" s="33" t="s">
        <v>218</v>
      </c>
      <c r="E99" s="33">
        <v>39</v>
      </c>
      <c r="F99" s="33" t="s">
        <v>325</v>
      </c>
      <c r="G99" s="33" t="s">
        <v>325</v>
      </c>
      <c r="H99" s="23" t="str">
        <f t="shared" si="4"/>
        <v>李＊樹</v>
      </c>
      <c r="I99" s="23" t="str">
        <f t="shared" si="5"/>
        <v>2＊846277</v>
      </c>
      <c r="J99" s="33" t="s">
        <v>4483</v>
      </c>
      <c r="K99" s="36" t="s">
        <v>4603</v>
      </c>
      <c r="L99" s="36" t="s">
        <v>334</v>
      </c>
      <c r="M99" s="33"/>
      <c r="N99" s="33"/>
      <c r="O99" s="33"/>
      <c r="P99" s="33"/>
      <c r="Q99" s="109"/>
      <c r="R99" s="109"/>
      <c r="S99" s="109"/>
      <c r="T99" s="109"/>
      <c r="U99" s="109"/>
      <c r="V99" s="113"/>
      <c r="W99" s="109"/>
      <c r="X99" s="109"/>
      <c r="Y99" s="109"/>
      <c r="Z99" s="109"/>
      <c r="AA99" s="109"/>
      <c r="AB99" s="109"/>
      <c r="AC99" s="109"/>
      <c r="AD99" s="109"/>
      <c r="AE99" s="109"/>
      <c r="AF99" s="109"/>
      <c r="AG99" s="109"/>
      <c r="AH99" s="109"/>
      <c r="AI99" s="109"/>
      <c r="AJ99" s="109"/>
      <c r="AK99" s="109"/>
      <c r="AL99" s="109"/>
      <c r="AM99" s="109"/>
      <c r="AN99" s="109"/>
      <c r="AO99" s="109"/>
      <c r="AP99" s="109"/>
      <c r="AQ99" s="109"/>
      <c r="AR99" s="109"/>
      <c r="AS99" s="109"/>
      <c r="AT99" s="109"/>
      <c r="AU99" s="109"/>
      <c r="AV99" s="109"/>
      <c r="AW99" s="109"/>
      <c r="AX99" s="109"/>
      <c r="AY99" s="109" t="s">
        <v>9</v>
      </c>
      <c r="AZ99" s="109"/>
      <c r="BA99" s="109"/>
      <c r="BB99" s="109"/>
      <c r="BC99" s="109"/>
      <c r="BD99" s="109"/>
      <c r="BE99" s="109"/>
      <c r="BF99" s="109"/>
      <c r="BG99" s="109"/>
      <c r="BH99" s="109"/>
      <c r="BI99" s="109"/>
      <c r="BJ99" s="109"/>
      <c r="BK99" s="109"/>
      <c r="BL99" s="109"/>
      <c r="BM99" s="109"/>
      <c r="BN99" s="108"/>
    </row>
    <row r="100" spans="1:66" ht="46.8">
      <c r="A100" s="23">
        <v>96</v>
      </c>
      <c r="B100" s="33" t="s">
        <v>4679</v>
      </c>
      <c r="C100" s="33" t="s">
        <v>3448</v>
      </c>
      <c r="D100" s="33" t="s">
        <v>218</v>
      </c>
      <c r="E100" s="33">
        <v>73</v>
      </c>
      <c r="F100" s="33" t="s">
        <v>4091</v>
      </c>
      <c r="G100" s="33" t="s">
        <v>4484</v>
      </c>
      <c r="H100" s="23" t="str">
        <f t="shared" si="4"/>
        <v>陳＊盛</v>
      </c>
      <c r="I100" s="23" t="str">
        <f t="shared" si="5"/>
        <v>0＊939525</v>
      </c>
      <c r="J100" s="33" t="s">
        <v>4485</v>
      </c>
      <c r="K100" s="36" t="s">
        <v>1139</v>
      </c>
      <c r="L100" s="36" t="s">
        <v>334</v>
      </c>
      <c r="M100" s="33"/>
      <c r="N100" s="33"/>
      <c r="O100" s="33"/>
      <c r="P100" s="33"/>
      <c r="Q100" s="109"/>
      <c r="R100" s="109"/>
      <c r="S100" s="109"/>
      <c r="T100" s="109"/>
      <c r="U100" s="109"/>
      <c r="V100" s="113"/>
      <c r="W100" s="109"/>
      <c r="X100" s="109"/>
      <c r="Y100" s="109"/>
      <c r="Z100" s="109"/>
      <c r="AA100" s="109" t="s">
        <v>9</v>
      </c>
      <c r="AB100" s="109"/>
      <c r="AC100" s="109" t="s">
        <v>4604</v>
      </c>
      <c r="AD100" s="109"/>
      <c r="AE100" s="109"/>
      <c r="AF100" s="109"/>
      <c r="AG100" s="109"/>
      <c r="AH100" s="109"/>
      <c r="AI100" s="109"/>
      <c r="AJ100" s="109"/>
      <c r="AK100" s="109"/>
      <c r="AL100" s="109"/>
      <c r="AM100" s="109"/>
      <c r="AN100" s="109"/>
      <c r="AO100" s="109"/>
      <c r="AP100" s="109"/>
      <c r="AQ100" s="109"/>
      <c r="AR100" s="109"/>
      <c r="AS100" s="109"/>
      <c r="AT100" s="109"/>
      <c r="AU100" s="109"/>
      <c r="AV100" s="109"/>
      <c r="AW100" s="109"/>
      <c r="AX100" s="109"/>
      <c r="AY100" s="109"/>
      <c r="AZ100" s="109"/>
      <c r="BA100" s="109"/>
      <c r="BB100" s="109"/>
      <c r="BC100" s="109"/>
      <c r="BD100" s="109"/>
      <c r="BE100" s="109"/>
      <c r="BF100" s="109"/>
      <c r="BG100" s="109"/>
      <c r="BH100" s="109"/>
      <c r="BI100" s="109"/>
      <c r="BJ100" s="109"/>
      <c r="BK100" s="109"/>
      <c r="BL100" s="109"/>
      <c r="BM100" s="109" t="s">
        <v>1111</v>
      </c>
      <c r="BN100" s="108"/>
    </row>
    <row r="101" spans="1:66" ht="31.2">
      <c r="A101" s="23">
        <v>97</v>
      </c>
      <c r="B101" s="33" t="s">
        <v>4680</v>
      </c>
      <c r="C101" s="33" t="s">
        <v>4486</v>
      </c>
      <c r="D101" s="33" t="s">
        <v>216</v>
      </c>
      <c r="E101" s="33">
        <v>83</v>
      </c>
      <c r="F101" s="33" t="s">
        <v>325</v>
      </c>
      <c r="G101" s="33" t="s">
        <v>325</v>
      </c>
      <c r="H101" s="23" t="str">
        <f t="shared" si="4"/>
        <v>石＊麗</v>
      </c>
      <c r="I101" s="23" t="str">
        <f t="shared" si="5"/>
        <v>0＊008703</v>
      </c>
      <c r="J101" s="33" t="s">
        <v>4485</v>
      </c>
      <c r="K101" s="36" t="s">
        <v>1127</v>
      </c>
      <c r="L101" s="36" t="s">
        <v>334</v>
      </c>
      <c r="M101" s="33"/>
      <c r="N101" s="33"/>
      <c r="O101" s="33"/>
      <c r="P101" s="33"/>
      <c r="Q101" s="109"/>
      <c r="R101" s="109"/>
      <c r="S101" s="109"/>
      <c r="T101" s="109"/>
      <c r="U101" s="109"/>
      <c r="V101" s="113"/>
      <c r="W101" s="109"/>
      <c r="X101" s="109"/>
      <c r="Y101" s="109"/>
      <c r="Z101" s="109"/>
      <c r="AA101" s="109"/>
      <c r="AB101" s="109"/>
      <c r="AC101" s="109"/>
      <c r="AD101" s="109"/>
      <c r="AE101" s="109"/>
      <c r="AF101" s="109"/>
      <c r="AG101" s="109"/>
      <c r="AH101" s="109"/>
      <c r="AI101" s="109"/>
      <c r="AJ101" s="109"/>
      <c r="AK101" s="109"/>
      <c r="AL101" s="109"/>
      <c r="AM101" s="109"/>
      <c r="AN101" s="109"/>
      <c r="AO101" s="109"/>
      <c r="AP101" s="109"/>
      <c r="AQ101" s="109"/>
      <c r="AR101" s="109"/>
      <c r="AS101" s="109"/>
      <c r="AT101" s="109"/>
      <c r="AU101" s="109"/>
      <c r="AV101" s="109"/>
      <c r="AW101" s="109"/>
      <c r="AX101" s="109"/>
      <c r="AY101" s="109"/>
      <c r="AZ101" s="109"/>
      <c r="BA101" s="109"/>
      <c r="BB101" s="109"/>
      <c r="BC101" s="109"/>
      <c r="BD101" s="109"/>
      <c r="BE101" s="109" t="s">
        <v>9</v>
      </c>
      <c r="BF101" s="109"/>
      <c r="BG101" s="109"/>
      <c r="BH101" s="109"/>
      <c r="BI101" s="109"/>
      <c r="BJ101" s="109"/>
      <c r="BK101" s="109"/>
      <c r="BL101" s="109"/>
      <c r="BM101" s="109"/>
      <c r="BN101" s="108"/>
    </row>
    <row r="102" spans="1:66" ht="31.2">
      <c r="A102" s="23">
        <v>98</v>
      </c>
      <c r="B102" s="33" t="s">
        <v>4681</v>
      </c>
      <c r="C102" s="33" t="s">
        <v>4487</v>
      </c>
      <c r="D102" s="33" t="s">
        <v>218</v>
      </c>
      <c r="E102" s="33">
        <v>77</v>
      </c>
      <c r="F102" s="33" t="s">
        <v>325</v>
      </c>
      <c r="G102" s="33" t="s">
        <v>325</v>
      </c>
      <c r="H102" s="23" t="str">
        <f t="shared" si="4"/>
        <v>林＊洲</v>
      </c>
      <c r="I102" s="23" t="str">
        <f t="shared" si="5"/>
        <v>1＊150720</v>
      </c>
      <c r="J102" s="33" t="s">
        <v>4485</v>
      </c>
      <c r="K102" s="36" t="s">
        <v>1127</v>
      </c>
      <c r="L102" s="36" t="s">
        <v>334</v>
      </c>
      <c r="M102" s="33"/>
      <c r="N102" s="33"/>
      <c r="O102" s="33"/>
      <c r="P102" s="33"/>
      <c r="Q102" s="109"/>
      <c r="R102" s="109"/>
      <c r="S102" s="109"/>
      <c r="T102" s="109"/>
      <c r="U102" s="109"/>
      <c r="V102" s="113"/>
      <c r="W102" s="109"/>
      <c r="X102" s="109"/>
      <c r="Y102" s="109"/>
      <c r="Z102" s="109"/>
      <c r="AA102" s="109"/>
      <c r="AB102" s="109"/>
      <c r="AC102" s="109"/>
      <c r="AD102" s="109"/>
      <c r="AE102" s="109"/>
      <c r="AF102" s="109"/>
      <c r="AG102" s="109"/>
      <c r="AH102" s="109"/>
      <c r="AI102" s="109"/>
      <c r="AJ102" s="109"/>
      <c r="AK102" s="109"/>
      <c r="AL102" s="109"/>
      <c r="AM102" s="109"/>
      <c r="AN102" s="109"/>
      <c r="AO102" s="109"/>
      <c r="AP102" s="109"/>
      <c r="AQ102" s="109"/>
      <c r="AR102" s="109"/>
      <c r="AS102" s="109"/>
      <c r="AT102" s="109"/>
      <c r="AU102" s="109"/>
      <c r="AV102" s="109"/>
      <c r="AW102" s="109"/>
      <c r="AX102" s="109"/>
      <c r="AY102" s="109"/>
      <c r="AZ102" s="109"/>
      <c r="BA102" s="109"/>
      <c r="BB102" s="109"/>
      <c r="BC102" s="109"/>
      <c r="BD102" s="109"/>
      <c r="BE102" s="109" t="s">
        <v>1102</v>
      </c>
      <c r="BF102" s="109"/>
      <c r="BG102" s="109"/>
      <c r="BH102" s="109"/>
      <c r="BI102" s="109"/>
      <c r="BJ102" s="109"/>
      <c r="BK102" s="109"/>
      <c r="BL102" s="109"/>
      <c r="BM102" s="109"/>
      <c r="BN102" s="108"/>
    </row>
    <row r="103" spans="1:66" ht="31.2">
      <c r="A103" s="23">
        <v>99</v>
      </c>
      <c r="B103" s="33" t="s">
        <v>4682</v>
      </c>
      <c r="C103" s="33" t="s">
        <v>4488</v>
      </c>
      <c r="D103" s="33" t="s">
        <v>216</v>
      </c>
      <c r="E103" s="33">
        <v>61</v>
      </c>
      <c r="F103" s="33" t="s">
        <v>325</v>
      </c>
      <c r="G103" s="33" t="s">
        <v>325</v>
      </c>
      <c r="H103" s="23" t="str">
        <f t="shared" si="4"/>
        <v>張＊璉</v>
      </c>
      <c r="I103" s="23" t="str">
        <f t="shared" si="5"/>
        <v>1＊254923</v>
      </c>
      <c r="J103" s="33" t="s">
        <v>4485</v>
      </c>
      <c r="K103" s="36" t="s">
        <v>1130</v>
      </c>
      <c r="L103" s="36" t="s">
        <v>334</v>
      </c>
      <c r="M103" s="33"/>
      <c r="N103" s="33"/>
      <c r="O103" s="33"/>
      <c r="P103" s="33"/>
      <c r="Q103" s="109"/>
      <c r="R103" s="109"/>
      <c r="S103" s="109"/>
      <c r="T103" s="109"/>
      <c r="U103" s="109"/>
      <c r="V103" s="113"/>
      <c r="W103" s="109"/>
      <c r="X103" s="109"/>
      <c r="Y103" s="109"/>
      <c r="Z103" s="109"/>
      <c r="AA103" s="109"/>
      <c r="AB103" s="109"/>
      <c r="AC103" s="109"/>
      <c r="AD103" s="109"/>
      <c r="AE103" s="109"/>
      <c r="AF103" s="109"/>
      <c r="AG103" s="109"/>
      <c r="AH103" s="109"/>
      <c r="AI103" s="109"/>
      <c r="AJ103" s="109"/>
      <c r="AK103" s="109"/>
      <c r="AL103" s="109"/>
      <c r="AM103" s="109"/>
      <c r="AN103" s="109"/>
      <c r="AO103" s="109"/>
      <c r="AP103" s="109"/>
      <c r="AQ103" s="109"/>
      <c r="AR103" s="109"/>
      <c r="AS103" s="109"/>
      <c r="AT103" s="109"/>
      <c r="AU103" s="109"/>
      <c r="AV103" s="109"/>
      <c r="AW103" s="109"/>
      <c r="AX103" s="109"/>
      <c r="AY103" s="109"/>
      <c r="AZ103" s="109"/>
      <c r="BA103" s="109"/>
      <c r="BB103" s="109"/>
      <c r="BC103" s="109"/>
      <c r="BD103" s="109"/>
      <c r="BE103" s="109"/>
      <c r="BF103" s="109" t="s">
        <v>1102</v>
      </c>
      <c r="BG103" s="109"/>
      <c r="BH103" s="109"/>
      <c r="BI103" s="109"/>
      <c r="BJ103" s="109"/>
      <c r="BK103" s="109"/>
      <c r="BL103" s="109"/>
      <c r="BM103" s="109"/>
      <c r="BN103" s="108"/>
    </row>
    <row r="104" spans="1:66" ht="31.2">
      <c r="A104" s="23">
        <v>100</v>
      </c>
      <c r="B104" s="33" t="s">
        <v>1511</v>
      </c>
      <c r="C104" s="33" t="s">
        <v>1398</v>
      </c>
      <c r="D104" s="33" t="s">
        <v>216</v>
      </c>
      <c r="E104" s="33">
        <v>74</v>
      </c>
      <c r="F104" s="33" t="s">
        <v>325</v>
      </c>
      <c r="G104" s="33" t="s">
        <v>325</v>
      </c>
      <c r="H104" s="23" t="str">
        <f t="shared" si="4"/>
        <v>傅＊宥妹</v>
      </c>
      <c r="I104" s="23" t="str">
        <f t="shared" si="5"/>
        <v>0＊541762</v>
      </c>
      <c r="J104" s="33" t="s">
        <v>4489</v>
      </c>
      <c r="K104" s="36" t="s">
        <v>1127</v>
      </c>
      <c r="L104" s="36" t="s">
        <v>334</v>
      </c>
      <c r="M104" s="33"/>
      <c r="N104" s="33"/>
      <c r="O104" s="33"/>
      <c r="P104" s="33"/>
      <c r="Q104" s="109"/>
      <c r="R104" s="109"/>
      <c r="S104" s="109"/>
      <c r="T104" s="109"/>
      <c r="U104" s="109"/>
      <c r="V104" s="113"/>
      <c r="W104" s="109"/>
      <c r="X104" s="109"/>
      <c r="Y104" s="109"/>
      <c r="Z104" s="109"/>
      <c r="AA104" s="109"/>
      <c r="AB104" s="109"/>
      <c r="AC104" s="109"/>
      <c r="AD104" s="109"/>
      <c r="AE104" s="109"/>
      <c r="AF104" s="109"/>
      <c r="AG104" s="109"/>
      <c r="AH104" s="109"/>
      <c r="AI104" s="109"/>
      <c r="AJ104" s="109"/>
      <c r="AK104" s="109"/>
      <c r="AL104" s="109"/>
      <c r="AM104" s="109"/>
      <c r="AN104" s="109"/>
      <c r="AO104" s="109"/>
      <c r="AP104" s="109"/>
      <c r="AQ104" s="109"/>
      <c r="AR104" s="109"/>
      <c r="AS104" s="109"/>
      <c r="AT104" s="109"/>
      <c r="AU104" s="109"/>
      <c r="AV104" s="109"/>
      <c r="AW104" s="109"/>
      <c r="AX104" s="109"/>
      <c r="AY104" s="109"/>
      <c r="AZ104" s="109"/>
      <c r="BA104" s="109"/>
      <c r="BB104" s="109"/>
      <c r="BC104" s="109"/>
      <c r="BD104" s="109"/>
      <c r="BE104" s="109" t="s">
        <v>9</v>
      </c>
      <c r="BF104" s="109"/>
      <c r="BG104" s="109"/>
      <c r="BH104" s="109"/>
      <c r="BI104" s="109"/>
      <c r="BJ104" s="109"/>
      <c r="BK104" s="109"/>
      <c r="BL104" s="109"/>
      <c r="BM104" s="109"/>
      <c r="BN104" s="108"/>
    </row>
    <row r="105" spans="1:66" ht="16.2">
      <c r="A105" s="23">
        <v>101</v>
      </c>
      <c r="B105" s="33" t="s">
        <v>4683</v>
      </c>
      <c r="C105" s="33" t="s">
        <v>4490</v>
      </c>
      <c r="D105" s="33" t="s">
        <v>216</v>
      </c>
      <c r="E105" s="33">
        <v>81</v>
      </c>
      <c r="F105" s="33" t="s">
        <v>325</v>
      </c>
      <c r="G105" s="33" t="s">
        <v>325</v>
      </c>
      <c r="H105" s="23" t="str">
        <f t="shared" si="4"/>
        <v>謝＊牡丹</v>
      </c>
      <c r="I105" s="23" t="str">
        <f t="shared" si="5"/>
        <v>0＊951004</v>
      </c>
      <c r="J105" s="33" t="s">
        <v>4489</v>
      </c>
      <c r="K105" s="36" t="s">
        <v>4605</v>
      </c>
      <c r="L105" s="36" t="s">
        <v>334</v>
      </c>
      <c r="M105" s="33"/>
      <c r="N105" s="33"/>
      <c r="O105" s="33"/>
      <c r="P105" s="33"/>
      <c r="Q105" s="109"/>
      <c r="R105" s="109"/>
      <c r="S105" s="109"/>
      <c r="T105" s="109"/>
      <c r="U105" s="109"/>
      <c r="V105" s="113"/>
      <c r="W105" s="109"/>
      <c r="X105" s="109"/>
      <c r="Y105" s="109"/>
      <c r="Z105" s="109"/>
      <c r="AA105" s="109"/>
      <c r="AB105" s="109"/>
      <c r="AC105" s="109"/>
      <c r="AD105" s="109"/>
      <c r="AE105" s="109"/>
      <c r="AF105" s="109"/>
      <c r="AG105" s="109"/>
      <c r="AH105" s="109"/>
      <c r="AI105" s="109"/>
      <c r="AJ105" s="109"/>
      <c r="AK105" s="109"/>
      <c r="AL105" s="109"/>
      <c r="AM105" s="109"/>
      <c r="AN105" s="109"/>
      <c r="AO105" s="109"/>
      <c r="AP105" s="109"/>
      <c r="AQ105" s="109"/>
      <c r="AR105" s="109"/>
      <c r="AS105" s="109"/>
      <c r="AT105" s="109"/>
      <c r="AU105" s="109"/>
      <c r="AV105" s="109"/>
      <c r="AW105" s="109"/>
      <c r="AX105" s="109"/>
      <c r="AY105" s="109"/>
      <c r="AZ105" s="109" t="s">
        <v>4623</v>
      </c>
      <c r="BA105" s="109"/>
      <c r="BB105" s="109"/>
      <c r="BC105" s="109"/>
      <c r="BD105" s="109"/>
      <c r="BE105" s="109"/>
      <c r="BF105" s="109"/>
      <c r="BG105" s="109"/>
      <c r="BH105" s="109"/>
      <c r="BI105" s="109"/>
      <c r="BJ105" s="109"/>
      <c r="BK105" s="109"/>
      <c r="BL105" s="109"/>
      <c r="BM105" s="109"/>
      <c r="BN105" s="108"/>
    </row>
    <row r="106" spans="1:66" ht="31.2">
      <c r="A106" s="23">
        <v>102</v>
      </c>
      <c r="B106" s="33" t="s">
        <v>4684</v>
      </c>
      <c r="C106" s="33" t="s">
        <v>4491</v>
      </c>
      <c r="D106" s="33" t="s">
        <v>218</v>
      </c>
      <c r="E106" s="33">
        <v>86</v>
      </c>
      <c r="F106" s="33" t="s">
        <v>325</v>
      </c>
      <c r="G106" s="33" t="s">
        <v>325</v>
      </c>
      <c r="H106" s="23" t="str">
        <f t="shared" si="4"/>
        <v>黃＊東</v>
      </c>
      <c r="I106" s="23" t="str">
        <f t="shared" si="5"/>
        <v>1＊293622</v>
      </c>
      <c r="J106" s="33" t="s">
        <v>4489</v>
      </c>
      <c r="K106" s="36" t="s">
        <v>1130</v>
      </c>
      <c r="L106" s="36" t="s">
        <v>334</v>
      </c>
      <c r="M106" s="33"/>
      <c r="N106" s="33"/>
      <c r="O106" s="33"/>
      <c r="P106" s="33"/>
      <c r="Q106" s="109"/>
      <c r="R106" s="109"/>
      <c r="S106" s="109"/>
      <c r="T106" s="109"/>
      <c r="U106" s="109"/>
      <c r="V106" s="113"/>
      <c r="W106" s="109"/>
      <c r="X106" s="109"/>
      <c r="Y106" s="109"/>
      <c r="Z106" s="109"/>
      <c r="AA106" s="109"/>
      <c r="AB106" s="109"/>
      <c r="AC106" s="109"/>
      <c r="AD106" s="109"/>
      <c r="AE106" s="109"/>
      <c r="AF106" s="109"/>
      <c r="AG106" s="109"/>
      <c r="AH106" s="109"/>
      <c r="AI106" s="109"/>
      <c r="AJ106" s="109"/>
      <c r="AK106" s="109"/>
      <c r="AL106" s="109"/>
      <c r="AM106" s="109"/>
      <c r="AN106" s="109"/>
      <c r="AO106" s="109"/>
      <c r="AP106" s="109"/>
      <c r="AQ106" s="109"/>
      <c r="AR106" s="109"/>
      <c r="AS106" s="109"/>
      <c r="AT106" s="109"/>
      <c r="AU106" s="109"/>
      <c r="AV106" s="109"/>
      <c r="AW106" s="109"/>
      <c r="AX106" s="109"/>
      <c r="AY106" s="109"/>
      <c r="AZ106" s="109"/>
      <c r="BA106" s="109"/>
      <c r="BB106" s="109"/>
      <c r="BC106" s="109"/>
      <c r="BD106" s="109"/>
      <c r="BE106" s="109"/>
      <c r="BF106" s="109" t="s">
        <v>1133</v>
      </c>
      <c r="BG106" s="109"/>
      <c r="BH106" s="109"/>
      <c r="BI106" s="109"/>
      <c r="BJ106" s="109"/>
      <c r="BK106" s="109"/>
      <c r="BL106" s="109"/>
      <c r="BM106" s="109"/>
      <c r="BN106" s="108"/>
    </row>
    <row r="107" spans="1:66" ht="46.8">
      <c r="A107" s="23">
        <v>103</v>
      </c>
      <c r="B107" s="33" t="s">
        <v>1208</v>
      </c>
      <c r="C107" s="33" t="s">
        <v>351</v>
      </c>
      <c r="D107" s="33" t="s">
        <v>216</v>
      </c>
      <c r="E107" s="33">
        <v>52</v>
      </c>
      <c r="F107" s="33" t="s">
        <v>325</v>
      </c>
      <c r="G107" s="33" t="s">
        <v>325</v>
      </c>
      <c r="H107" s="23" t="str">
        <f t="shared" si="4"/>
        <v>賴＊菁</v>
      </c>
      <c r="I107" s="23" t="str">
        <f t="shared" si="5"/>
        <v>0＊590893</v>
      </c>
      <c r="J107" s="33" t="s">
        <v>4492</v>
      </c>
      <c r="K107" s="36" t="s">
        <v>1125</v>
      </c>
      <c r="L107" s="36" t="s">
        <v>334</v>
      </c>
      <c r="M107" s="33"/>
      <c r="N107" s="33"/>
      <c r="O107" s="33"/>
      <c r="P107" s="33"/>
      <c r="Q107" s="109"/>
      <c r="R107" s="109"/>
      <c r="S107" s="109"/>
      <c r="T107" s="109"/>
      <c r="U107" s="109"/>
      <c r="V107" s="113"/>
      <c r="W107" s="109"/>
      <c r="X107" s="109"/>
      <c r="Y107" s="109"/>
      <c r="Z107" s="109"/>
      <c r="AA107" s="109"/>
      <c r="AB107" s="109"/>
      <c r="AC107" s="109"/>
      <c r="AD107" s="109"/>
      <c r="AE107" s="109"/>
      <c r="AF107" s="109"/>
      <c r="AG107" s="109"/>
      <c r="AH107" s="109"/>
      <c r="AI107" s="109"/>
      <c r="AJ107" s="109"/>
      <c r="AK107" s="109"/>
      <c r="AL107" s="109"/>
      <c r="AM107" s="109"/>
      <c r="AN107" s="109"/>
      <c r="AO107" s="109"/>
      <c r="AP107" s="109"/>
      <c r="AQ107" s="109"/>
      <c r="AR107" s="109"/>
      <c r="AS107" s="109"/>
      <c r="AT107" s="109"/>
      <c r="AU107" s="109"/>
      <c r="AV107" s="109"/>
      <c r="AW107" s="109"/>
      <c r="AX107" s="109"/>
      <c r="AY107" s="109"/>
      <c r="AZ107" s="109"/>
      <c r="BA107" s="109"/>
      <c r="BB107" s="109"/>
      <c r="BC107" s="109"/>
      <c r="BD107" s="109" t="s">
        <v>9</v>
      </c>
      <c r="BE107" s="109"/>
      <c r="BF107" s="109" t="s">
        <v>9</v>
      </c>
      <c r="BG107" s="109"/>
      <c r="BH107" s="109"/>
      <c r="BI107" s="109"/>
      <c r="BJ107" s="109"/>
      <c r="BK107" s="109"/>
      <c r="BL107" s="109"/>
      <c r="BM107" s="109"/>
      <c r="BN107" s="108"/>
    </row>
    <row r="108" spans="1:66" ht="31.2">
      <c r="A108" s="23">
        <v>104</v>
      </c>
      <c r="B108" s="33" t="s">
        <v>4685</v>
      </c>
      <c r="C108" s="33" t="s">
        <v>2379</v>
      </c>
      <c r="D108" s="33" t="s">
        <v>218</v>
      </c>
      <c r="E108" s="33">
        <v>72</v>
      </c>
      <c r="F108" s="33" t="s">
        <v>325</v>
      </c>
      <c r="G108" s="33" t="s">
        <v>325</v>
      </c>
      <c r="H108" s="23" t="str">
        <f t="shared" si="4"/>
        <v>林＊賜</v>
      </c>
      <c r="I108" s="23" t="str">
        <f t="shared" si="5"/>
        <v>1＊049427</v>
      </c>
      <c r="J108" s="33" t="s">
        <v>4492</v>
      </c>
      <c r="K108" s="36" t="s">
        <v>1130</v>
      </c>
      <c r="L108" s="36" t="s">
        <v>334</v>
      </c>
      <c r="M108" s="33"/>
      <c r="N108" s="33"/>
      <c r="O108" s="33"/>
      <c r="P108" s="33"/>
      <c r="Q108" s="109"/>
      <c r="R108" s="109"/>
      <c r="S108" s="109"/>
      <c r="T108" s="109"/>
      <c r="U108" s="109"/>
      <c r="V108" s="113"/>
      <c r="W108" s="109"/>
      <c r="X108" s="109"/>
      <c r="Y108" s="109"/>
      <c r="Z108" s="109"/>
      <c r="AA108" s="109"/>
      <c r="AB108" s="109"/>
      <c r="AC108" s="109"/>
      <c r="AD108" s="109"/>
      <c r="AE108" s="109"/>
      <c r="AF108" s="109"/>
      <c r="AG108" s="109"/>
      <c r="AH108" s="109"/>
      <c r="AI108" s="109"/>
      <c r="AJ108" s="109"/>
      <c r="AK108" s="109"/>
      <c r="AL108" s="109"/>
      <c r="AM108" s="109"/>
      <c r="AN108" s="109"/>
      <c r="AO108" s="109"/>
      <c r="AP108" s="109"/>
      <c r="AQ108" s="109"/>
      <c r="AR108" s="109"/>
      <c r="AS108" s="109"/>
      <c r="AT108" s="109"/>
      <c r="AU108" s="109"/>
      <c r="AV108" s="109"/>
      <c r="AW108" s="109"/>
      <c r="AX108" s="109"/>
      <c r="AY108" s="109"/>
      <c r="AZ108" s="109"/>
      <c r="BA108" s="109"/>
      <c r="BB108" s="109"/>
      <c r="BC108" s="109"/>
      <c r="BD108" s="109"/>
      <c r="BE108" s="109"/>
      <c r="BF108" s="109" t="s">
        <v>4606</v>
      </c>
      <c r="BG108" s="109"/>
      <c r="BH108" s="109"/>
      <c r="BI108" s="109"/>
      <c r="BJ108" s="109"/>
      <c r="BK108" s="109"/>
      <c r="BL108" s="109"/>
      <c r="BM108" s="109"/>
      <c r="BN108" s="108"/>
    </row>
    <row r="109" spans="1:66" ht="31.2">
      <c r="A109" s="23">
        <v>105</v>
      </c>
      <c r="B109" s="33" t="s">
        <v>4686</v>
      </c>
      <c r="C109" s="33" t="s">
        <v>4493</v>
      </c>
      <c r="D109" s="33" t="s">
        <v>216</v>
      </c>
      <c r="E109" s="33">
        <v>86</v>
      </c>
      <c r="F109" s="33" t="s">
        <v>325</v>
      </c>
      <c r="G109" s="33" t="s">
        <v>325</v>
      </c>
      <c r="H109" s="23" t="str">
        <f t="shared" si="4"/>
        <v>張＊治</v>
      </c>
      <c r="I109" s="23" t="str">
        <f t="shared" si="5"/>
        <v>1＊109239</v>
      </c>
      <c r="J109" s="33" t="s">
        <v>4492</v>
      </c>
      <c r="K109" s="36" t="s">
        <v>1130</v>
      </c>
      <c r="L109" s="36" t="s">
        <v>334</v>
      </c>
      <c r="M109" s="33"/>
      <c r="N109" s="33"/>
      <c r="O109" s="33"/>
      <c r="P109" s="33"/>
      <c r="Q109" s="109"/>
      <c r="R109" s="109"/>
      <c r="S109" s="109"/>
      <c r="T109" s="109"/>
      <c r="U109" s="109"/>
      <c r="V109" s="113"/>
      <c r="W109" s="109"/>
      <c r="X109" s="109"/>
      <c r="Y109" s="109"/>
      <c r="Z109" s="109"/>
      <c r="AA109" s="109"/>
      <c r="AB109" s="109"/>
      <c r="AC109" s="109"/>
      <c r="AD109" s="109"/>
      <c r="AE109" s="109"/>
      <c r="AF109" s="109"/>
      <c r="AG109" s="109"/>
      <c r="AH109" s="109"/>
      <c r="AI109" s="109"/>
      <c r="AJ109" s="109"/>
      <c r="AK109" s="109"/>
      <c r="AL109" s="109"/>
      <c r="AM109" s="109"/>
      <c r="AN109" s="109"/>
      <c r="AO109" s="109"/>
      <c r="AP109" s="109"/>
      <c r="AQ109" s="109"/>
      <c r="AR109" s="109"/>
      <c r="AS109" s="109"/>
      <c r="AT109" s="109"/>
      <c r="AU109" s="109"/>
      <c r="AV109" s="109"/>
      <c r="AW109" s="109"/>
      <c r="AX109" s="109"/>
      <c r="AY109" s="109"/>
      <c r="AZ109" s="109"/>
      <c r="BA109" s="109"/>
      <c r="BB109" s="109"/>
      <c r="BC109" s="109"/>
      <c r="BD109" s="109"/>
      <c r="BE109" s="109"/>
      <c r="BF109" s="109" t="s">
        <v>1102</v>
      </c>
      <c r="BG109" s="109"/>
      <c r="BH109" s="109"/>
      <c r="BI109" s="109"/>
      <c r="BJ109" s="109"/>
      <c r="BK109" s="109"/>
      <c r="BL109" s="109"/>
      <c r="BM109" s="109"/>
      <c r="BN109" s="108"/>
    </row>
    <row r="110" spans="1:66" ht="31.2">
      <c r="A110" s="23">
        <v>106</v>
      </c>
      <c r="B110" s="33" t="s">
        <v>1246</v>
      </c>
      <c r="C110" s="33" t="s">
        <v>401</v>
      </c>
      <c r="D110" s="33" t="s">
        <v>218</v>
      </c>
      <c r="E110" s="33">
        <v>82</v>
      </c>
      <c r="F110" s="33" t="s">
        <v>325</v>
      </c>
      <c r="G110" s="33" t="s">
        <v>325</v>
      </c>
      <c r="H110" s="23" t="str">
        <f t="shared" si="4"/>
        <v>林＊雄</v>
      </c>
      <c r="I110" s="23" t="str">
        <f t="shared" si="5"/>
        <v>1＊087373</v>
      </c>
      <c r="J110" s="33" t="s">
        <v>4492</v>
      </c>
      <c r="K110" s="36" t="s">
        <v>1130</v>
      </c>
      <c r="L110" s="36" t="s">
        <v>334</v>
      </c>
      <c r="M110" s="33"/>
      <c r="N110" s="33"/>
      <c r="O110" s="33"/>
      <c r="P110" s="33"/>
      <c r="Q110" s="109"/>
      <c r="R110" s="109"/>
      <c r="S110" s="109"/>
      <c r="T110" s="109"/>
      <c r="U110" s="109"/>
      <c r="V110" s="113"/>
      <c r="W110" s="109"/>
      <c r="X110" s="109"/>
      <c r="Y110" s="109"/>
      <c r="Z110" s="109"/>
      <c r="AA110" s="109"/>
      <c r="AB110" s="109"/>
      <c r="AC110" s="109"/>
      <c r="AD110" s="109"/>
      <c r="AE110" s="109"/>
      <c r="AF110" s="109"/>
      <c r="AG110" s="109"/>
      <c r="AH110" s="109"/>
      <c r="AI110" s="109"/>
      <c r="AJ110" s="109"/>
      <c r="AK110" s="109"/>
      <c r="AL110" s="109"/>
      <c r="AM110" s="109"/>
      <c r="AN110" s="109"/>
      <c r="AO110" s="109"/>
      <c r="AP110" s="109"/>
      <c r="AQ110" s="109"/>
      <c r="AR110" s="109"/>
      <c r="AS110" s="109"/>
      <c r="AT110" s="109"/>
      <c r="AU110" s="109"/>
      <c r="AV110" s="109"/>
      <c r="AW110" s="109"/>
      <c r="AX110" s="109"/>
      <c r="AY110" s="109"/>
      <c r="AZ110" s="109"/>
      <c r="BA110" s="109"/>
      <c r="BB110" s="109"/>
      <c r="BC110" s="109"/>
      <c r="BD110" s="109"/>
      <c r="BE110" s="109"/>
      <c r="BF110" s="109" t="s">
        <v>9</v>
      </c>
      <c r="BG110" s="109"/>
      <c r="BH110" s="109"/>
      <c r="BI110" s="109"/>
      <c r="BJ110" s="109"/>
      <c r="BK110" s="109"/>
      <c r="BL110" s="109"/>
      <c r="BM110" s="109"/>
      <c r="BN110" s="108"/>
    </row>
    <row r="111" spans="1:66" ht="31.2">
      <c r="A111" s="23">
        <v>107</v>
      </c>
      <c r="B111" s="33" t="s">
        <v>4687</v>
      </c>
      <c r="C111" s="33" t="s">
        <v>3486</v>
      </c>
      <c r="D111" s="33" t="s">
        <v>216</v>
      </c>
      <c r="E111" s="33">
        <v>64</v>
      </c>
      <c r="F111" s="33" t="s">
        <v>325</v>
      </c>
      <c r="G111" s="33" t="s">
        <v>325</v>
      </c>
      <c r="H111" s="23" t="str">
        <f t="shared" si="4"/>
        <v>鄭＊珍</v>
      </c>
      <c r="I111" s="23" t="str">
        <f t="shared" si="5"/>
        <v>1＊639600</v>
      </c>
      <c r="J111" s="33" t="s">
        <v>4492</v>
      </c>
      <c r="K111" s="36" t="s">
        <v>1127</v>
      </c>
      <c r="L111" s="36" t="s">
        <v>334</v>
      </c>
      <c r="M111" s="33"/>
      <c r="N111" s="33"/>
      <c r="O111" s="33"/>
      <c r="P111" s="33"/>
      <c r="Q111" s="109"/>
      <c r="R111" s="109"/>
      <c r="S111" s="109"/>
      <c r="T111" s="109"/>
      <c r="U111" s="109"/>
      <c r="V111" s="113"/>
      <c r="W111" s="109"/>
      <c r="X111" s="109"/>
      <c r="Y111" s="109"/>
      <c r="Z111" s="109"/>
      <c r="AA111" s="109"/>
      <c r="AB111" s="109"/>
      <c r="AC111" s="109"/>
      <c r="AD111" s="109"/>
      <c r="AE111" s="109"/>
      <c r="AF111" s="109"/>
      <c r="AG111" s="109"/>
      <c r="AH111" s="109"/>
      <c r="AI111" s="109"/>
      <c r="AJ111" s="109"/>
      <c r="AK111" s="109"/>
      <c r="AL111" s="109"/>
      <c r="AM111" s="109"/>
      <c r="AN111" s="109"/>
      <c r="AO111" s="109"/>
      <c r="AP111" s="109"/>
      <c r="AQ111" s="109"/>
      <c r="AR111" s="109"/>
      <c r="AS111" s="109"/>
      <c r="AT111" s="109"/>
      <c r="AU111" s="109"/>
      <c r="AV111" s="109"/>
      <c r="AW111" s="109"/>
      <c r="AX111" s="109"/>
      <c r="AY111" s="109"/>
      <c r="AZ111" s="109"/>
      <c r="BA111" s="109"/>
      <c r="BB111" s="109"/>
      <c r="BC111" s="109"/>
      <c r="BD111" s="109"/>
      <c r="BE111" s="109" t="s">
        <v>9</v>
      </c>
      <c r="BF111" s="109"/>
      <c r="BG111" s="109"/>
      <c r="BH111" s="109"/>
      <c r="BI111" s="109"/>
      <c r="BJ111" s="109"/>
      <c r="BK111" s="109"/>
      <c r="BL111" s="109"/>
      <c r="BM111" s="109"/>
      <c r="BN111" s="108"/>
    </row>
    <row r="112" spans="1:66" ht="31.2">
      <c r="A112" s="23">
        <v>108</v>
      </c>
      <c r="B112" s="33" t="s">
        <v>4688</v>
      </c>
      <c r="C112" s="33" t="s">
        <v>4030</v>
      </c>
      <c r="D112" s="33" t="s">
        <v>218</v>
      </c>
      <c r="E112" s="33">
        <v>90</v>
      </c>
      <c r="F112" s="33" t="s">
        <v>4494</v>
      </c>
      <c r="G112" s="33" t="s">
        <v>4495</v>
      </c>
      <c r="H112" s="23" t="str">
        <f t="shared" si="4"/>
        <v>劉＊英</v>
      </c>
      <c r="I112" s="23" t="str">
        <f t="shared" si="5"/>
        <v>1＊383194</v>
      </c>
      <c r="J112" s="33" t="s">
        <v>4492</v>
      </c>
      <c r="K112" s="36" t="s">
        <v>1127</v>
      </c>
      <c r="L112" s="36" t="s">
        <v>334</v>
      </c>
      <c r="M112" s="33"/>
      <c r="N112" s="33"/>
      <c r="O112" s="33"/>
      <c r="P112" s="33"/>
      <c r="Q112" s="109"/>
      <c r="R112" s="109"/>
      <c r="S112" s="109"/>
      <c r="T112" s="109"/>
      <c r="U112" s="109"/>
      <c r="V112" s="113"/>
      <c r="W112" s="109"/>
      <c r="X112" s="109"/>
      <c r="Y112" s="109"/>
      <c r="Z112" s="109"/>
      <c r="AA112" s="109"/>
      <c r="AB112" s="109"/>
      <c r="AC112" s="109"/>
      <c r="AD112" s="109"/>
      <c r="AE112" s="109"/>
      <c r="AF112" s="109"/>
      <c r="AG112" s="109"/>
      <c r="AH112" s="109"/>
      <c r="AI112" s="109"/>
      <c r="AJ112" s="109"/>
      <c r="AK112" s="109"/>
      <c r="AL112" s="109"/>
      <c r="AM112" s="109"/>
      <c r="AN112" s="109"/>
      <c r="AO112" s="109"/>
      <c r="AP112" s="109"/>
      <c r="AQ112" s="109"/>
      <c r="AR112" s="109"/>
      <c r="AS112" s="109"/>
      <c r="AT112" s="109"/>
      <c r="AU112" s="109"/>
      <c r="AV112" s="109"/>
      <c r="AW112" s="109"/>
      <c r="AX112" s="109"/>
      <c r="AY112" s="109"/>
      <c r="AZ112" s="109"/>
      <c r="BA112" s="109"/>
      <c r="BB112" s="109"/>
      <c r="BC112" s="109"/>
      <c r="BD112" s="109"/>
      <c r="BE112" s="109" t="s">
        <v>1102</v>
      </c>
      <c r="BF112" s="109"/>
      <c r="BG112" s="109"/>
      <c r="BH112" s="109"/>
      <c r="BI112" s="109"/>
      <c r="BJ112" s="109"/>
      <c r="BK112" s="109"/>
      <c r="BL112" s="109"/>
      <c r="BM112" s="109"/>
      <c r="BN112" s="108"/>
    </row>
    <row r="113" spans="1:66" ht="31.2">
      <c r="A113" s="23">
        <v>109</v>
      </c>
      <c r="B113" s="33" t="s">
        <v>1005</v>
      </c>
      <c r="C113" s="33" t="s">
        <v>406</v>
      </c>
      <c r="D113" s="33" t="s">
        <v>218</v>
      </c>
      <c r="E113" s="33">
        <v>47</v>
      </c>
      <c r="F113" s="33" t="s">
        <v>325</v>
      </c>
      <c r="G113" s="33" t="s">
        <v>325</v>
      </c>
      <c r="H113" s="23" t="str">
        <f t="shared" si="4"/>
        <v>呂＊暘</v>
      </c>
      <c r="I113" s="23" t="str">
        <f t="shared" si="5"/>
        <v>1＊811561</v>
      </c>
      <c r="J113" s="33" t="s">
        <v>4492</v>
      </c>
      <c r="K113" s="36" t="s">
        <v>1127</v>
      </c>
      <c r="L113" s="36" t="s">
        <v>334</v>
      </c>
      <c r="M113" s="33"/>
      <c r="N113" s="33"/>
      <c r="O113" s="33"/>
      <c r="P113" s="33"/>
      <c r="Q113" s="109"/>
      <c r="R113" s="109"/>
      <c r="S113" s="109"/>
      <c r="T113" s="109"/>
      <c r="U113" s="109"/>
      <c r="V113" s="113"/>
      <c r="W113" s="109"/>
      <c r="X113" s="109"/>
      <c r="Y113" s="109"/>
      <c r="Z113" s="109"/>
      <c r="AA113" s="109"/>
      <c r="AB113" s="109"/>
      <c r="AC113" s="109"/>
      <c r="AD113" s="109"/>
      <c r="AE113" s="109"/>
      <c r="AF113" s="109"/>
      <c r="AG113" s="109"/>
      <c r="AH113" s="109"/>
      <c r="AI113" s="109"/>
      <c r="AJ113" s="109"/>
      <c r="AK113" s="109"/>
      <c r="AL113" s="109"/>
      <c r="AM113" s="109"/>
      <c r="AN113" s="109"/>
      <c r="AO113" s="109"/>
      <c r="AP113" s="109"/>
      <c r="AQ113" s="109"/>
      <c r="AR113" s="109"/>
      <c r="AS113" s="109"/>
      <c r="AT113" s="109"/>
      <c r="AU113" s="109"/>
      <c r="AV113" s="109"/>
      <c r="AW113" s="109"/>
      <c r="AX113" s="109"/>
      <c r="AY113" s="109"/>
      <c r="AZ113" s="109"/>
      <c r="BA113" s="109"/>
      <c r="BB113" s="109"/>
      <c r="BC113" s="109"/>
      <c r="BD113" s="109"/>
      <c r="BE113" s="109" t="s">
        <v>9</v>
      </c>
      <c r="BF113" s="109"/>
      <c r="BG113" s="109"/>
      <c r="BH113" s="109"/>
      <c r="BI113" s="109"/>
      <c r="BJ113" s="109"/>
      <c r="BK113" s="109"/>
      <c r="BL113" s="109"/>
      <c r="BM113" s="109"/>
      <c r="BN113" s="108"/>
    </row>
    <row r="114" spans="1:66" ht="31.2">
      <c r="A114" s="23">
        <v>110</v>
      </c>
      <c r="B114" s="33" t="s">
        <v>1860</v>
      </c>
      <c r="C114" s="33" t="s">
        <v>1624</v>
      </c>
      <c r="D114" s="33" t="s">
        <v>216</v>
      </c>
      <c r="E114" s="33">
        <v>65</v>
      </c>
      <c r="F114" s="33" t="s">
        <v>325</v>
      </c>
      <c r="G114" s="33" t="s">
        <v>325</v>
      </c>
      <c r="H114" s="23" t="str">
        <f t="shared" si="4"/>
        <v>林＊香</v>
      </c>
      <c r="I114" s="23" t="str">
        <f t="shared" si="5"/>
        <v>2＊569919</v>
      </c>
      <c r="J114" s="33" t="s">
        <v>4492</v>
      </c>
      <c r="K114" s="36" t="s">
        <v>1127</v>
      </c>
      <c r="L114" s="36" t="s">
        <v>334</v>
      </c>
      <c r="M114" s="33"/>
      <c r="N114" s="33"/>
      <c r="O114" s="33"/>
      <c r="P114" s="33"/>
      <c r="Q114" s="109"/>
      <c r="R114" s="109"/>
      <c r="S114" s="109"/>
      <c r="T114" s="109"/>
      <c r="U114" s="109"/>
      <c r="V114" s="113"/>
      <c r="W114" s="109"/>
      <c r="X114" s="109"/>
      <c r="Y114" s="109"/>
      <c r="Z114" s="109"/>
      <c r="AA114" s="109"/>
      <c r="AB114" s="109"/>
      <c r="AC114" s="109"/>
      <c r="AD114" s="109"/>
      <c r="AE114" s="109"/>
      <c r="AF114" s="109"/>
      <c r="AG114" s="109"/>
      <c r="AH114" s="109"/>
      <c r="AI114" s="109"/>
      <c r="AJ114" s="109"/>
      <c r="AK114" s="109"/>
      <c r="AL114" s="109"/>
      <c r="AM114" s="109"/>
      <c r="AN114" s="109"/>
      <c r="AO114" s="109"/>
      <c r="AP114" s="109"/>
      <c r="AQ114" s="109"/>
      <c r="AR114" s="109"/>
      <c r="AS114" s="109"/>
      <c r="AT114" s="109"/>
      <c r="AU114" s="109"/>
      <c r="AV114" s="109"/>
      <c r="AW114" s="109"/>
      <c r="AX114" s="109"/>
      <c r="AY114" s="109"/>
      <c r="AZ114" s="109"/>
      <c r="BA114" s="109"/>
      <c r="BB114" s="109"/>
      <c r="BC114" s="109"/>
      <c r="BD114" s="109"/>
      <c r="BE114" s="109" t="s">
        <v>1133</v>
      </c>
      <c r="BF114" s="109"/>
      <c r="BG114" s="109"/>
      <c r="BH114" s="109"/>
      <c r="BI114" s="109"/>
      <c r="BJ114" s="109"/>
      <c r="BK114" s="109"/>
      <c r="BL114" s="109"/>
      <c r="BM114" s="109"/>
      <c r="BN114" s="108"/>
    </row>
    <row r="115" spans="1:66" ht="31.2">
      <c r="A115" s="23">
        <v>111</v>
      </c>
      <c r="B115" s="33" t="s">
        <v>4689</v>
      </c>
      <c r="C115" s="33" t="s">
        <v>4496</v>
      </c>
      <c r="D115" s="33" t="s">
        <v>216</v>
      </c>
      <c r="E115" s="33">
        <v>78</v>
      </c>
      <c r="F115" s="33" t="s">
        <v>325</v>
      </c>
      <c r="G115" s="33" t="s">
        <v>325</v>
      </c>
      <c r="H115" s="23" t="str">
        <f t="shared" si="4"/>
        <v>張＊好</v>
      </c>
      <c r="I115" s="23" t="str">
        <f t="shared" si="5"/>
        <v>2＊154862</v>
      </c>
      <c r="J115" s="33" t="s">
        <v>4492</v>
      </c>
      <c r="K115" s="36" t="s">
        <v>1127</v>
      </c>
      <c r="L115" s="36" t="s">
        <v>334</v>
      </c>
      <c r="M115" s="33"/>
      <c r="N115" s="33"/>
      <c r="O115" s="33"/>
      <c r="P115" s="33"/>
      <c r="Q115" s="109"/>
      <c r="R115" s="109"/>
      <c r="S115" s="109"/>
      <c r="T115" s="109"/>
      <c r="U115" s="109"/>
      <c r="V115" s="113"/>
      <c r="W115" s="109"/>
      <c r="X115" s="109"/>
      <c r="Y115" s="109"/>
      <c r="Z115" s="109"/>
      <c r="AA115" s="109"/>
      <c r="AB115" s="109"/>
      <c r="AC115" s="109"/>
      <c r="AD115" s="109"/>
      <c r="AE115" s="109"/>
      <c r="AF115" s="109"/>
      <c r="AG115" s="109"/>
      <c r="AH115" s="109"/>
      <c r="AI115" s="109"/>
      <c r="AJ115" s="109"/>
      <c r="AK115" s="109"/>
      <c r="AL115" s="109"/>
      <c r="AM115" s="109"/>
      <c r="AN115" s="109"/>
      <c r="AO115" s="109"/>
      <c r="AP115" s="109"/>
      <c r="AQ115" s="109"/>
      <c r="AR115" s="109"/>
      <c r="AS115" s="109"/>
      <c r="AT115" s="109"/>
      <c r="AU115" s="109"/>
      <c r="AV115" s="109"/>
      <c r="AW115" s="109"/>
      <c r="AX115" s="109"/>
      <c r="AY115" s="109"/>
      <c r="AZ115" s="109"/>
      <c r="BA115" s="109"/>
      <c r="BB115" s="109"/>
      <c r="BC115" s="109"/>
      <c r="BD115" s="109"/>
      <c r="BE115" s="109" t="s">
        <v>9</v>
      </c>
      <c r="BF115" s="109"/>
      <c r="BG115" s="109"/>
      <c r="BH115" s="109"/>
      <c r="BI115" s="109"/>
      <c r="BJ115" s="109"/>
      <c r="BK115" s="109"/>
      <c r="BL115" s="109"/>
      <c r="BM115" s="109"/>
      <c r="BN115" s="108"/>
    </row>
    <row r="116" spans="1:66" ht="46.8">
      <c r="A116" s="23">
        <v>112</v>
      </c>
      <c r="B116" s="33" t="s">
        <v>592</v>
      </c>
      <c r="C116" s="33" t="s">
        <v>593</v>
      </c>
      <c r="D116" s="33" t="s">
        <v>216</v>
      </c>
      <c r="E116" s="33">
        <v>85</v>
      </c>
      <c r="F116" s="33" t="s">
        <v>325</v>
      </c>
      <c r="G116" s="33" t="s">
        <v>325</v>
      </c>
      <c r="H116" s="23" t="str">
        <f t="shared" si="4"/>
        <v>陳＊美</v>
      </c>
      <c r="I116" s="23" t="str">
        <f t="shared" si="5"/>
        <v>1＊216134</v>
      </c>
      <c r="J116" s="33" t="s">
        <v>4497</v>
      </c>
      <c r="K116" s="36" t="s">
        <v>1132</v>
      </c>
      <c r="L116" s="36" t="s">
        <v>334</v>
      </c>
      <c r="M116" s="33"/>
      <c r="N116" s="33"/>
      <c r="O116" s="33"/>
      <c r="P116" s="33"/>
      <c r="Q116" s="109"/>
      <c r="R116" s="109"/>
      <c r="S116" s="109"/>
      <c r="T116" s="109"/>
      <c r="U116" s="109"/>
      <c r="V116" s="113"/>
      <c r="W116" s="109"/>
      <c r="X116" s="109"/>
      <c r="Y116" s="109"/>
      <c r="Z116" s="109"/>
      <c r="AA116" s="109"/>
      <c r="AB116" s="109"/>
      <c r="AC116" s="109"/>
      <c r="AD116" s="109"/>
      <c r="AE116" s="109"/>
      <c r="AF116" s="109"/>
      <c r="AG116" s="109"/>
      <c r="AH116" s="109"/>
      <c r="AI116" s="109"/>
      <c r="AJ116" s="109"/>
      <c r="AK116" s="109"/>
      <c r="AL116" s="109"/>
      <c r="AM116" s="109"/>
      <c r="AN116" s="109"/>
      <c r="AO116" s="109"/>
      <c r="AP116" s="109"/>
      <c r="AQ116" s="109"/>
      <c r="AR116" s="109"/>
      <c r="AS116" s="109"/>
      <c r="AT116" s="109"/>
      <c r="AU116" s="109"/>
      <c r="AV116" s="109"/>
      <c r="AW116" s="109"/>
      <c r="AX116" s="109"/>
      <c r="AY116" s="109"/>
      <c r="AZ116" s="109"/>
      <c r="BA116" s="109"/>
      <c r="BB116" s="109"/>
      <c r="BC116" s="109"/>
      <c r="BD116" s="109" t="s">
        <v>9</v>
      </c>
      <c r="BE116" s="109" t="s">
        <v>9</v>
      </c>
      <c r="BF116" s="109"/>
      <c r="BG116" s="109"/>
      <c r="BH116" s="109"/>
      <c r="BI116" s="109"/>
      <c r="BJ116" s="109"/>
      <c r="BK116" s="109"/>
      <c r="BL116" s="109"/>
      <c r="BM116" s="109"/>
      <c r="BN116" s="108"/>
    </row>
    <row r="117" spans="1:66" ht="31.2">
      <c r="A117" s="23">
        <v>113</v>
      </c>
      <c r="B117" s="33" t="s">
        <v>230</v>
      </c>
      <c r="C117" s="33" t="s">
        <v>126</v>
      </c>
      <c r="D117" s="33" t="s">
        <v>216</v>
      </c>
      <c r="E117" s="33">
        <v>82</v>
      </c>
      <c r="F117" s="33" t="s">
        <v>325</v>
      </c>
      <c r="G117" s="33" t="s">
        <v>325</v>
      </c>
      <c r="H117" s="23" t="str">
        <f t="shared" si="4"/>
        <v>陳＊來好</v>
      </c>
      <c r="I117" s="23" t="str">
        <f t="shared" si="5"/>
        <v>0＊688969</v>
      </c>
      <c r="J117" s="33" t="s">
        <v>4498</v>
      </c>
      <c r="K117" s="36" t="s">
        <v>1127</v>
      </c>
      <c r="L117" s="36" t="s">
        <v>334</v>
      </c>
      <c r="M117" s="33"/>
      <c r="N117" s="33"/>
      <c r="O117" s="33"/>
      <c r="P117" s="33"/>
      <c r="Q117" s="109"/>
      <c r="R117" s="109"/>
      <c r="S117" s="109"/>
      <c r="T117" s="109"/>
      <c r="U117" s="109"/>
      <c r="V117" s="113"/>
      <c r="W117" s="109"/>
      <c r="X117" s="109"/>
      <c r="Y117" s="109"/>
      <c r="Z117" s="109"/>
      <c r="AA117" s="109"/>
      <c r="AB117" s="109"/>
      <c r="AC117" s="109"/>
      <c r="AD117" s="109"/>
      <c r="AE117" s="109"/>
      <c r="AF117" s="109"/>
      <c r="AG117" s="109"/>
      <c r="AH117" s="109"/>
      <c r="AI117" s="109"/>
      <c r="AJ117" s="109"/>
      <c r="AK117" s="109"/>
      <c r="AL117" s="109"/>
      <c r="AM117" s="109"/>
      <c r="AN117" s="109"/>
      <c r="AO117" s="109"/>
      <c r="AP117" s="109"/>
      <c r="AQ117" s="109"/>
      <c r="AR117" s="109"/>
      <c r="AS117" s="109"/>
      <c r="AT117" s="109"/>
      <c r="AU117" s="109"/>
      <c r="AV117" s="109"/>
      <c r="AW117" s="109"/>
      <c r="AX117" s="109"/>
      <c r="AY117" s="109"/>
      <c r="AZ117" s="109"/>
      <c r="BA117" s="109"/>
      <c r="BB117" s="109"/>
      <c r="BC117" s="109"/>
      <c r="BD117" s="109"/>
      <c r="BE117" s="109" t="s">
        <v>9</v>
      </c>
      <c r="BF117" s="109"/>
      <c r="BG117" s="109"/>
      <c r="BH117" s="109"/>
      <c r="BI117" s="109"/>
      <c r="BJ117" s="109"/>
      <c r="BK117" s="109"/>
      <c r="BL117" s="109"/>
      <c r="BM117" s="109"/>
      <c r="BN117" s="108"/>
    </row>
    <row r="118" spans="1:66" ht="31.2">
      <c r="A118" s="23">
        <v>114</v>
      </c>
      <c r="B118" s="33" t="s">
        <v>1224</v>
      </c>
      <c r="C118" s="33" t="s">
        <v>372</v>
      </c>
      <c r="D118" s="33" t="s">
        <v>216</v>
      </c>
      <c r="E118" s="33">
        <v>54</v>
      </c>
      <c r="F118" s="33" t="s">
        <v>325</v>
      </c>
      <c r="G118" s="33" t="s">
        <v>325</v>
      </c>
      <c r="H118" s="23" t="str">
        <f t="shared" si="4"/>
        <v>盧＊蓉</v>
      </c>
      <c r="I118" s="23" t="str">
        <f t="shared" si="5"/>
        <v>0＊511592</v>
      </c>
      <c r="J118" s="33" t="s">
        <v>4498</v>
      </c>
      <c r="K118" s="36" t="s">
        <v>1127</v>
      </c>
      <c r="L118" s="36" t="s">
        <v>334</v>
      </c>
      <c r="M118" s="33"/>
      <c r="N118" s="33"/>
      <c r="O118" s="33"/>
      <c r="P118" s="33"/>
      <c r="Q118" s="109"/>
      <c r="R118" s="109"/>
      <c r="S118" s="109"/>
      <c r="T118" s="109"/>
      <c r="U118" s="109"/>
      <c r="V118" s="113"/>
      <c r="W118" s="109"/>
      <c r="X118" s="109"/>
      <c r="Y118" s="109"/>
      <c r="Z118" s="109"/>
      <c r="AA118" s="109"/>
      <c r="AB118" s="109"/>
      <c r="AC118" s="109"/>
      <c r="AD118" s="109"/>
      <c r="AE118" s="109"/>
      <c r="AF118" s="109"/>
      <c r="AG118" s="109"/>
      <c r="AH118" s="109"/>
      <c r="AI118" s="109"/>
      <c r="AJ118" s="109"/>
      <c r="AK118" s="109"/>
      <c r="AL118" s="109"/>
      <c r="AM118" s="109"/>
      <c r="AN118" s="109"/>
      <c r="AO118" s="109"/>
      <c r="AP118" s="109"/>
      <c r="AQ118" s="109"/>
      <c r="AR118" s="109"/>
      <c r="AS118" s="109"/>
      <c r="AT118" s="109"/>
      <c r="AU118" s="109"/>
      <c r="AV118" s="109"/>
      <c r="AW118" s="109"/>
      <c r="AX118" s="109"/>
      <c r="AY118" s="109"/>
      <c r="AZ118" s="109"/>
      <c r="BA118" s="109"/>
      <c r="BB118" s="109"/>
      <c r="BC118" s="109"/>
      <c r="BD118" s="109"/>
      <c r="BE118" s="109" t="s">
        <v>9</v>
      </c>
      <c r="BF118" s="109"/>
      <c r="BG118" s="109"/>
      <c r="BH118" s="109"/>
      <c r="BI118" s="109"/>
      <c r="BJ118" s="109"/>
      <c r="BK118" s="109"/>
      <c r="BL118" s="109"/>
      <c r="BM118" s="109"/>
      <c r="BN118" s="108"/>
    </row>
    <row r="119" spans="1:66" ht="46.8">
      <c r="A119" s="23">
        <v>115</v>
      </c>
      <c r="B119" s="33" t="s">
        <v>1868</v>
      </c>
      <c r="C119" s="33" t="s">
        <v>1637</v>
      </c>
      <c r="D119" s="33" t="s">
        <v>218</v>
      </c>
      <c r="E119" s="33">
        <v>69</v>
      </c>
      <c r="F119" s="33" t="s">
        <v>325</v>
      </c>
      <c r="G119" s="33" t="s">
        <v>325</v>
      </c>
      <c r="H119" s="23" t="str">
        <f t="shared" si="4"/>
        <v>蔡＊郎</v>
      </c>
      <c r="I119" s="23" t="str">
        <f t="shared" si="5"/>
        <v>0＊683208</v>
      </c>
      <c r="J119" s="33" t="s">
        <v>4498</v>
      </c>
      <c r="K119" s="36" t="s">
        <v>1125</v>
      </c>
      <c r="L119" s="36" t="s">
        <v>334</v>
      </c>
      <c r="M119" s="33"/>
      <c r="N119" s="33"/>
      <c r="O119" s="33"/>
      <c r="P119" s="33"/>
      <c r="Q119" s="109"/>
      <c r="R119" s="109"/>
      <c r="S119" s="109"/>
      <c r="T119" s="109"/>
      <c r="U119" s="109"/>
      <c r="V119" s="113"/>
      <c r="W119" s="109"/>
      <c r="X119" s="109"/>
      <c r="Y119" s="109"/>
      <c r="Z119" s="109"/>
      <c r="AA119" s="109"/>
      <c r="AB119" s="109"/>
      <c r="AC119" s="109"/>
      <c r="AD119" s="109"/>
      <c r="AE119" s="109"/>
      <c r="AF119" s="109"/>
      <c r="AG119" s="109"/>
      <c r="AH119" s="109"/>
      <c r="AI119" s="109"/>
      <c r="AJ119" s="109"/>
      <c r="AK119" s="109"/>
      <c r="AL119" s="109"/>
      <c r="AM119" s="109"/>
      <c r="AN119" s="109"/>
      <c r="AO119" s="109"/>
      <c r="AP119" s="109"/>
      <c r="AQ119" s="109"/>
      <c r="AR119" s="109"/>
      <c r="AS119" s="109"/>
      <c r="AT119" s="109"/>
      <c r="AU119" s="109"/>
      <c r="AV119" s="109"/>
      <c r="AW119" s="109"/>
      <c r="AX119" s="109"/>
      <c r="AY119" s="109"/>
      <c r="AZ119" s="109"/>
      <c r="BA119" s="109"/>
      <c r="BB119" s="109"/>
      <c r="BC119" s="109"/>
      <c r="BD119" s="109" t="s">
        <v>9</v>
      </c>
      <c r="BE119" s="109"/>
      <c r="BF119" s="109" t="s">
        <v>1102</v>
      </c>
      <c r="BG119" s="109"/>
      <c r="BH119" s="109"/>
      <c r="BI119" s="109"/>
      <c r="BJ119" s="109"/>
      <c r="BK119" s="109"/>
      <c r="BL119" s="109"/>
      <c r="BM119" s="109"/>
      <c r="BN119" s="108"/>
    </row>
    <row r="120" spans="1:66" ht="31.2">
      <c r="A120" s="23">
        <v>116</v>
      </c>
      <c r="B120" s="33" t="s">
        <v>4690</v>
      </c>
      <c r="C120" s="33" t="s">
        <v>4499</v>
      </c>
      <c r="D120" s="33" t="s">
        <v>216</v>
      </c>
      <c r="E120" s="33">
        <v>64</v>
      </c>
      <c r="F120" s="33" t="s">
        <v>325</v>
      </c>
      <c r="G120" s="33" t="s">
        <v>325</v>
      </c>
      <c r="H120" s="23" t="str">
        <f t="shared" si="4"/>
        <v>陳＊珠</v>
      </c>
      <c r="I120" s="23" t="str">
        <f t="shared" si="5"/>
        <v>0＊095782</v>
      </c>
      <c r="J120" s="33" t="s">
        <v>4498</v>
      </c>
      <c r="K120" s="36" t="s">
        <v>1127</v>
      </c>
      <c r="L120" s="36" t="s">
        <v>334</v>
      </c>
      <c r="M120" s="33"/>
      <c r="N120" s="33"/>
      <c r="O120" s="33"/>
      <c r="P120" s="33"/>
      <c r="Q120" s="109"/>
      <c r="R120" s="109"/>
      <c r="S120" s="109"/>
      <c r="T120" s="109"/>
      <c r="U120" s="109"/>
      <c r="V120" s="113"/>
      <c r="W120" s="109"/>
      <c r="X120" s="109"/>
      <c r="Y120" s="109"/>
      <c r="Z120" s="109"/>
      <c r="AA120" s="109"/>
      <c r="AB120" s="109"/>
      <c r="AC120" s="109"/>
      <c r="AD120" s="109"/>
      <c r="AE120" s="109"/>
      <c r="AF120" s="109"/>
      <c r="AG120" s="109"/>
      <c r="AH120" s="109"/>
      <c r="AI120" s="109"/>
      <c r="AJ120" s="109"/>
      <c r="AK120" s="109"/>
      <c r="AL120" s="109"/>
      <c r="AM120" s="109"/>
      <c r="AN120" s="109"/>
      <c r="AO120" s="109"/>
      <c r="AP120" s="109"/>
      <c r="AQ120" s="109"/>
      <c r="AR120" s="109"/>
      <c r="AS120" s="109"/>
      <c r="AT120" s="109"/>
      <c r="AU120" s="109"/>
      <c r="AV120" s="109"/>
      <c r="AW120" s="109"/>
      <c r="AX120" s="109"/>
      <c r="AY120" s="109"/>
      <c r="AZ120" s="109"/>
      <c r="BA120" s="109"/>
      <c r="BB120" s="109"/>
      <c r="BC120" s="109"/>
      <c r="BD120" s="109"/>
      <c r="BE120" s="109" t="s">
        <v>9</v>
      </c>
      <c r="BF120" s="109"/>
      <c r="BG120" s="109"/>
      <c r="BH120" s="109"/>
      <c r="BI120" s="109"/>
      <c r="BJ120" s="109"/>
      <c r="BK120" s="109"/>
      <c r="BL120" s="109"/>
      <c r="BM120" s="109"/>
      <c r="BN120" s="108"/>
    </row>
    <row r="121" spans="1:66" ht="31.2">
      <c r="A121" s="23">
        <v>117</v>
      </c>
      <c r="B121" s="33" t="s">
        <v>4691</v>
      </c>
      <c r="C121" s="33" t="s">
        <v>4500</v>
      </c>
      <c r="D121" s="33" t="s">
        <v>218</v>
      </c>
      <c r="E121" s="33">
        <v>66</v>
      </c>
      <c r="F121" s="33" t="s">
        <v>325</v>
      </c>
      <c r="G121" s="33" t="s">
        <v>325</v>
      </c>
      <c r="H121" s="23" t="str">
        <f t="shared" si="4"/>
        <v>范＊禎</v>
      </c>
      <c r="I121" s="23" t="str">
        <f t="shared" si="5"/>
        <v>1＊090837</v>
      </c>
      <c r="J121" s="33" t="s">
        <v>4498</v>
      </c>
      <c r="K121" s="36" t="s">
        <v>4607</v>
      </c>
      <c r="L121" s="36" t="s">
        <v>334</v>
      </c>
      <c r="M121" s="33"/>
      <c r="N121" s="33"/>
      <c r="O121" s="33"/>
      <c r="P121" s="33"/>
      <c r="Q121" s="109"/>
      <c r="R121" s="109"/>
      <c r="S121" s="109"/>
      <c r="T121" s="109" t="s">
        <v>9</v>
      </c>
      <c r="U121" s="109"/>
      <c r="V121" s="113" t="s">
        <v>9</v>
      </c>
      <c r="W121" s="109"/>
      <c r="X121" s="109"/>
      <c r="Y121" s="109"/>
      <c r="Z121" s="109"/>
      <c r="AA121" s="109"/>
      <c r="AB121" s="109"/>
      <c r="AC121" s="109"/>
      <c r="AD121" s="109"/>
      <c r="AE121" s="109"/>
      <c r="AF121" s="109"/>
      <c r="AG121" s="109"/>
      <c r="AH121" s="109"/>
      <c r="AI121" s="109"/>
      <c r="AJ121" s="109"/>
      <c r="AK121" s="109"/>
      <c r="AL121" s="109"/>
      <c r="AM121" s="109"/>
      <c r="AN121" s="109"/>
      <c r="AO121" s="109"/>
      <c r="AP121" s="109"/>
      <c r="AQ121" s="109"/>
      <c r="AR121" s="109"/>
      <c r="AS121" s="109"/>
      <c r="AT121" s="109"/>
      <c r="AU121" s="109"/>
      <c r="AV121" s="109"/>
      <c r="AW121" s="109"/>
      <c r="AX121" s="109"/>
      <c r="AY121" s="109"/>
      <c r="AZ121" s="109"/>
      <c r="BA121" s="109"/>
      <c r="BB121" s="109"/>
      <c r="BC121" s="109"/>
      <c r="BD121" s="109"/>
      <c r="BE121" s="109"/>
      <c r="BF121" s="109"/>
      <c r="BG121" s="109"/>
      <c r="BH121" s="109"/>
      <c r="BI121" s="109"/>
      <c r="BJ121" s="109"/>
      <c r="BK121" s="109"/>
      <c r="BL121" s="109"/>
      <c r="BM121" s="109" t="s">
        <v>1111</v>
      </c>
      <c r="BN121" s="108"/>
    </row>
    <row r="122" spans="1:66" ht="31.2">
      <c r="A122" s="23">
        <v>118</v>
      </c>
      <c r="B122" s="33" t="s">
        <v>4692</v>
      </c>
      <c r="C122" s="33" t="s">
        <v>4501</v>
      </c>
      <c r="D122" s="33" t="s">
        <v>216</v>
      </c>
      <c r="E122" s="33">
        <v>62</v>
      </c>
      <c r="F122" s="33" t="s">
        <v>325</v>
      </c>
      <c r="G122" s="33" t="s">
        <v>325</v>
      </c>
      <c r="H122" s="23" t="str">
        <f t="shared" si="4"/>
        <v>蘇＊珠</v>
      </c>
      <c r="I122" s="23" t="str">
        <f t="shared" si="5"/>
        <v>1＊390849</v>
      </c>
      <c r="J122" s="33" t="s">
        <v>4498</v>
      </c>
      <c r="K122" s="36" t="s">
        <v>1127</v>
      </c>
      <c r="L122" s="36" t="s">
        <v>334</v>
      </c>
      <c r="M122" s="33"/>
      <c r="N122" s="33"/>
      <c r="O122" s="33"/>
      <c r="P122" s="33"/>
      <c r="Q122" s="109"/>
      <c r="R122" s="109"/>
      <c r="S122" s="109"/>
      <c r="T122" s="109"/>
      <c r="U122" s="109"/>
      <c r="V122" s="113"/>
      <c r="W122" s="109"/>
      <c r="X122" s="109"/>
      <c r="Y122" s="109"/>
      <c r="Z122" s="109"/>
      <c r="AA122" s="109"/>
      <c r="AB122" s="109"/>
      <c r="AC122" s="109"/>
      <c r="AD122" s="109"/>
      <c r="AE122" s="109"/>
      <c r="AF122" s="109"/>
      <c r="AG122" s="109"/>
      <c r="AH122" s="109"/>
      <c r="AI122" s="109"/>
      <c r="AJ122" s="109"/>
      <c r="AK122" s="109"/>
      <c r="AL122" s="109"/>
      <c r="AM122" s="109"/>
      <c r="AN122" s="109"/>
      <c r="AO122" s="109"/>
      <c r="AP122" s="109"/>
      <c r="AQ122" s="109"/>
      <c r="AR122" s="109"/>
      <c r="AS122" s="109"/>
      <c r="AT122" s="109"/>
      <c r="AU122" s="109"/>
      <c r="AV122" s="109"/>
      <c r="AW122" s="109"/>
      <c r="AX122" s="109"/>
      <c r="AY122" s="109"/>
      <c r="AZ122" s="109"/>
      <c r="BA122" s="109"/>
      <c r="BB122" s="109"/>
      <c r="BC122" s="109"/>
      <c r="BD122" s="109"/>
      <c r="BE122" s="109" t="s">
        <v>1102</v>
      </c>
      <c r="BF122" s="109"/>
      <c r="BG122" s="109"/>
      <c r="BH122" s="109"/>
      <c r="BI122" s="109"/>
      <c r="BJ122" s="109"/>
      <c r="BK122" s="109"/>
      <c r="BL122" s="109"/>
      <c r="BM122" s="109"/>
      <c r="BN122" s="108"/>
    </row>
    <row r="123" spans="1:66" ht="16.2">
      <c r="A123" s="23">
        <v>119</v>
      </c>
      <c r="B123" s="33" t="s">
        <v>4693</v>
      </c>
      <c r="C123" s="33" t="s">
        <v>2075</v>
      </c>
      <c r="D123" s="33" t="s">
        <v>218</v>
      </c>
      <c r="E123" s="33">
        <v>66</v>
      </c>
      <c r="F123" s="33" t="s">
        <v>325</v>
      </c>
      <c r="G123" s="33" t="s">
        <v>325</v>
      </c>
      <c r="H123" s="23" t="str">
        <f t="shared" si="4"/>
        <v>鄧＊川</v>
      </c>
      <c r="I123" s="23" t="str">
        <f t="shared" si="5"/>
        <v>1＊389765</v>
      </c>
      <c r="J123" s="33" t="s">
        <v>4498</v>
      </c>
      <c r="K123" s="36" t="s">
        <v>4603</v>
      </c>
      <c r="L123" s="36" t="s">
        <v>334</v>
      </c>
      <c r="M123" s="33"/>
      <c r="N123" s="33"/>
      <c r="O123" s="33"/>
      <c r="P123" s="33"/>
      <c r="Q123" s="109"/>
      <c r="R123" s="109"/>
      <c r="S123" s="109"/>
      <c r="T123" s="109"/>
      <c r="U123" s="109"/>
      <c r="V123" s="113"/>
      <c r="W123" s="109"/>
      <c r="X123" s="109"/>
      <c r="Y123" s="109"/>
      <c r="Z123" s="109"/>
      <c r="AA123" s="109"/>
      <c r="AB123" s="109"/>
      <c r="AC123" s="109"/>
      <c r="AD123" s="109"/>
      <c r="AE123" s="109"/>
      <c r="AF123" s="109"/>
      <c r="AG123" s="109"/>
      <c r="AH123" s="109"/>
      <c r="AI123" s="109"/>
      <c r="AJ123" s="109"/>
      <c r="AK123" s="109"/>
      <c r="AL123" s="109"/>
      <c r="AM123" s="109"/>
      <c r="AN123" s="109"/>
      <c r="AO123" s="109"/>
      <c r="AP123" s="109"/>
      <c r="AQ123" s="109"/>
      <c r="AR123" s="109"/>
      <c r="AS123" s="109"/>
      <c r="AT123" s="109"/>
      <c r="AU123" s="109"/>
      <c r="AV123" s="109"/>
      <c r="AW123" s="109"/>
      <c r="AX123" s="109"/>
      <c r="AY123" s="109" t="s">
        <v>9</v>
      </c>
      <c r="AZ123" s="109"/>
      <c r="BA123" s="109"/>
      <c r="BB123" s="109"/>
      <c r="BC123" s="109"/>
      <c r="BD123" s="109"/>
      <c r="BE123" s="109"/>
      <c r="BF123" s="109"/>
      <c r="BG123" s="109"/>
      <c r="BH123" s="109"/>
      <c r="BI123" s="109"/>
      <c r="BJ123" s="109"/>
      <c r="BK123" s="109"/>
      <c r="BL123" s="109"/>
      <c r="BM123" s="109"/>
      <c r="BN123" s="108"/>
    </row>
    <row r="124" spans="1:66" ht="16.2">
      <c r="A124" s="23">
        <v>120</v>
      </c>
      <c r="B124" s="33" t="s">
        <v>1529</v>
      </c>
      <c r="C124" s="33" t="s">
        <v>1427</v>
      </c>
      <c r="D124" s="33" t="s">
        <v>218</v>
      </c>
      <c r="E124" s="33">
        <v>79</v>
      </c>
      <c r="F124" s="33" t="s">
        <v>325</v>
      </c>
      <c r="G124" s="33" t="s">
        <v>325</v>
      </c>
      <c r="H124" s="23" t="str">
        <f t="shared" si="4"/>
        <v>黃＊權</v>
      </c>
      <c r="I124" s="23" t="str">
        <f t="shared" si="5"/>
        <v>2＊823374</v>
      </c>
      <c r="J124" s="33" t="s">
        <v>4498</v>
      </c>
      <c r="K124" s="36" t="s">
        <v>4603</v>
      </c>
      <c r="L124" s="36" t="s">
        <v>334</v>
      </c>
      <c r="M124" s="33"/>
      <c r="N124" s="33"/>
      <c r="O124" s="33"/>
      <c r="P124" s="33"/>
      <c r="Q124" s="109"/>
      <c r="R124" s="109"/>
      <c r="S124" s="109"/>
      <c r="T124" s="109"/>
      <c r="U124" s="109"/>
      <c r="V124" s="113"/>
      <c r="W124" s="109"/>
      <c r="X124" s="109"/>
      <c r="Y124" s="109"/>
      <c r="Z124" s="109"/>
      <c r="AA124" s="109"/>
      <c r="AB124" s="109"/>
      <c r="AC124" s="109"/>
      <c r="AD124" s="109"/>
      <c r="AE124" s="109"/>
      <c r="AF124" s="109"/>
      <c r="AG124" s="109"/>
      <c r="AH124" s="109"/>
      <c r="AI124" s="109"/>
      <c r="AJ124" s="109"/>
      <c r="AK124" s="109"/>
      <c r="AL124" s="109"/>
      <c r="AM124" s="109"/>
      <c r="AN124" s="109"/>
      <c r="AO124" s="109"/>
      <c r="AP124" s="109"/>
      <c r="AQ124" s="109"/>
      <c r="AR124" s="109"/>
      <c r="AS124" s="109"/>
      <c r="AT124" s="109"/>
      <c r="AU124" s="109"/>
      <c r="AV124" s="109"/>
      <c r="AW124" s="109"/>
      <c r="AX124" s="109"/>
      <c r="AY124" s="109" t="s">
        <v>9</v>
      </c>
      <c r="AZ124" s="109"/>
      <c r="BA124" s="109"/>
      <c r="BB124" s="109"/>
      <c r="BC124" s="109"/>
      <c r="BD124" s="109"/>
      <c r="BE124" s="109"/>
      <c r="BF124" s="109"/>
      <c r="BG124" s="109"/>
      <c r="BH124" s="109"/>
      <c r="BI124" s="109"/>
      <c r="BJ124" s="109"/>
      <c r="BK124" s="109"/>
      <c r="BL124" s="109"/>
      <c r="BM124" s="109"/>
      <c r="BN124" s="108"/>
    </row>
    <row r="125" spans="1:66" ht="46.8">
      <c r="A125" s="23">
        <v>121</v>
      </c>
      <c r="B125" s="33" t="s">
        <v>4694</v>
      </c>
      <c r="C125" s="33" t="s">
        <v>4502</v>
      </c>
      <c r="D125" s="33" t="s">
        <v>216</v>
      </c>
      <c r="E125" s="33">
        <v>63</v>
      </c>
      <c r="F125" s="33" t="s">
        <v>325</v>
      </c>
      <c r="G125" s="33" t="s">
        <v>325</v>
      </c>
      <c r="H125" s="23" t="str">
        <f t="shared" si="4"/>
        <v>詹＊香</v>
      </c>
      <c r="I125" s="23" t="str">
        <f t="shared" si="5"/>
        <v>2＊786371</v>
      </c>
      <c r="J125" s="33" t="s">
        <v>4495</v>
      </c>
      <c r="K125" s="36" t="s">
        <v>1132</v>
      </c>
      <c r="L125" s="36" t="s">
        <v>334</v>
      </c>
      <c r="M125" s="33"/>
      <c r="N125" s="33"/>
      <c r="O125" s="33"/>
      <c r="P125" s="33"/>
      <c r="Q125" s="109"/>
      <c r="R125" s="109"/>
      <c r="S125" s="109"/>
      <c r="T125" s="109"/>
      <c r="U125" s="109"/>
      <c r="V125" s="113"/>
      <c r="W125" s="109"/>
      <c r="X125" s="109"/>
      <c r="Y125" s="109"/>
      <c r="Z125" s="109"/>
      <c r="AA125" s="109"/>
      <c r="AB125" s="109"/>
      <c r="AC125" s="109"/>
      <c r="AD125" s="109"/>
      <c r="AE125" s="109"/>
      <c r="AF125" s="109"/>
      <c r="AG125" s="109"/>
      <c r="AH125" s="109"/>
      <c r="AI125" s="109"/>
      <c r="AJ125" s="109"/>
      <c r="AK125" s="109"/>
      <c r="AL125" s="109"/>
      <c r="AM125" s="109"/>
      <c r="AN125" s="109"/>
      <c r="AO125" s="109"/>
      <c r="AP125" s="109"/>
      <c r="AQ125" s="109"/>
      <c r="AR125" s="109"/>
      <c r="AS125" s="109"/>
      <c r="AT125" s="109"/>
      <c r="AU125" s="109"/>
      <c r="AV125" s="109"/>
      <c r="AW125" s="109"/>
      <c r="AX125" s="109"/>
      <c r="AY125" s="109"/>
      <c r="AZ125" s="109"/>
      <c r="BA125" s="109"/>
      <c r="BB125" s="109"/>
      <c r="BC125" s="109"/>
      <c r="BD125" s="109" t="s">
        <v>9</v>
      </c>
      <c r="BE125" s="109" t="s">
        <v>9</v>
      </c>
      <c r="BF125" s="109"/>
      <c r="BG125" s="109"/>
      <c r="BH125" s="109"/>
      <c r="BI125" s="109"/>
      <c r="BJ125" s="109"/>
      <c r="BK125" s="109"/>
      <c r="BL125" s="109"/>
      <c r="BM125" s="109"/>
      <c r="BN125" s="108"/>
    </row>
    <row r="126" spans="1:66" ht="31.2">
      <c r="A126" s="23">
        <v>122</v>
      </c>
      <c r="B126" s="33" t="s">
        <v>1040</v>
      </c>
      <c r="C126" s="33" t="s">
        <v>875</v>
      </c>
      <c r="D126" s="33" t="s">
        <v>218</v>
      </c>
      <c r="E126" s="33">
        <v>65</v>
      </c>
      <c r="F126" s="33" t="s">
        <v>325</v>
      </c>
      <c r="G126" s="33" t="s">
        <v>325</v>
      </c>
      <c r="H126" s="23" t="str">
        <f t="shared" si="4"/>
        <v>林＊和</v>
      </c>
      <c r="I126" s="23" t="str">
        <f t="shared" si="5"/>
        <v>1＊191256</v>
      </c>
      <c r="J126" s="33" t="s">
        <v>4503</v>
      </c>
      <c r="K126" s="36" t="s">
        <v>1130</v>
      </c>
      <c r="L126" s="36" t="s">
        <v>334</v>
      </c>
      <c r="M126" s="33"/>
      <c r="N126" s="33"/>
      <c r="O126" s="33"/>
      <c r="P126" s="33"/>
      <c r="Q126" s="109"/>
      <c r="R126" s="109"/>
      <c r="S126" s="109"/>
      <c r="T126" s="109"/>
      <c r="U126" s="109"/>
      <c r="V126" s="113"/>
      <c r="W126" s="109"/>
      <c r="X126" s="109"/>
      <c r="Y126" s="109"/>
      <c r="Z126" s="109"/>
      <c r="AA126" s="109"/>
      <c r="AB126" s="109"/>
      <c r="AC126" s="109"/>
      <c r="AD126" s="109"/>
      <c r="AE126" s="109"/>
      <c r="AF126" s="109"/>
      <c r="AG126" s="109"/>
      <c r="AH126" s="109"/>
      <c r="AI126" s="109"/>
      <c r="AJ126" s="109"/>
      <c r="AK126" s="109"/>
      <c r="AL126" s="109"/>
      <c r="AM126" s="109"/>
      <c r="AN126" s="109"/>
      <c r="AO126" s="109"/>
      <c r="AP126" s="109"/>
      <c r="AQ126" s="109"/>
      <c r="AR126" s="109"/>
      <c r="AS126" s="109"/>
      <c r="AT126" s="109"/>
      <c r="AU126" s="109"/>
      <c r="AV126" s="109"/>
      <c r="AW126" s="109"/>
      <c r="AX126" s="109"/>
      <c r="AY126" s="109"/>
      <c r="AZ126" s="109"/>
      <c r="BA126" s="109"/>
      <c r="BB126" s="109"/>
      <c r="BC126" s="109"/>
      <c r="BD126" s="109"/>
      <c r="BE126" s="109"/>
      <c r="BF126" s="109" t="s">
        <v>1126</v>
      </c>
      <c r="BG126" s="109"/>
      <c r="BH126" s="109"/>
      <c r="BI126" s="109"/>
      <c r="BJ126" s="109"/>
      <c r="BK126" s="109"/>
      <c r="BL126" s="109"/>
      <c r="BM126" s="109"/>
      <c r="BN126" s="108"/>
    </row>
    <row r="127" spans="1:66" ht="31.2">
      <c r="A127" s="23">
        <v>123</v>
      </c>
      <c r="B127" s="33" t="s">
        <v>615</v>
      </c>
      <c r="C127" s="33" t="s">
        <v>616</v>
      </c>
      <c r="D127" s="33" t="s">
        <v>216</v>
      </c>
      <c r="E127" s="33">
        <v>76</v>
      </c>
      <c r="F127" s="33" t="s">
        <v>325</v>
      </c>
      <c r="G127" s="33" t="s">
        <v>325</v>
      </c>
      <c r="H127" s="23" t="str">
        <f t="shared" si="4"/>
        <v>陳＊華香</v>
      </c>
      <c r="I127" s="23" t="str">
        <f t="shared" si="5"/>
        <v>2＊368203</v>
      </c>
      <c r="J127" s="33" t="s">
        <v>4503</v>
      </c>
      <c r="K127" s="36" t="s">
        <v>1130</v>
      </c>
      <c r="L127" s="36" t="s">
        <v>334</v>
      </c>
      <c r="M127" s="33"/>
      <c r="N127" s="33"/>
      <c r="O127" s="33"/>
      <c r="P127" s="33"/>
      <c r="Q127" s="109"/>
      <c r="R127" s="109"/>
      <c r="S127" s="109"/>
      <c r="T127" s="109"/>
      <c r="U127" s="109"/>
      <c r="V127" s="113"/>
      <c r="W127" s="109"/>
      <c r="X127" s="109"/>
      <c r="Y127" s="109"/>
      <c r="Z127" s="109"/>
      <c r="AA127" s="109"/>
      <c r="AB127" s="109"/>
      <c r="AC127" s="109"/>
      <c r="AD127" s="109"/>
      <c r="AE127" s="109"/>
      <c r="AF127" s="109"/>
      <c r="AG127" s="109"/>
      <c r="AH127" s="109"/>
      <c r="AI127" s="109"/>
      <c r="AJ127" s="109"/>
      <c r="AK127" s="109"/>
      <c r="AL127" s="109"/>
      <c r="AM127" s="109"/>
      <c r="AN127" s="109"/>
      <c r="AO127" s="109"/>
      <c r="AP127" s="109"/>
      <c r="AQ127" s="109"/>
      <c r="AR127" s="109"/>
      <c r="AS127" s="109"/>
      <c r="AT127" s="109"/>
      <c r="AU127" s="109"/>
      <c r="AV127" s="109"/>
      <c r="AW127" s="109"/>
      <c r="AX127" s="109"/>
      <c r="AY127" s="109"/>
      <c r="AZ127" s="109"/>
      <c r="BA127" s="109"/>
      <c r="BB127" s="109"/>
      <c r="BC127" s="109"/>
      <c r="BD127" s="109"/>
      <c r="BE127" s="109"/>
      <c r="BF127" s="109" t="s">
        <v>1102</v>
      </c>
      <c r="BG127" s="109"/>
      <c r="BH127" s="109"/>
      <c r="BI127" s="109"/>
      <c r="BJ127" s="109"/>
      <c r="BK127" s="109"/>
      <c r="BL127" s="109"/>
      <c r="BM127" s="109"/>
      <c r="BN127" s="108"/>
    </row>
    <row r="128" spans="1:66" ht="46.8">
      <c r="A128" s="23">
        <v>124</v>
      </c>
      <c r="B128" s="33" t="s">
        <v>4683</v>
      </c>
      <c r="C128" s="33" t="s">
        <v>4490</v>
      </c>
      <c r="D128" s="33" t="s">
        <v>216</v>
      </c>
      <c r="E128" s="33">
        <v>81</v>
      </c>
      <c r="F128" s="33" t="s">
        <v>325</v>
      </c>
      <c r="G128" s="33" t="s">
        <v>325</v>
      </c>
      <c r="H128" s="23" t="str">
        <f t="shared" si="4"/>
        <v>謝＊牡丹</v>
      </c>
      <c r="I128" s="23" t="str">
        <f t="shared" si="5"/>
        <v>0＊951004</v>
      </c>
      <c r="J128" s="33" t="s">
        <v>4481</v>
      </c>
      <c r="K128" s="36" t="s">
        <v>1134</v>
      </c>
      <c r="L128" s="36" t="s">
        <v>334</v>
      </c>
      <c r="M128" s="33"/>
      <c r="N128" s="33"/>
      <c r="O128" s="33"/>
      <c r="P128" s="33"/>
      <c r="Q128" s="109"/>
      <c r="R128" s="109"/>
      <c r="S128" s="109"/>
      <c r="T128" s="109"/>
      <c r="U128" s="109"/>
      <c r="V128" s="113"/>
      <c r="W128" s="109"/>
      <c r="X128" s="109"/>
      <c r="Y128" s="109"/>
      <c r="Z128" s="109"/>
      <c r="AA128" s="109"/>
      <c r="AB128" s="109"/>
      <c r="AC128" s="109"/>
      <c r="AD128" s="109"/>
      <c r="AE128" s="109"/>
      <c r="AF128" s="109"/>
      <c r="AG128" s="109"/>
      <c r="AH128" s="109"/>
      <c r="AI128" s="109"/>
      <c r="AJ128" s="109"/>
      <c r="AK128" s="109"/>
      <c r="AL128" s="109"/>
      <c r="AM128" s="109"/>
      <c r="AN128" s="109"/>
      <c r="AO128" s="109"/>
      <c r="AP128" s="109"/>
      <c r="AQ128" s="109"/>
      <c r="AR128" s="109"/>
      <c r="AS128" s="109"/>
      <c r="AT128" s="109"/>
      <c r="AU128" s="109"/>
      <c r="AV128" s="109"/>
      <c r="AW128" s="109"/>
      <c r="AX128" s="109"/>
      <c r="AY128" s="109"/>
      <c r="AZ128" s="109"/>
      <c r="BA128" s="109"/>
      <c r="BB128" s="109"/>
      <c r="BC128" s="109"/>
      <c r="BD128" s="109"/>
      <c r="BE128" s="109" t="s">
        <v>9</v>
      </c>
      <c r="BF128" s="109"/>
      <c r="BG128" s="109"/>
      <c r="BH128" s="109"/>
      <c r="BI128" s="109"/>
      <c r="BJ128" s="109"/>
      <c r="BK128" s="109"/>
      <c r="BL128" s="109"/>
      <c r="BM128" s="109" t="s">
        <v>1098</v>
      </c>
      <c r="BN128" s="108"/>
    </row>
    <row r="129" spans="1:66" ht="31.2">
      <c r="A129" s="23">
        <v>125</v>
      </c>
      <c r="B129" s="33" t="s">
        <v>4695</v>
      </c>
      <c r="C129" s="33" t="s">
        <v>4504</v>
      </c>
      <c r="D129" s="33" t="s">
        <v>216</v>
      </c>
      <c r="E129" s="33">
        <v>59</v>
      </c>
      <c r="F129" s="33" t="s">
        <v>325</v>
      </c>
      <c r="G129" s="33" t="s">
        <v>325</v>
      </c>
      <c r="H129" s="23" t="str">
        <f t="shared" si="4"/>
        <v>塗＊倩</v>
      </c>
      <c r="I129" s="23" t="str">
        <f t="shared" si="5"/>
        <v>0＊834540</v>
      </c>
      <c r="J129" s="33" t="s">
        <v>4481</v>
      </c>
      <c r="K129" s="36" t="s">
        <v>4607</v>
      </c>
      <c r="L129" s="36" t="s">
        <v>334</v>
      </c>
      <c r="M129" s="33"/>
      <c r="N129" s="33"/>
      <c r="O129" s="33"/>
      <c r="P129" s="33"/>
      <c r="Q129" s="109"/>
      <c r="R129" s="109"/>
      <c r="S129" s="109" t="s">
        <v>9</v>
      </c>
      <c r="T129" s="109" t="s">
        <v>9</v>
      </c>
      <c r="U129" s="109"/>
      <c r="V129" s="113"/>
      <c r="W129" s="109"/>
      <c r="X129" s="109"/>
      <c r="Y129" s="109"/>
      <c r="Z129" s="109"/>
      <c r="AA129" s="109"/>
      <c r="AB129" s="109"/>
      <c r="AC129" s="109"/>
      <c r="AD129" s="109"/>
      <c r="AE129" s="109"/>
      <c r="AF129" s="109"/>
      <c r="AG129" s="109"/>
      <c r="AH129" s="109"/>
      <c r="AI129" s="109"/>
      <c r="AJ129" s="109"/>
      <c r="AK129" s="109"/>
      <c r="AL129" s="109"/>
      <c r="AM129" s="109"/>
      <c r="AN129" s="109"/>
      <c r="AO129" s="109"/>
      <c r="AP129" s="109"/>
      <c r="AQ129" s="109"/>
      <c r="AR129" s="109"/>
      <c r="AS129" s="109"/>
      <c r="AT129" s="109"/>
      <c r="AU129" s="109"/>
      <c r="AV129" s="109"/>
      <c r="AW129" s="109"/>
      <c r="AX129" s="109"/>
      <c r="AY129" s="109"/>
      <c r="AZ129" s="109"/>
      <c r="BA129" s="109"/>
      <c r="BB129" s="109"/>
      <c r="BC129" s="109"/>
      <c r="BD129" s="109"/>
      <c r="BE129" s="109"/>
      <c r="BF129" s="109"/>
      <c r="BG129" s="109"/>
      <c r="BH129" s="109"/>
      <c r="BI129" s="109"/>
      <c r="BJ129" s="109"/>
      <c r="BK129" s="109"/>
      <c r="BL129" s="109"/>
      <c r="BM129" s="109" t="s">
        <v>1111</v>
      </c>
      <c r="BN129" s="108"/>
    </row>
    <row r="130" spans="1:66" ht="31.2">
      <c r="A130" s="23">
        <v>126</v>
      </c>
      <c r="B130" s="33" t="s">
        <v>1195</v>
      </c>
      <c r="C130" s="33" t="s">
        <v>330</v>
      </c>
      <c r="D130" s="33" t="s">
        <v>216</v>
      </c>
      <c r="E130" s="33">
        <v>48</v>
      </c>
      <c r="F130" s="33" t="s">
        <v>325</v>
      </c>
      <c r="G130" s="33" t="s">
        <v>325</v>
      </c>
      <c r="H130" s="23" t="str">
        <f t="shared" si="4"/>
        <v>陳＊菱</v>
      </c>
      <c r="I130" s="23" t="str">
        <f t="shared" si="5"/>
        <v>0＊471755</v>
      </c>
      <c r="J130" s="33" t="s">
        <v>4481</v>
      </c>
      <c r="K130" s="36" t="s">
        <v>1127</v>
      </c>
      <c r="L130" s="36" t="s">
        <v>334</v>
      </c>
      <c r="M130" s="33"/>
      <c r="N130" s="33"/>
      <c r="O130" s="33"/>
      <c r="P130" s="33"/>
      <c r="Q130" s="109"/>
      <c r="R130" s="109"/>
      <c r="S130" s="109"/>
      <c r="T130" s="109"/>
      <c r="U130" s="109"/>
      <c r="V130" s="113"/>
      <c r="W130" s="109"/>
      <c r="X130" s="109"/>
      <c r="Y130" s="109"/>
      <c r="Z130" s="109"/>
      <c r="AA130" s="109"/>
      <c r="AB130" s="109"/>
      <c r="AC130" s="109"/>
      <c r="AD130" s="109"/>
      <c r="AE130" s="109"/>
      <c r="AF130" s="109"/>
      <c r="AG130" s="109"/>
      <c r="AH130" s="109"/>
      <c r="AI130" s="109"/>
      <c r="AJ130" s="109"/>
      <c r="AK130" s="109"/>
      <c r="AL130" s="109"/>
      <c r="AM130" s="109"/>
      <c r="AN130" s="109"/>
      <c r="AO130" s="109"/>
      <c r="AP130" s="109"/>
      <c r="AQ130" s="109"/>
      <c r="AR130" s="109"/>
      <c r="AS130" s="109"/>
      <c r="AT130" s="109"/>
      <c r="AU130" s="109"/>
      <c r="AV130" s="109"/>
      <c r="AW130" s="109"/>
      <c r="AX130" s="109"/>
      <c r="AY130" s="109"/>
      <c r="AZ130" s="109"/>
      <c r="BA130" s="109"/>
      <c r="BB130" s="109"/>
      <c r="BC130" s="109"/>
      <c r="BD130" s="109"/>
      <c r="BE130" s="109" t="s">
        <v>9</v>
      </c>
      <c r="BF130" s="109"/>
      <c r="BG130" s="109"/>
      <c r="BH130" s="109"/>
      <c r="BI130" s="109"/>
      <c r="BJ130" s="109"/>
      <c r="BK130" s="109"/>
      <c r="BL130" s="109"/>
      <c r="BM130" s="109"/>
      <c r="BN130" s="108"/>
    </row>
    <row r="131" spans="1:66" ht="31.2">
      <c r="A131" s="23">
        <v>127</v>
      </c>
      <c r="B131" s="33" t="s">
        <v>4696</v>
      </c>
      <c r="C131" s="33" t="s">
        <v>4505</v>
      </c>
      <c r="D131" s="33" t="s">
        <v>218</v>
      </c>
      <c r="E131" s="33">
        <v>72</v>
      </c>
      <c r="F131" s="33" t="s">
        <v>325</v>
      </c>
      <c r="G131" s="33" t="s">
        <v>325</v>
      </c>
      <c r="H131" s="23" t="str">
        <f t="shared" si="4"/>
        <v>林＊松</v>
      </c>
      <c r="I131" s="23" t="str">
        <f t="shared" si="5"/>
        <v>0＊352062</v>
      </c>
      <c r="J131" s="33" t="s">
        <v>4481</v>
      </c>
      <c r="K131" s="36" t="s">
        <v>1130</v>
      </c>
      <c r="L131" s="36" t="s">
        <v>334</v>
      </c>
      <c r="M131" s="33"/>
      <c r="N131" s="33"/>
      <c r="O131" s="33"/>
      <c r="P131" s="33"/>
      <c r="Q131" s="109"/>
      <c r="R131" s="109"/>
      <c r="S131" s="109"/>
      <c r="T131" s="109"/>
      <c r="U131" s="109"/>
      <c r="V131" s="113"/>
      <c r="W131" s="109"/>
      <c r="X131" s="109"/>
      <c r="Y131" s="109"/>
      <c r="Z131" s="109"/>
      <c r="AA131" s="109"/>
      <c r="AB131" s="109"/>
      <c r="AC131" s="109"/>
      <c r="AD131" s="109"/>
      <c r="AE131" s="109"/>
      <c r="AF131" s="109"/>
      <c r="AG131" s="109"/>
      <c r="AH131" s="109"/>
      <c r="AI131" s="109"/>
      <c r="AJ131" s="109"/>
      <c r="AK131" s="109"/>
      <c r="AL131" s="109"/>
      <c r="AM131" s="109"/>
      <c r="AN131" s="109"/>
      <c r="AO131" s="109"/>
      <c r="AP131" s="109"/>
      <c r="AQ131" s="109"/>
      <c r="AR131" s="109"/>
      <c r="AS131" s="109"/>
      <c r="AT131" s="109"/>
      <c r="AU131" s="109"/>
      <c r="AV131" s="109"/>
      <c r="AW131" s="109"/>
      <c r="AX131" s="109"/>
      <c r="AY131" s="109"/>
      <c r="AZ131" s="109"/>
      <c r="BA131" s="109"/>
      <c r="BB131" s="109"/>
      <c r="BC131" s="109"/>
      <c r="BD131" s="109"/>
      <c r="BE131" s="109"/>
      <c r="BF131" s="109" t="s">
        <v>1102</v>
      </c>
      <c r="BG131" s="109"/>
      <c r="BH131" s="109"/>
      <c r="BI131" s="109"/>
      <c r="BJ131" s="109"/>
      <c r="BK131" s="109"/>
      <c r="BL131" s="109"/>
      <c r="BM131" s="109"/>
      <c r="BN131" s="108"/>
    </row>
    <row r="132" spans="1:66" ht="16.2">
      <c r="A132" s="23">
        <v>128</v>
      </c>
      <c r="B132" s="33" t="s">
        <v>4697</v>
      </c>
      <c r="C132" s="33" t="s">
        <v>2509</v>
      </c>
      <c r="D132" s="33" t="s">
        <v>216</v>
      </c>
      <c r="E132" s="33">
        <v>63</v>
      </c>
      <c r="F132" s="33" t="s">
        <v>325</v>
      </c>
      <c r="G132" s="33" t="s">
        <v>325</v>
      </c>
      <c r="H132" s="23" t="str">
        <f t="shared" si="4"/>
        <v>邱＊琴</v>
      </c>
      <c r="I132" s="23" t="str">
        <f t="shared" si="5"/>
        <v>0＊352079</v>
      </c>
      <c r="J132" s="33" t="s">
        <v>4481</v>
      </c>
      <c r="K132" s="36" t="s">
        <v>4603</v>
      </c>
      <c r="L132" s="36" t="s">
        <v>334</v>
      </c>
      <c r="M132" s="33"/>
      <c r="N132" s="33"/>
      <c r="O132" s="33"/>
      <c r="P132" s="33"/>
      <c r="Q132" s="109"/>
      <c r="R132" s="109"/>
      <c r="S132" s="109"/>
      <c r="T132" s="109"/>
      <c r="U132" s="109"/>
      <c r="V132" s="113"/>
      <c r="W132" s="109"/>
      <c r="X132" s="109"/>
      <c r="Y132" s="109"/>
      <c r="Z132" s="109"/>
      <c r="AA132" s="109"/>
      <c r="AB132" s="109"/>
      <c r="AC132" s="109"/>
      <c r="AD132" s="109"/>
      <c r="AE132" s="109"/>
      <c r="AF132" s="109"/>
      <c r="AG132" s="109"/>
      <c r="AH132" s="109"/>
      <c r="AI132" s="109"/>
      <c r="AJ132" s="109"/>
      <c r="AK132" s="109"/>
      <c r="AL132" s="109"/>
      <c r="AM132" s="109"/>
      <c r="AN132" s="109"/>
      <c r="AO132" s="109"/>
      <c r="AP132" s="109"/>
      <c r="AQ132" s="109"/>
      <c r="AR132" s="109"/>
      <c r="AS132" s="109"/>
      <c r="AT132" s="109"/>
      <c r="AU132" s="109"/>
      <c r="AV132" s="109"/>
      <c r="AW132" s="109"/>
      <c r="AX132" s="109"/>
      <c r="AY132" s="109" t="s">
        <v>9</v>
      </c>
      <c r="AZ132" s="109"/>
      <c r="BA132" s="109"/>
      <c r="BB132" s="109"/>
      <c r="BC132" s="109"/>
      <c r="BD132" s="109"/>
      <c r="BE132" s="109"/>
      <c r="BF132" s="109"/>
      <c r="BG132" s="109"/>
      <c r="BH132" s="109"/>
      <c r="BI132" s="109"/>
      <c r="BJ132" s="109"/>
      <c r="BK132" s="109"/>
      <c r="BL132" s="109"/>
      <c r="BM132" s="109"/>
      <c r="BN132" s="108"/>
    </row>
    <row r="133" spans="1:66" ht="31.2">
      <c r="A133" s="23">
        <v>129</v>
      </c>
      <c r="B133" s="33" t="s">
        <v>1026</v>
      </c>
      <c r="C133" s="33" t="s">
        <v>862</v>
      </c>
      <c r="D133" s="33" t="s">
        <v>218</v>
      </c>
      <c r="E133" s="33">
        <v>51</v>
      </c>
      <c r="F133" s="33" t="s">
        <v>325</v>
      </c>
      <c r="G133" s="33" t="s">
        <v>325</v>
      </c>
      <c r="H133" s="23" t="str">
        <f t="shared" si="4"/>
        <v>林＊遑</v>
      </c>
      <c r="I133" s="23" t="str">
        <f t="shared" si="5"/>
        <v>0＊570181</v>
      </c>
      <c r="J133" s="33" t="s">
        <v>4481</v>
      </c>
      <c r="K133" s="36" t="s">
        <v>1127</v>
      </c>
      <c r="L133" s="36" t="s">
        <v>334</v>
      </c>
      <c r="M133" s="33"/>
      <c r="N133" s="33"/>
      <c r="O133" s="33"/>
      <c r="P133" s="33"/>
      <c r="Q133" s="109"/>
      <c r="R133" s="109"/>
      <c r="S133" s="109"/>
      <c r="T133" s="109"/>
      <c r="U133" s="109"/>
      <c r="V133" s="113"/>
      <c r="W133" s="109"/>
      <c r="X133" s="109"/>
      <c r="Y133" s="109"/>
      <c r="Z133" s="109"/>
      <c r="AA133" s="109"/>
      <c r="AB133" s="109"/>
      <c r="AC133" s="109"/>
      <c r="AD133" s="109"/>
      <c r="AE133" s="109"/>
      <c r="AF133" s="109"/>
      <c r="AG133" s="109"/>
      <c r="AH133" s="109"/>
      <c r="AI133" s="109"/>
      <c r="AJ133" s="109"/>
      <c r="AK133" s="109"/>
      <c r="AL133" s="109"/>
      <c r="AM133" s="109"/>
      <c r="AN133" s="109"/>
      <c r="AO133" s="109"/>
      <c r="AP133" s="109"/>
      <c r="AQ133" s="109"/>
      <c r="AR133" s="109"/>
      <c r="AS133" s="109"/>
      <c r="AT133" s="109"/>
      <c r="AU133" s="109"/>
      <c r="AV133" s="109"/>
      <c r="AW133" s="109"/>
      <c r="AX133" s="109"/>
      <c r="AY133" s="109"/>
      <c r="AZ133" s="109"/>
      <c r="BA133" s="109"/>
      <c r="BB133" s="109"/>
      <c r="BC133" s="109"/>
      <c r="BD133" s="109"/>
      <c r="BE133" s="109" t="s">
        <v>9</v>
      </c>
      <c r="BF133" s="109"/>
      <c r="BG133" s="109"/>
      <c r="BH133" s="109"/>
      <c r="BI133" s="109"/>
      <c r="BJ133" s="109"/>
      <c r="BK133" s="109"/>
      <c r="BL133" s="109"/>
      <c r="BM133" s="109"/>
      <c r="BN133" s="108"/>
    </row>
    <row r="134" spans="1:66" ht="31.2">
      <c r="A134" s="23">
        <v>130</v>
      </c>
      <c r="B134" s="33" t="s">
        <v>4698</v>
      </c>
      <c r="C134" s="33" t="s">
        <v>2501</v>
      </c>
      <c r="D134" s="33" t="s">
        <v>218</v>
      </c>
      <c r="E134" s="33">
        <v>67</v>
      </c>
      <c r="F134" s="33" t="s">
        <v>325</v>
      </c>
      <c r="G134" s="33" t="s">
        <v>325</v>
      </c>
      <c r="H134" s="23" t="str">
        <f t="shared" si="4"/>
        <v>楊＊田</v>
      </c>
      <c r="I134" s="23" t="str">
        <f t="shared" si="5"/>
        <v>1＊602405</v>
      </c>
      <c r="J134" s="33" t="s">
        <v>4481</v>
      </c>
      <c r="K134" s="36" t="s">
        <v>1130</v>
      </c>
      <c r="L134" s="36" t="s">
        <v>334</v>
      </c>
      <c r="M134" s="33"/>
      <c r="N134" s="33"/>
      <c r="O134" s="33"/>
      <c r="P134" s="33"/>
      <c r="Q134" s="109"/>
      <c r="R134" s="109"/>
      <c r="S134" s="109"/>
      <c r="T134" s="109"/>
      <c r="U134" s="109"/>
      <c r="V134" s="113"/>
      <c r="W134" s="109"/>
      <c r="X134" s="109"/>
      <c r="Y134" s="109"/>
      <c r="Z134" s="109"/>
      <c r="AA134" s="109"/>
      <c r="AB134" s="109"/>
      <c r="AC134" s="109"/>
      <c r="AD134" s="109"/>
      <c r="AE134" s="109"/>
      <c r="AF134" s="109"/>
      <c r="AG134" s="109"/>
      <c r="AH134" s="109"/>
      <c r="AI134" s="109"/>
      <c r="AJ134" s="109"/>
      <c r="AK134" s="109"/>
      <c r="AL134" s="109"/>
      <c r="AM134" s="109"/>
      <c r="AN134" s="109"/>
      <c r="AO134" s="109"/>
      <c r="AP134" s="109"/>
      <c r="AQ134" s="109"/>
      <c r="AR134" s="109"/>
      <c r="AS134" s="109"/>
      <c r="AT134" s="109"/>
      <c r="AU134" s="109"/>
      <c r="AV134" s="109"/>
      <c r="AW134" s="109"/>
      <c r="AX134" s="109"/>
      <c r="AY134" s="109"/>
      <c r="AZ134" s="109"/>
      <c r="BA134" s="109"/>
      <c r="BB134" s="109"/>
      <c r="BC134" s="109"/>
      <c r="BD134" s="109"/>
      <c r="BE134" s="109"/>
      <c r="BF134" s="109" t="s">
        <v>1126</v>
      </c>
      <c r="BG134" s="109"/>
      <c r="BH134" s="109"/>
      <c r="BI134" s="109"/>
      <c r="BJ134" s="109"/>
      <c r="BK134" s="109"/>
      <c r="BL134" s="109"/>
      <c r="BM134" s="109"/>
      <c r="BN134" s="108"/>
    </row>
    <row r="135" spans="1:66" ht="31.2">
      <c r="A135" s="23">
        <v>131</v>
      </c>
      <c r="B135" s="33" t="s">
        <v>4699</v>
      </c>
      <c r="C135" s="33" t="s">
        <v>2152</v>
      </c>
      <c r="D135" s="33" t="s">
        <v>218</v>
      </c>
      <c r="E135" s="33">
        <v>64</v>
      </c>
      <c r="F135" s="33" t="s">
        <v>325</v>
      </c>
      <c r="G135" s="33" t="s">
        <v>325</v>
      </c>
      <c r="H135" s="23" t="str">
        <f t="shared" si="4"/>
        <v>李＊鎮</v>
      </c>
      <c r="I135" s="23" t="str">
        <f t="shared" si="5"/>
        <v>1＊604412</v>
      </c>
      <c r="J135" s="33" t="s">
        <v>4481</v>
      </c>
      <c r="K135" s="36" t="s">
        <v>1127</v>
      </c>
      <c r="L135" s="36" t="s">
        <v>334</v>
      </c>
      <c r="M135" s="33"/>
      <c r="N135" s="33"/>
      <c r="O135" s="33"/>
      <c r="P135" s="33"/>
      <c r="Q135" s="109"/>
      <c r="R135" s="109"/>
      <c r="S135" s="109"/>
      <c r="T135" s="109"/>
      <c r="U135" s="109"/>
      <c r="V135" s="113"/>
      <c r="W135" s="109"/>
      <c r="X135" s="109"/>
      <c r="Y135" s="109"/>
      <c r="Z135" s="109"/>
      <c r="AA135" s="109"/>
      <c r="AB135" s="109"/>
      <c r="AC135" s="109"/>
      <c r="AD135" s="109"/>
      <c r="AE135" s="109"/>
      <c r="AF135" s="109"/>
      <c r="AG135" s="109"/>
      <c r="AH135" s="109"/>
      <c r="AI135" s="109"/>
      <c r="AJ135" s="109"/>
      <c r="AK135" s="109"/>
      <c r="AL135" s="109"/>
      <c r="AM135" s="109"/>
      <c r="AN135" s="109"/>
      <c r="AO135" s="109"/>
      <c r="AP135" s="109"/>
      <c r="AQ135" s="109"/>
      <c r="AR135" s="109"/>
      <c r="AS135" s="109"/>
      <c r="AT135" s="109"/>
      <c r="AU135" s="109"/>
      <c r="AV135" s="109"/>
      <c r="AW135" s="109"/>
      <c r="AX135" s="109"/>
      <c r="AY135" s="109"/>
      <c r="AZ135" s="109"/>
      <c r="BA135" s="109"/>
      <c r="BB135" s="109"/>
      <c r="BC135" s="109"/>
      <c r="BD135" s="109"/>
      <c r="BE135" s="109" t="s">
        <v>9</v>
      </c>
      <c r="BF135" s="109"/>
      <c r="BG135" s="109"/>
      <c r="BH135" s="109"/>
      <c r="BI135" s="109"/>
      <c r="BJ135" s="109"/>
      <c r="BK135" s="109"/>
      <c r="BL135" s="109"/>
      <c r="BM135" s="109"/>
      <c r="BN135" s="108"/>
    </row>
    <row r="136" spans="1:66" ht="31.2">
      <c r="A136" s="23">
        <v>132</v>
      </c>
      <c r="B136" s="33" t="s">
        <v>1227</v>
      </c>
      <c r="C136" s="33" t="s">
        <v>376</v>
      </c>
      <c r="D136" s="33" t="s">
        <v>216</v>
      </c>
      <c r="E136" s="33">
        <v>66</v>
      </c>
      <c r="F136" s="33" t="s">
        <v>325</v>
      </c>
      <c r="G136" s="33" t="s">
        <v>325</v>
      </c>
      <c r="H136" s="23" t="str">
        <f t="shared" si="4"/>
        <v>黃＊蓁</v>
      </c>
      <c r="I136" s="23" t="str">
        <f t="shared" si="5"/>
        <v>1＊267971</v>
      </c>
      <c r="J136" s="33" t="s">
        <v>4481</v>
      </c>
      <c r="K136" s="36" t="s">
        <v>1127</v>
      </c>
      <c r="L136" s="36" t="s">
        <v>334</v>
      </c>
      <c r="M136" s="33"/>
      <c r="N136" s="33"/>
      <c r="O136" s="33"/>
      <c r="P136" s="33"/>
      <c r="Q136" s="109"/>
      <c r="R136" s="109"/>
      <c r="S136" s="109"/>
      <c r="T136" s="109"/>
      <c r="U136" s="109"/>
      <c r="V136" s="113"/>
      <c r="W136" s="109"/>
      <c r="X136" s="109"/>
      <c r="Y136" s="109"/>
      <c r="Z136" s="109"/>
      <c r="AA136" s="109"/>
      <c r="AB136" s="109"/>
      <c r="AC136" s="109"/>
      <c r="AD136" s="109"/>
      <c r="AE136" s="109"/>
      <c r="AF136" s="109"/>
      <c r="AG136" s="109"/>
      <c r="AH136" s="109"/>
      <c r="AI136" s="109"/>
      <c r="AJ136" s="109"/>
      <c r="AK136" s="109"/>
      <c r="AL136" s="109"/>
      <c r="AM136" s="109"/>
      <c r="AN136" s="109"/>
      <c r="AO136" s="109"/>
      <c r="AP136" s="109"/>
      <c r="AQ136" s="109"/>
      <c r="AR136" s="109"/>
      <c r="AS136" s="109"/>
      <c r="AT136" s="109"/>
      <c r="AU136" s="109"/>
      <c r="AV136" s="109"/>
      <c r="AW136" s="109"/>
      <c r="AX136" s="109"/>
      <c r="AY136" s="109"/>
      <c r="AZ136" s="109"/>
      <c r="BA136" s="109"/>
      <c r="BB136" s="109"/>
      <c r="BC136" s="109"/>
      <c r="BD136" s="109"/>
      <c r="BE136" s="109" t="s">
        <v>9</v>
      </c>
      <c r="BF136" s="109"/>
      <c r="BG136" s="109"/>
      <c r="BH136" s="109"/>
      <c r="BI136" s="109"/>
      <c r="BJ136" s="109"/>
      <c r="BK136" s="109"/>
      <c r="BL136" s="109"/>
      <c r="BM136" s="109"/>
      <c r="BN136" s="108"/>
    </row>
    <row r="137" spans="1:66" ht="46.8">
      <c r="A137" s="23">
        <v>133</v>
      </c>
      <c r="B137" s="33" t="s">
        <v>1266</v>
      </c>
      <c r="C137" s="33" t="s">
        <v>429</v>
      </c>
      <c r="D137" s="33" t="s">
        <v>218</v>
      </c>
      <c r="E137" s="33">
        <v>77</v>
      </c>
      <c r="F137" s="33" t="s">
        <v>325</v>
      </c>
      <c r="G137" s="33" t="s">
        <v>325</v>
      </c>
      <c r="H137" s="23" t="str">
        <f t="shared" si="4"/>
        <v>王＊雄</v>
      </c>
      <c r="I137" s="23" t="str">
        <f t="shared" si="5"/>
        <v>1＊682928</v>
      </c>
      <c r="J137" s="33" t="s">
        <v>4481</v>
      </c>
      <c r="K137" s="36" t="s">
        <v>1148</v>
      </c>
      <c r="L137" s="36" t="s">
        <v>334</v>
      </c>
      <c r="M137" s="33"/>
      <c r="N137" s="33"/>
      <c r="O137" s="33"/>
      <c r="P137" s="33"/>
      <c r="Q137" s="109"/>
      <c r="R137" s="109"/>
      <c r="S137" s="109"/>
      <c r="T137" s="109"/>
      <c r="U137" s="109"/>
      <c r="V137" s="113"/>
      <c r="W137" s="109"/>
      <c r="X137" s="109"/>
      <c r="Y137" s="109"/>
      <c r="Z137" s="109"/>
      <c r="AA137" s="109"/>
      <c r="AB137" s="109"/>
      <c r="AC137" s="109"/>
      <c r="AD137" s="109"/>
      <c r="AE137" s="109"/>
      <c r="AF137" s="109"/>
      <c r="AG137" s="109"/>
      <c r="AH137" s="109"/>
      <c r="AI137" s="109"/>
      <c r="AJ137" s="109"/>
      <c r="AK137" s="109"/>
      <c r="AL137" s="109"/>
      <c r="AM137" s="109"/>
      <c r="AN137" s="109"/>
      <c r="AO137" s="109"/>
      <c r="AP137" s="109"/>
      <c r="AQ137" s="109"/>
      <c r="AR137" s="109"/>
      <c r="AS137" s="109"/>
      <c r="AT137" s="109"/>
      <c r="AU137" s="109"/>
      <c r="AV137" s="109"/>
      <c r="AW137" s="109"/>
      <c r="AX137" s="109"/>
      <c r="AY137" s="109"/>
      <c r="AZ137" s="109" t="s">
        <v>4623</v>
      </c>
      <c r="BA137" s="109"/>
      <c r="BB137" s="109"/>
      <c r="BC137" s="109"/>
      <c r="BD137" s="109"/>
      <c r="BE137" s="109"/>
      <c r="BF137" s="109"/>
      <c r="BG137" s="109" t="s">
        <v>9</v>
      </c>
      <c r="BH137" s="109"/>
      <c r="BI137" s="109"/>
      <c r="BJ137" s="109"/>
      <c r="BK137" s="109"/>
      <c r="BL137" s="109"/>
      <c r="BM137" s="109"/>
      <c r="BN137" s="108"/>
    </row>
    <row r="138" spans="1:66" ht="31.2">
      <c r="A138" s="23">
        <v>134</v>
      </c>
      <c r="B138" s="33" t="s">
        <v>4700</v>
      </c>
      <c r="C138" s="33" t="s">
        <v>4506</v>
      </c>
      <c r="D138" s="33" t="s">
        <v>218</v>
      </c>
      <c r="E138" s="33">
        <v>64</v>
      </c>
      <c r="F138" s="33" t="s">
        <v>325</v>
      </c>
      <c r="G138" s="33" t="s">
        <v>325</v>
      </c>
      <c r="H138" s="23" t="str">
        <f t="shared" ref="H138:H201" si="6">REPLACE(B138,2,1,"＊")</f>
        <v>林＊義</v>
      </c>
      <c r="I138" s="23" t="str">
        <f t="shared" ref="I138:I201" si="7">REPLACE(C138,2,1,"＊")</f>
        <v>1＊112494</v>
      </c>
      <c r="J138" s="33" t="s">
        <v>4481</v>
      </c>
      <c r="K138" s="36" t="s">
        <v>1127</v>
      </c>
      <c r="L138" s="36" t="s">
        <v>334</v>
      </c>
      <c r="M138" s="33"/>
      <c r="N138" s="33"/>
      <c r="O138" s="33"/>
      <c r="P138" s="33"/>
      <c r="Q138" s="109"/>
      <c r="R138" s="109"/>
      <c r="S138" s="109"/>
      <c r="T138" s="109"/>
      <c r="U138" s="109"/>
      <c r="V138" s="113"/>
      <c r="W138" s="109"/>
      <c r="X138" s="109"/>
      <c r="Y138" s="109"/>
      <c r="Z138" s="109"/>
      <c r="AA138" s="109"/>
      <c r="AB138" s="109"/>
      <c r="AC138" s="109"/>
      <c r="AD138" s="109"/>
      <c r="AE138" s="109"/>
      <c r="AF138" s="109"/>
      <c r="AG138" s="109"/>
      <c r="AH138" s="109"/>
      <c r="AI138" s="109"/>
      <c r="AJ138" s="109"/>
      <c r="AK138" s="109"/>
      <c r="AL138" s="109"/>
      <c r="AM138" s="109"/>
      <c r="AN138" s="109"/>
      <c r="AO138" s="109"/>
      <c r="AP138" s="109"/>
      <c r="AQ138" s="109"/>
      <c r="AR138" s="109"/>
      <c r="AS138" s="109"/>
      <c r="AT138" s="109"/>
      <c r="AU138" s="109"/>
      <c r="AV138" s="109"/>
      <c r="AW138" s="109"/>
      <c r="AX138" s="109"/>
      <c r="AY138" s="109"/>
      <c r="AZ138" s="109"/>
      <c r="BA138" s="109"/>
      <c r="BB138" s="109"/>
      <c r="BC138" s="109"/>
      <c r="BD138" s="109"/>
      <c r="BE138" s="109" t="s">
        <v>9</v>
      </c>
      <c r="BF138" s="109"/>
      <c r="BG138" s="109"/>
      <c r="BH138" s="109"/>
      <c r="BI138" s="109"/>
      <c r="BJ138" s="109"/>
      <c r="BK138" s="109"/>
      <c r="BL138" s="109"/>
      <c r="BM138" s="109"/>
      <c r="BN138" s="108"/>
    </row>
    <row r="139" spans="1:66" ht="46.8">
      <c r="A139" s="23">
        <v>135</v>
      </c>
      <c r="B139" s="33" t="s">
        <v>4701</v>
      </c>
      <c r="C139" s="33" t="s">
        <v>4119</v>
      </c>
      <c r="D139" s="33" t="s">
        <v>216</v>
      </c>
      <c r="E139" s="33">
        <v>60</v>
      </c>
      <c r="F139" s="33" t="s">
        <v>325</v>
      </c>
      <c r="G139" s="33" t="s">
        <v>325</v>
      </c>
      <c r="H139" s="23" t="str">
        <f t="shared" si="6"/>
        <v>張＊君</v>
      </c>
      <c r="I139" s="23" t="str">
        <f t="shared" si="7"/>
        <v>2＊623738</v>
      </c>
      <c r="J139" s="33" t="s">
        <v>4481</v>
      </c>
      <c r="K139" s="36" t="s">
        <v>1125</v>
      </c>
      <c r="L139" s="36" t="s">
        <v>334</v>
      </c>
      <c r="M139" s="33"/>
      <c r="N139" s="33"/>
      <c r="O139" s="33"/>
      <c r="P139" s="33"/>
      <c r="Q139" s="109"/>
      <c r="R139" s="109"/>
      <c r="S139" s="109"/>
      <c r="T139" s="109"/>
      <c r="U139" s="109"/>
      <c r="V139" s="113"/>
      <c r="W139" s="109"/>
      <c r="X139" s="109"/>
      <c r="Y139" s="109"/>
      <c r="Z139" s="109"/>
      <c r="AA139" s="109"/>
      <c r="AB139" s="109"/>
      <c r="AC139" s="109"/>
      <c r="AD139" s="109"/>
      <c r="AE139" s="109"/>
      <c r="AF139" s="109"/>
      <c r="AG139" s="109"/>
      <c r="AH139" s="109"/>
      <c r="AI139" s="109"/>
      <c r="AJ139" s="109"/>
      <c r="AK139" s="109"/>
      <c r="AL139" s="109"/>
      <c r="AM139" s="109"/>
      <c r="AN139" s="109"/>
      <c r="AO139" s="109"/>
      <c r="AP139" s="109"/>
      <c r="AQ139" s="109"/>
      <c r="AR139" s="109"/>
      <c r="AS139" s="109"/>
      <c r="AT139" s="109"/>
      <c r="AU139" s="109"/>
      <c r="AV139" s="109"/>
      <c r="AW139" s="109"/>
      <c r="AX139" s="109"/>
      <c r="AY139" s="109"/>
      <c r="AZ139" s="109"/>
      <c r="BA139" s="109"/>
      <c r="BB139" s="109"/>
      <c r="BC139" s="109" t="s">
        <v>9</v>
      </c>
      <c r="BD139" s="109"/>
      <c r="BE139" s="109"/>
      <c r="BF139" s="109" t="s">
        <v>1102</v>
      </c>
      <c r="BG139" s="109"/>
      <c r="BH139" s="109"/>
      <c r="BI139" s="109"/>
      <c r="BJ139" s="109"/>
      <c r="BK139" s="109"/>
      <c r="BL139" s="109"/>
      <c r="BM139" s="32"/>
      <c r="BN139" s="95"/>
    </row>
    <row r="140" spans="1:66" ht="46.8">
      <c r="A140" s="23">
        <v>136</v>
      </c>
      <c r="B140" s="33" t="s">
        <v>4694</v>
      </c>
      <c r="C140" s="33" t="s">
        <v>4502</v>
      </c>
      <c r="D140" s="33" t="s">
        <v>216</v>
      </c>
      <c r="E140" s="33">
        <v>63</v>
      </c>
      <c r="F140" s="33" t="s">
        <v>325</v>
      </c>
      <c r="G140" s="33" t="s">
        <v>325</v>
      </c>
      <c r="H140" s="23" t="str">
        <f t="shared" si="6"/>
        <v>詹＊香</v>
      </c>
      <c r="I140" s="23" t="str">
        <f t="shared" si="7"/>
        <v>2＊786371</v>
      </c>
      <c r="J140" s="33" t="s">
        <v>4481</v>
      </c>
      <c r="K140" s="36" t="s">
        <v>1132</v>
      </c>
      <c r="L140" s="36" t="s">
        <v>334</v>
      </c>
      <c r="M140" s="33"/>
      <c r="N140" s="33"/>
      <c r="O140" s="33"/>
      <c r="P140" s="33"/>
      <c r="Q140" s="109"/>
      <c r="R140" s="109"/>
      <c r="S140" s="109"/>
      <c r="T140" s="109"/>
      <c r="U140" s="109"/>
      <c r="V140" s="113"/>
      <c r="W140" s="109"/>
      <c r="X140" s="109"/>
      <c r="Y140" s="109"/>
      <c r="Z140" s="109"/>
      <c r="AA140" s="109"/>
      <c r="AB140" s="109"/>
      <c r="AC140" s="109"/>
      <c r="AD140" s="109"/>
      <c r="AE140" s="109"/>
      <c r="AF140" s="109"/>
      <c r="AG140" s="109"/>
      <c r="AH140" s="109"/>
      <c r="AI140" s="109"/>
      <c r="AJ140" s="109"/>
      <c r="AK140" s="109"/>
      <c r="AL140" s="109"/>
      <c r="AM140" s="109"/>
      <c r="AN140" s="109"/>
      <c r="AO140" s="109"/>
      <c r="AP140" s="109"/>
      <c r="AQ140" s="109"/>
      <c r="AR140" s="109"/>
      <c r="AS140" s="109"/>
      <c r="AT140" s="109"/>
      <c r="AU140" s="109"/>
      <c r="AV140" s="109"/>
      <c r="AW140" s="109"/>
      <c r="AX140" s="109"/>
      <c r="AY140" s="109"/>
      <c r="AZ140" s="109"/>
      <c r="BA140" s="109"/>
      <c r="BB140" s="109"/>
      <c r="BC140" s="109" t="s">
        <v>9</v>
      </c>
      <c r="BD140" s="109"/>
      <c r="BE140" s="109" t="s">
        <v>9</v>
      </c>
      <c r="BF140" s="109"/>
      <c r="BG140" s="109"/>
      <c r="BH140" s="109"/>
      <c r="BI140" s="109"/>
      <c r="BJ140" s="109"/>
      <c r="BK140" s="109"/>
      <c r="BL140" s="109"/>
      <c r="BM140" s="109"/>
      <c r="BN140" s="95"/>
    </row>
    <row r="141" spans="1:66" ht="31.2">
      <c r="A141" s="23">
        <v>137</v>
      </c>
      <c r="B141" s="33" t="s">
        <v>1013</v>
      </c>
      <c r="C141" s="33" t="s">
        <v>851</v>
      </c>
      <c r="D141" s="33" t="s">
        <v>216</v>
      </c>
      <c r="E141" s="33">
        <v>65</v>
      </c>
      <c r="F141" s="33" t="s">
        <v>325</v>
      </c>
      <c r="G141" s="33" t="s">
        <v>325</v>
      </c>
      <c r="H141" s="23" t="str">
        <f t="shared" si="6"/>
        <v>陳＊英</v>
      </c>
      <c r="I141" s="23" t="str">
        <f t="shared" si="7"/>
        <v>2＊877137</v>
      </c>
      <c r="J141" s="33" t="s">
        <v>4481</v>
      </c>
      <c r="K141" s="36" t="s">
        <v>1127</v>
      </c>
      <c r="L141" s="36" t="s">
        <v>334</v>
      </c>
      <c r="M141" s="33"/>
      <c r="N141" s="33"/>
      <c r="O141" s="33"/>
      <c r="P141" s="33"/>
      <c r="Q141" s="109"/>
      <c r="R141" s="109"/>
      <c r="S141" s="109"/>
      <c r="T141" s="109"/>
      <c r="U141" s="109"/>
      <c r="V141" s="113"/>
      <c r="W141" s="109"/>
      <c r="X141" s="109"/>
      <c r="Y141" s="109"/>
      <c r="Z141" s="109"/>
      <c r="AA141" s="109"/>
      <c r="AB141" s="109"/>
      <c r="AC141" s="109"/>
      <c r="AD141" s="109"/>
      <c r="AE141" s="109"/>
      <c r="AF141" s="109"/>
      <c r="AG141" s="109"/>
      <c r="AH141" s="109"/>
      <c r="AI141" s="109"/>
      <c r="AJ141" s="109"/>
      <c r="AK141" s="109"/>
      <c r="AL141" s="109"/>
      <c r="AM141" s="109"/>
      <c r="AN141" s="109"/>
      <c r="AO141" s="109"/>
      <c r="AP141" s="109"/>
      <c r="AQ141" s="109"/>
      <c r="AR141" s="109"/>
      <c r="AS141" s="109"/>
      <c r="AT141" s="109"/>
      <c r="AU141" s="109"/>
      <c r="AV141" s="109"/>
      <c r="AW141" s="109"/>
      <c r="AX141" s="109"/>
      <c r="AY141" s="109"/>
      <c r="AZ141" s="109"/>
      <c r="BA141" s="109"/>
      <c r="BB141" s="109"/>
      <c r="BC141" s="109"/>
      <c r="BD141" s="109"/>
      <c r="BE141" s="109" t="s">
        <v>1102</v>
      </c>
      <c r="BF141" s="109"/>
      <c r="BG141" s="109"/>
      <c r="BH141" s="109"/>
      <c r="BI141" s="109" t="s">
        <v>1114</v>
      </c>
      <c r="BJ141" s="109"/>
      <c r="BK141" s="109"/>
      <c r="BL141" s="109"/>
      <c r="BM141" s="109"/>
      <c r="BN141" s="95"/>
    </row>
    <row r="142" spans="1:66" ht="31.2">
      <c r="A142" s="23">
        <v>138</v>
      </c>
      <c r="B142" s="33" t="s">
        <v>4702</v>
      </c>
      <c r="C142" s="33" t="s">
        <v>2153</v>
      </c>
      <c r="D142" s="33" t="s">
        <v>216</v>
      </c>
      <c r="E142" s="33">
        <v>45</v>
      </c>
      <c r="F142" s="33" t="s">
        <v>325</v>
      </c>
      <c r="G142" s="33" t="s">
        <v>325</v>
      </c>
      <c r="H142" s="23" t="str">
        <f t="shared" si="6"/>
        <v>呂＊蓉</v>
      </c>
      <c r="I142" s="23" t="str">
        <f t="shared" si="7"/>
        <v>2＊075175</v>
      </c>
      <c r="J142" s="33" t="s">
        <v>4481</v>
      </c>
      <c r="K142" s="36" t="s">
        <v>1127</v>
      </c>
      <c r="L142" s="36" t="s">
        <v>334</v>
      </c>
      <c r="M142" s="33"/>
      <c r="N142" s="33"/>
      <c r="O142" s="33"/>
      <c r="P142" s="33"/>
      <c r="Q142" s="109"/>
      <c r="R142" s="109"/>
      <c r="S142" s="109"/>
      <c r="T142" s="109"/>
      <c r="U142" s="109"/>
      <c r="V142" s="113"/>
      <c r="W142" s="109"/>
      <c r="X142" s="109"/>
      <c r="Y142" s="109"/>
      <c r="Z142" s="109"/>
      <c r="AA142" s="109"/>
      <c r="AB142" s="109"/>
      <c r="AC142" s="109"/>
      <c r="AD142" s="109"/>
      <c r="AE142" s="109"/>
      <c r="AF142" s="109"/>
      <c r="AG142" s="109"/>
      <c r="AH142" s="109"/>
      <c r="AI142" s="109"/>
      <c r="AJ142" s="109"/>
      <c r="AK142" s="109"/>
      <c r="AL142" s="109"/>
      <c r="AM142" s="109"/>
      <c r="AN142" s="109"/>
      <c r="AO142" s="109"/>
      <c r="AP142" s="109"/>
      <c r="AQ142" s="109"/>
      <c r="AR142" s="109"/>
      <c r="AS142" s="109"/>
      <c r="AT142" s="109"/>
      <c r="AU142" s="109"/>
      <c r="AV142" s="109"/>
      <c r="AW142" s="109"/>
      <c r="AX142" s="109"/>
      <c r="AY142" s="109"/>
      <c r="AZ142" s="109"/>
      <c r="BA142" s="109"/>
      <c r="BB142" s="109"/>
      <c r="BC142" s="109"/>
      <c r="BD142" s="109"/>
      <c r="BE142" s="109" t="s">
        <v>9</v>
      </c>
      <c r="BF142" s="109"/>
      <c r="BG142" s="109"/>
      <c r="BH142" s="109"/>
      <c r="BI142" s="109"/>
      <c r="BJ142" s="109"/>
      <c r="BK142" s="109"/>
      <c r="BL142" s="109"/>
      <c r="BM142" s="109"/>
      <c r="BN142" s="95"/>
    </row>
    <row r="143" spans="1:66" ht="16.2">
      <c r="A143" s="23">
        <v>139</v>
      </c>
      <c r="B143" s="33" t="s">
        <v>4703</v>
      </c>
      <c r="C143" s="33" t="s">
        <v>4507</v>
      </c>
      <c r="D143" s="33" t="s">
        <v>218</v>
      </c>
      <c r="E143" s="33">
        <v>80</v>
      </c>
      <c r="F143" s="33" t="s">
        <v>325</v>
      </c>
      <c r="G143" s="33" t="s">
        <v>325</v>
      </c>
      <c r="H143" s="23" t="str">
        <f t="shared" si="6"/>
        <v>謝＊良</v>
      </c>
      <c r="I143" s="23" t="str">
        <f t="shared" si="7"/>
        <v>2＊163896</v>
      </c>
      <c r="J143" s="33" t="s">
        <v>4481</v>
      </c>
      <c r="K143" s="36" t="s">
        <v>4605</v>
      </c>
      <c r="L143" s="36" t="s">
        <v>334</v>
      </c>
      <c r="M143" s="33"/>
      <c r="N143" s="33"/>
      <c r="O143" s="33"/>
      <c r="P143" s="33"/>
      <c r="Q143" s="109"/>
      <c r="R143" s="109"/>
      <c r="S143" s="109"/>
      <c r="T143" s="109"/>
      <c r="U143" s="109"/>
      <c r="V143" s="113"/>
      <c r="W143" s="109"/>
      <c r="X143" s="109"/>
      <c r="Y143" s="109"/>
      <c r="Z143" s="109"/>
      <c r="AA143" s="109"/>
      <c r="AB143" s="109"/>
      <c r="AC143" s="109"/>
      <c r="AD143" s="109"/>
      <c r="AE143" s="109"/>
      <c r="AF143" s="109"/>
      <c r="AG143" s="109"/>
      <c r="AH143" s="109"/>
      <c r="AI143" s="109"/>
      <c r="AJ143" s="109"/>
      <c r="AK143" s="109"/>
      <c r="AL143" s="109"/>
      <c r="AM143" s="109"/>
      <c r="AN143" s="109"/>
      <c r="AO143" s="109"/>
      <c r="AP143" s="109"/>
      <c r="AQ143" s="109"/>
      <c r="AR143" s="109"/>
      <c r="AS143" s="109"/>
      <c r="AT143" s="109"/>
      <c r="AU143" s="109"/>
      <c r="AV143" s="109"/>
      <c r="AW143" s="109"/>
      <c r="AX143" s="109"/>
      <c r="AY143" s="109"/>
      <c r="AZ143" s="109" t="s">
        <v>4623</v>
      </c>
      <c r="BA143" s="109"/>
      <c r="BB143" s="109"/>
      <c r="BC143" s="109"/>
      <c r="BD143" s="109"/>
      <c r="BE143" s="109"/>
      <c r="BF143" s="109"/>
      <c r="BG143" s="109"/>
      <c r="BH143" s="109"/>
      <c r="BI143" s="109"/>
      <c r="BJ143" s="109"/>
      <c r="BK143" s="109"/>
      <c r="BL143" s="109"/>
      <c r="BM143" s="109"/>
      <c r="BN143" s="95"/>
    </row>
    <row r="144" spans="1:66" ht="31.2">
      <c r="A144" s="23">
        <v>140</v>
      </c>
      <c r="B144" s="38" t="s">
        <v>4704</v>
      </c>
      <c r="C144" s="38" t="s">
        <v>423</v>
      </c>
      <c r="D144" s="38" t="s">
        <v>4705</v>
      </c>
      <c r="E144" s="38">
        <v>66</v>
      </c>
      <c r="F144" s="38" t="s">
        <v>325</v>
      </c>
      <c r="G144" s="38" t="s">
        <v>325</v>
      </c>
      <c r="H144" s="117" t="str">
        <f t="shared" si="6"/>
        <v>許＊阿樣</v>
      </c>
      <c r="I144" s="117" t="str">
        <f t="shared" si="7"/>
        <v>0＊572013</v>
      </c>
      <c r="J144" s="38" t="s">
        <v>4482</v>
      </c>
      <c r="K144" s="82" t="s">
        <v>1127</v>
      </c>
      <c r="L144" s="82" t="s">
        <v>334</v>
      </c>
      <c r="M144" s="33"/>
      <c r="N144" s="33"/>
      <c r="O144" s="33"/>
      <c r="P144" s="33"/>
      <c r="Q144" s="109"/>
      <c r="R144" s="109"/>
      <c r="S144" s="109"/>
      <c r="T144" s="109"/>
      <c r="U144" s="109"/>
      <c r="V144" s="113"/>
      <c r="W144" s="109"/>
      <c r="X144" s="109"/>
      <c r="Y144" s="109"/>
      <c r="Z144" s="109"/>
      <c r="AA144" s="109"/>
      <c r="AB144" s="109"/>
      <c r="AC144" s="109"/>
      <c r="AD144" s="109"/>
      <c r="AE144" s="109"/>
      <c r="AF144" s="109"/>
      <c r="AG144" s="109"/>
      <c r="AH144" s="109"/>
      <c r="AI144" s="109"/>
      <c r="AJ144" s="109"/>
      <c r="AK144" s="109"/>
      <c r="AL144" s="109"/>
      <c r="AM144" s="109"/>
      <c r="AN144" s="109"/>
      <c r="AO144" s="109"/>
      <c r="AP144" s="109"/>
      <c r="AQ144" s="109"/>
      <c r="AR144" s="109"/>
      <c r="AS144" s="109"/>
      <c r="AT144" s="109"/>
      <c r="AU144" s="109"/>
      <c r="AV144" s="109"/>
      <c r="AW144" s="109"/>
      <c r="AX144" s="109"/>
      <c r="AY144" s="109"/>
      <c r="AZ144" s="109"/>
      <c r="BA144" s="109"/>
      <c r="BB144" s="109"/>
      <c r="BC144" s="109"/>
      <c r="BD144" s="109"/>
      <c r="BE144" s="109" t="s">
        <v>9</v>
      </c>
      <c r="BF144" s="109"/>
      <c r="BG144" s="109"/>
      <c r="BH144" s="109"/>
      <c r="BI144" s="109"/>
      <c r="BJ144" s="109"/>
      <c r="BK144" s="109"/>
      <c r="BL144" s="109"/>
      <c r="BM144" s="109"/>
      <c r="BN144" s="95"/>
    </row>
    <row r="145" spans="1:66" ht="46.8">
      <c r="A145" s="23">
        <v>141</v>
      </c>
      <c r="B145" s="33" t="s">
        <v>231</v>
      </c>
      <c r="C145" s="33" t="s">
        <v>127</v>
      </c>
      <c r="D145" s="33" t="s">
        <v>218</v>
      </c>
      <c r="E145" s="33">
        <v>61</v>
      </c>
      <c r="F145" s="33" t="s">
        <v>325</v>
      </c>
      <c r="G145" s="33" t="s">
        <v>325</v>
      </c>
      <c r="H145" s="23" t="str">
        <f t="shared" si="6"/>
        <v>李＊富</v>
      </c>
      <c r="I145" s="23" t="str">
        <f t="shared" si="7"/>
        <v>0＊199105</v>
      </c>
      <c r="J145" s="33" t="s">
        <v>4482</v>
      </c>
      <c r="K145" s="36" t="s">
        <v>1140</v>
      </c>
      <c r="L145" s="36" t="s">
        <v>334</v>
      </c>
      <c r="M145" s="33"/>
      <c r="N145" s="33"/>
      <c r="O145" s="33"/>
      <c r="P145" s="33"/>
      <c r="Q145" s="109"/>
      <c r="R145" s="109"/>
      <c r="S145" s="109"/>
      <c r="T145" s="109"/>
      <c r="U145" s="109"/>
      <c r="V145" s="113"/>
      <c r="W145" s="109"/>
      <c r="X145" s="109"/>
      <c r="Y145" s="109"/>
      <c r="Z145" s="109"/>
      <c r="AA145" s="109"/>
      <c r="AB145" s="109"/>
      <c r="AC145" s="109"/>
      <c r="AD145" s="109"/>
      <c r="AE145" s="109"/>
      <c r="AF145" s="109"/>
      <c r="AG145" s="109"/>
      <c r="AH145" s="109"/>
      <c r="AI145" s="109"/>
      <c r="AJ145" s="109"/>
      <c r="AK145" s="109"/>
      <c r="AL145" s="109"/>
      <c r="AM145" s="109"/>
      <c r="AN145" s="109"/>
      <c r="AO145" s="109"/>
      <c r="AP145" s="109"/>
      <c r="AQ145" s="109"/>
      <c r="AR145" s="109"/>
      <c r="AS145" s="109"/>
      <c r="AT145" s="109"/>
      <c r="AU145" s="109"/>
      <c r="AV145" s="109"/>
      <c r="AW145" s="109"/>
      <c r="AX145" s="109"/>
      <c r="AY145" s="109"/>
      <c r="AZ145" s="109"/>
      <c r="BA145" s="109"/>
      <c r="BB145" s="109"/>
      <c r="BC145" s="109"/>
      <c r="BD145" s="109"/>
      <c r="BE145" s="109" t="s">
        <v>9</v>
      </c>
      <c r="BF145" s="109"/>
      <c r="BG145" s="109"/>
      <c r="BH145" s="109"/>
      <c r="BI145" s="109"/>
      <c r="BJ145" s="109" t="s">
        <v>1114</v>
      </c>
      <c r="BK145" s="109"/>
      <c r="BL145" s="109"/>
      <c r="BM145" s="109"/>
      <c r="BN145" s="95"/>
    </row>
    <row r="146" spans="1:66" ht="31.2">
      <c r="A146" s="23">
        <v>142</v>
      </c>
      <c r="B146" s="33" t="s">
        <v>1891</v>
      </c>
      <c r="C146" s="33" t="s">
        <v>1670</v>
      </c>
      <c r="D146" s="33" t="s">
        <v>216</v>
      </c>
      <c r="E146" s="33">
        <v>73</v>
      </c>
      <c r="F146" s="33" t="s">
        <v>325</v>
      </c>
      <c r="G146" s="33" t="s">
        <v>325</v>
      </c>
      <c r="H146" s="23" t="str">
        <f t="shared" si="6"/>
        <v>冉＊麗花</v>
      </c>
      <c r="I146" s="23" t="str">
        <f t="shared" si="7"/>
        <v>1＊799700</v>
      </c>
      <c r="J146" s="33" t="s">
        <v>4482</v>
      </c>
      <c r="K146" s="36" t="s">
        <v>1127</v>
      </c>
      <c r="L146" s="36" t="s">
        <v>334</v>
      </c>
      <c r="M146" s="33"/>
      <c r="N146" s="33"/>
      <c r="O146" s="33"/>
      <c r="P146" s="33"/>
      <c r="Q146" s="109"/>
      <c r="R146" s="109"/>
      <c r="S146" s="109"/>
      <c r="T146" s="109"/>
      <c r="U146" s="109"/>
      <c r="V146" s="113"/>
      <c r="W146" s="109"/>
      <c r="X146" s="109"/>
      <c r="Y146" s="109"/>
      <c r="Z146" s="109"/>
      <c r="AA146" s="109"/>
      <c r="AB146" s="109"/>
      <c r="AC146" s="109"/>
      <c r="AD146" s="109"/>
      <c r="AE146" s="109"/>
      <c r="AF146" s="109"/>
      <c r="AG146" s="109"/>
      <c r="AH146" s="109"/>
      <c r="AI146" s="109"/>
      <c r="AJ146" s="109"/>
      <c r="AK146" s="109"/>
      <c r="AL146" s="109"/>
      <c r="AM146" s="109"/>
      <c r="AN146" s="109"/>
      <c r="AO146" s="109"/>
      <c r="AP146" s="109"/>
      <c r="AQ146" s="109"/>
      <c r="AR146" s="109"/>
      <c r="AS146" s="109"/>
      <c r="AT146" s="109"/>
      <c r="AU146" s="109"/>
      <c r="AV146" s="109"/>
      <c r="AW146" s="109"/>
      <c r="AX146" s="109"/>
      <c r="AY146" s="109"/>
      <c r="AZ146" s="109"/>
      <c r="BA146" s="109"/>
      <c r="BB146" s="109"/>
      <c r="BC146" s="109"/>
      <c r="BD146" s="109"/>
      <c r="BE146" s="109" t="s">
        <v>1126</v>
      </c>
      <c r="BF146" s="109"/>
      <c r="BG146" s="109"/>
      <c r="BH146" s="109"/>
      <c r="BI146" s="109"/>
      <c r="BJ146" s="109"/>
      <c r="BK146" s="109"/>
      <c r="BL146" s="109"/>
      <c r="BM146" s="109"/>
      <c r="BN146" s="95"/>
    </row>
    <row r="147" spans="1:66" ht="31.2">
      <c r="A147" s="23">
        <v>143</v>
      </c>
      <c r="B147" s="33" t="s">
        <v>4706</v>
      </c>
      <c r="C147" s="33" t="s">
        <v>4508</v>
      </c>
      <c r="D147" s="33" t="s">
        <v>216</v>
      </c>
      <c r="E147" s="33">
        <v>82</v>
      </c>
      <c r="F147" s="33" t="s">
        <v>325</v>
      </c>
      <c r="G147" s="33" t="s">
        <v>325</v>
      </c>
      <c r="H147" s="23" t="str">
        <f t="shared" si="6"/>
        <v>葉＊富美</v>
      </c>
      <c r="I147" s="23" t="str">
        <f t="shared" si="7"/>
        <v>0＊420185</v>
      </c>
      <c r="J147" s="33" t="s">
        <v>4509</v>
      </c>
      <c r="K147" s="36" t="s">
        <v>1130</v>
      </c>
      <c r="L147" s="36" t="s">
        <v>334</v>
      </c>
      <c r="M147" s="33"/>
      <c r="N147" s="33"/>
      <c r="O147" s="33"/>
      <c r="P147" s="33"/>
      <c r="Q147" s="109"/>
      <c r="R147" s="109"/>
      <c r="S147" s="109"/>
      <c r="T147" s="109"/>
      <c r="U147" s="109"/>
      <c r="V147" s="113"/>
      <c r="W147" s="109"/>
      <c r="X147" s="109"/>
      <c r="Y147" s="109"/>
      <c r="Z147" s="109"/>
      <c r="AA147" s="109"/>
      <c r="AB147" s="109"/>
      <c r="AC147" s="109"/>
      <c r="AD147" s="109"/>
      <c r="AE147" s="109"/>
      <c r="AF147" s="109"/>
      <c r="AG147" s="109"/>
      <c r="AH147" s="109"/>
      <c r="AI147" s="109"/>
      <c r="AJ147" s="109"/>
      <c r="AK147" s="109"/>
      <c r="AL147" s="109"/>
      <c r="AM147" s="109"/>
      <c r="AN147" s="109"/>
      <c r="AO147" s="109"/>
      <c r="AP147" s="109"/>
      <c r="AQ147" s="109"/>
      <c r="AR147" s="109"/>
      <c r="AS147" s="109"/>
      <c r="AT147" s="109"/>
      <c r="AU147" s="109"/>
      <c r="AV147" s="109"/>
      <c r="AW147" s="109"/>
      <c r="AX147" s="109"/>
      <c r="AY147" s="109"/>
      <c r="AZ147" s="109"/>
      <c r="BA147" s="109"/>
      <c r="BB147" s="109"/>
      <c r="BC147" s="109"/>
      <c r="BD147" s="109"/>
      <c r="BE147" s="109"/>
      <c r="BF147" s="109" t="s">
        <v>1102</v>
      </c>
      <c r="BG147" s="109"/>
      <c r="BH147" s="109"/>
      <c r="BI147" s="109"/>
      <c r="BJ147" s="109"/>
      <c r="BK147" s="109"/>
      <c r="BL147" s="109"/>
      <c r="BM147" s="109"/>
      <c r="BN147" s="95"/>
    </row>
    <row r="148" spans="1:66" ht="16.2">
      <c r="A148" s="23">
        <v>144</v>
      </c>
      <c r="B148" s="33" t="s">
        <v>4707</v>
      </c>
      <c r="C148" s="33" t="s">
        <v>2471</v>
      </c>
      <c r="D148" s="33" t="s">
        <v>216</v>
      </c>
      <c r="E148" s="33">
        <v>80</v>
      </c>
      <c r="F148" s="33" t="s">
        <v>325</v>
      </c>
      <c r="G148" s="33" t="s">
        <v>325</v>
      </c>
      <c r="H148" s="23" t="str">
        <f t="shared" si="6"/>
        <v>蔡＊眞</v>
      </c>
      <c r="I148" s="23" t="str">
        <f t="shared" si="7"/>
        <v>0＊803398</v>
      </c>
      <c r="J148" s="33" t="s">
        <v>4509</v>
      </c>
      <c r="K148" s="36" t="s">
        <v>4603</v>
      </c>
      <c r="L148" s="36" t="s">
        <v>334</v>
      </c>
      <c r="M148" s="33"/>
      <c r="N148" s="33"/>
      <c r="O148" s="33"/>
      <c r="P148" s="33"/>
      <c r="Q148" s="109"/>
      <c r="R148" s="109"/>
      <c r="S148" s="109"/>
      <c r="T148" s="109"/>
      <c r="U148" s="109"/>
      <c r="V148" s="113"/>
      <c r="W148" s="109"/>
      <c r="X148" s="109"/>
      <c r="Y148" s="109"/>
      <c r="Z148" s="109"/>
      <c r="AA148" s="109"/>
      <c r="AB148" s="109"/>
      <c r="AC148" s="109"/>
      <c r="AD148" s="109"/>
      <c r="AE148" s="109"/>
      <c r="AF148" s="109"/>
      <c r="AG148" s="109"/>
      <c r="AH148" s="109"/>
      <c r="AI148" s="109"/>
      <c r="AJ148" s="109"/>
      <c r="AK148" s="109"/>
      <c r="AL148" s="109"/>
      <c r="AM148" s="109"/>
      <c r="AN148" s="109"/>
      <c r="AO148" s="109"/>
      <c r="AP148" s="109"/>
      <c r="AQ148" s="109"/>
      <c r="AR148" s="109"/>
      <c r="AS148" s="109"/>
      <c r="AT148" s="109"/>
      <c r="AU148" s="109"/>
      <c r="AV148" s="109"/>
      <c r="AW148" s="109"/>
      <c r="AX148" s="109"/>
      <c r="AY148" s="109" t="s">
        <v>9</v>
      </c>
      <c r="AZ148" s="109"/>
      <c r="BA148" s="109"/>
      <c r="BB148" s="109"/>
      <c r="BC148" s="109"/>
      <c r="BD148" s="109"/>
      <c r="BE148" s="109"/>
      <c r="BF148" s="109"/>
      <c r="BG148" s="109"/>
      <c r="BH148" s="109"/>
      <c r="BI148" s="109"/>
      <c r="BJ148" s="109"/>
      <c r="BK148" s="109"/>
      <c r="BL148" s="109"/>
      <c r="BM148" s="109"/>
      <c r="BN148" s="95"/>
    </row>
    <row r="149" spans="1:66" ht="46.8">
      <c r="A149" s="23">
        <v>145</v>
      </c>
      <c r="B149" s="33" t="s">
        <v>4708</v>
      </c>
      <c r="C149" s="33" t="s">
        <v>4510</v>
      </c>
      <c r="D149" s="33" t="s">
        <v>216</v>
      </c>
      <c r="E149" s="33">
        <v>85</v>
      </c>
      <c r="F149" s="33" t="s">
        <v>325</v>
      </c>
      <c r="G149" s="33" t="s">
        <v>325</v>
      </c>
      <c r="H149" s="23" t="str">
        <f t="shared" si="6"/>
        <v>高＊賽蘭</v>
      </c>
      <c r="I149" s="23" t="str">
        <f t="shared" si="7"/>
        <v>1＊601322</v>
      </c>
      <c r="J149" s="33" t="s">
        <v>4509</v>
      </c>
      <c r="K149" s="36" t="s">
        <v>1125</v>
      </c>
      <c r="L149" s="36" t="s">
        <v>334</v>
      </c>
      <c r="M149" s="33"/>
      <c r="N149" s="33"/>
      <c r="O149" s="33"/>
      <c r="P149" s="33"/>
      <c r="Q149" s="109"/>
      <c r="R149" s="109"/>
      <c r="S149" s="109"/>
      <c r="T149" s="109"/>
      <c r="U149" s="109"/>
      <c r="V149" s="113"/>
      <c r="W149" s="109"/>
      <c r="X149" s="109"/>
      <c r="Y149" s="109"/>
      <c r="Z149" s="109"/>
      <c r="AA149" s="109"/>
      <c r="AB149" s="109"/>
      <c r="AC149" s="109"/>
      <c r="AD149" s="109"/>
      <c r="AE149" s="109"/>
      <c r="AF149" s="109"/>
      <c r="AG149" s="109"/>
      <c r="AH149" s="109"/>
      <c r="AI149" s="109"/>
      <c r="AJ149" s="109"/>
      <c r="AK149" s="109"/>
      <c r="AL149" s="109"/>
      <c r="AM149" s="109"/>
      <c r="AN149" s="109"/>
      <c r="AO149" s="109"/>
      <c r="AP149" s="109"/>
      <c r="AQ149" s="109"/>
      <c r="AR149" s="109"/>
      <c r="AS149" s="109"/>
      <c r="AT149" s="109"/>
      <c r="AU149" s="109"/>
      <c r="AV149" s="109"/>
      <c r="AW149" s="109"/>
      <c r="AX149" s="109"/>
      <c r="AY149" s="109"/>
      <c r="AZ149" s="109"/>
      <c r="BA149" s="109"/>
      <c r="BB149" s="109"/>
      <c r="BC149" s="109"/>
      <c r="BD149" s="109" t="s">
        <v>9</v>
      </c>
      <c r="BE149" s="109"/>
      <c r="BF149" s="109" t="s">
        <v>1102</v>
      </c>
      <c r="BG149" s="109"/>
      <c r="BH149" s="109"/>
      <c r="BI149" s="109"/>
      <c r="BJ149" s="109"/>
      <c r="BK149" s="109"/>
      <c r="BL149" s="109"/>
      <c r="BM149" s="109"/>
      <c r="BN149" s="95"/>
    </row>
    <row r="150" spans="1:66" ht="31.2">
      <c r="A150" s="23">
        <v>146</v>
      </c>
      <c r="B150" s="33" t="s">
        <v>4709</v>
      </c>
      <c r="C150" s="33" t="s">
        <v>4511</v>
      </c>
      <c r="D150" s="33" t="s">
        <v>218</v>
      </c>
      <c r="E150" s="33">
        <v>58</v>
      </c>
      <c r="F150" s="33" t="s">
        <v>325</v>
      </c>
      <c r="G150" s="33" t="s">
        <v>325</v>
      </c>
      <c r="H150" s="23" t="str">
        <f t="shared" si="6"/>
        <v>許＊祥</v>
      </c>
      <c r="I150" s="23" t="str">
        <f t="shared" si="7"/>
        <v>1＊390630</v>
      </c>
      <c r="J150" s="33" t="s">
        <v>4509</v>
      </c>
      <c r="K150" s="36" t="s">
        <v>1127</v>
      </c>
      <c r="L150" s="36" t="s">
        <v>334</v>
      </c>
      <c r="M150" s="33"/>
      <c r="N150" s="33"/>
      <c r="O150" s="33"/>
      <c r="P150" s="33"/>
      <c r="Q150" s="109"/>
      <c r="R150" s="109"/>
      <c r="S150" s="109"/>
      <c r="T150" s="109"/>
      <c r="U150" s="109"/>
      <c r="V150" s="113"/>
      <c r="W150" s="109"/>
      <c r="X150" s="109"/>
      <c r="Y150" s="109"/>
      <c r="Z150" s="109"/>
      <c r="AA150" s="109"/>
      <c r="AB150" s="109"/>
      <c r="AC150" s="109"/>
      <c r="AD150" s="109"/>
      <c r="AE150" s="109"/>
      <c r="AF150" s="109"/>
      <c r="AG150" s="109"/>
      <c r="AH150" s="109"/>
      <c r="AI150" s="109"/>
      <c r="AJ150" s="109"/>
      <c r="AK150" s="109"/>
      <c r="AL150" s="109"/>
      <c r="AM150" s="109"/>
      <c r="AN150" s="109"/>
      <c r="AO150" s="109"/>
      <c r="AP150" s="109"/>
      <c r="AQ150" s="109"/>
      <c r="AR150" s="109"/>
      <c r="AS150" s="109"/>
      <c r="AT150" s="109"/>
      <c r="AU150" s="109"/>
      <c r="AV150" s="109"/>
      <c r="AW150" s="109"/>
      <c r="AX150" s="109"/>
      <c r="AY150" s="109"/>
      <c r="AZ150" s="109"/>
      <c r="BA150" s="109"/>
      <c r="BB150" s="109"/>
      <c r="BC150" s="109"/>
      <c r="BD150" s="109"/>
      <c r="BE150" s="109" t="s">
        <v>9</v>
      </c>
      <c r="BF150" s="109" t="s">
        <v>1108</v>
      </c>
      <c r="BG150" s="109"/>
      <c r="BH150" s="109"/>
      <c r="BI150" s="109"/>
      <c r="BJ150" s="109"/>
      <c r="BK150" s="109"/>
      <c r="BL150" s="109"/>
      <c r="BM150" s="109"/>
      <c r="BN150" s="95"/>
    </row>
    <row r="151" spans="1:66" ht="31.2">
      <c r="A151" s="23">
        <v>147</v>
      </c>
      <c r="B151" s="33" t="s">
        <v>4710</v>
      </c>
      <c r="C151" s="33" t="s">
        <v>3410</v>
      </c>
      <c r="D151" s="33" t="s">
        <v>216</v>
      </c>
      <c r="E151" s="33">
        <v>80</v>
      </c>
      <c r="F151" s="33" t="s">
        <v>325</v>
      </c>
      <c r="G151" s="33" t="s">
        <v>325</v>
      </c>
      <c r="H151" s="23" t="str">
        <f t="shared" si="6"/>
        <v>呂＊碧珠</v>
      </c>
      <c r="I151" s="23" t="str">
        <f t="shared" si="7"/>
        <v>2＊185766</v>
      </c>
      <c r="J151" s="33" t="s">
        <v>4509</v>
      </c>
      <c r="K151" s="36" t="s">
        <v>1130</v>
      </c>
      <c r="L151" s="36" t="s">
        <v>334</v>
      </c>
      <c r="M151" s="33"/>
      <c r="N151" s="33"/>
      <c r="O151" s="33"/>
      <c r="P151" s="33"/>
      <c r="Q151" s="109"/>
      <c r="R151" s="109"/>
      <c r="S151" s="109"/>
      <c r="T151" s="109"/>
      <c r="U151" s="109"/>
      <c r="V151" s="113"/>
      <c r="W151" s="109"/>
      <c r="X151" s="109"/>
      <c r="Y151" s="109"/>
      <c r="Z151" s="109"/>
      <c r="AA151" s="109"/>
      <c r="AB151" s="109"/>
      <c r="AC151" s="109"/>
      <c r="AD151" s="109"/>
      <c r="AE151" s="109"/>
      <c r="AF151" s="109"/>
      <c r="AG151" s="109"/>
      <c r="AH151" s="109"/>
      <c r="AI151" s="109"/>
      <c r="AJ151" s="109"/>
      <c r="AK151" s="109"/>
      <c r="AL151" s="109"/>
      <c r="AM151" s="109"/>
      <c r="AN151" s="109"/>
      <c r="AO151" s="109"/>
      <c r="AP151" s="109"/>
      <c r="AQ151" s="109"/>
      <c r="AR151" s="109"/>
      <c r="AS151" s="109"/>
      <c r="AT151" s="109"/>
      <c r="AU151" s="109"/>
      <c r="AV151" s="109"/>
      <c r="AW151" s="109"/>
      <c r="AX151" s="109"/>
      <c r="AY151" s="109"/>
      <c r="AZ151" s="109"/>
      <c r="BA151" s="109"/>
      <c r="BB151" s="109"/>
      <c r="BC151" s="109"/>
      <c r="BD151" s="109"/>
      <c r="BE151" s="109"/>
      <c r="BF151" s="109" t="s">
        <v>9</v>
      </c>
      <c r="BG151" s="109"/>
      <c r="BH151" s="109"/>
      <c r="BI151" s="109"/>
      <c r="BJ151" s="109"/>
      <c r="BK151" s="109"/>
      <c r="BL151" s="109"/>
      <c r="BM151" s="109"/>
      <c r="BN151" s="95"/>
    </row>
    <row r="152" spans="1:66" ht="31.2">
      <c r="A152" s="23">
        <v>148</v>
      </c>
      <c r="B152" s="33" t="s">
        <v>1013</v>
      </c>
      <c r="C152" s="33" t="s">
        <v>851</v>
      </c>
      <c r="D152" s="33" t="s">
        <v>216</v>
      </c>
      <c r="E152" s="33">
        <v>65</v>
      </c>
      <c r="F152" s="33" t="s">
        <v>325</v>
      </c>
      <c r="G152" s="33" t="s">
        <v>325</v>
      </c>
      <c r="H152" s="23" t="str">
        <f t="shared" si="6"/>
        <v>陳＊英</v>
      </c>
      <c r="I152" s="23" t="str">
        <f t="shared" si="7"/>
        <v>2＊877137</v>
      </c>
      <c r="J152" s="33" t="s">
        <v>4509</v>
      </c>
      <c r="K152" s="36" t="s">
        <v>1127</v>
      </c>
      <c r="L152" s="36" t="s">
        <v>334</v>
      </c>
      <c r="M152" s="33"/>
      <c r="N152" s="33"/>
      <c r="O152" s="33"/>
      <c r="P152" s="33"/>
      <c r="Q152" s="109"/>
      <c r="R152" s="109"/>
      <c r="S152" s="109"/>
      <c r="T152" s="109"/>
      <c r="U152" s="109"/>
      <c r="V152" s="113"/>
      <c r="W152" s="109"/>
      <c r="X152" s="109"/>
      <c r="Y152" s="109"/>
      <c r="Z152" s="109"/>
      <c r="AA152" s="109"/>
      <c r="AB152" s="109"/>
      <c r="AC152" s="109"/>
      <c r="AD152" s="109"/>
      <c r="AE152" s="109"/>
      <c r="AF152" s="109"/>
      <c r="AG152" s="109"/>
      <c r="AH152" s="109"/>
      <c r="AI152" s="109"/>
      <c r="AJ152" s="109"/>
      <c r="AK152" s="109"/>
      <c r="AL152" s="109"/>
      <c r="AM152" s="109"/>
      <c r="AN152" s="109"/>
      <c r="AO152" s="109"/>
      <c r="AP152" s="109"/>
      <c r="AQ152" s="109"/>
      <c r="AR152" s="109"/>
      <c r="AS152" s="109"/>
      <c r="AT152" s="109"/>
      <c r="AU152" s="109"/>
      <c r="AV152" s="109"/>
      <c r="AW152" s="109"/>
      <c r="AX152" s="109"/>
      <c r="AY152" s="109"/>
      <c r="AZ152" s="109"/>
      <c r="BA152" s="109"/>
      <c r="BB152" s="109"/>
      <c r="BC152" s="109"/>
      <c r="BD152" s="109"/>
      <c r="BE152" s="109" t="s">
        <v>1102</v>
      </c>
      <c r="BF152" s="109"/>
      <c r="BG152" s="109"/>
      <c r="BH152" s="109"/>
      <c r="BI152" s="109" t="s">
        <v>1114</v>
      </c>
      <c r="BJ152" s="109"/>
      <c r="BK152" s="109"/>
      <c r="BL152" s="109"/>
      <c r="BM152" s="109"/>
      <c r="BN152" s="95"/>
    </row>
    <row r="153" spans="1:66" ht="31.2">
      <c r="A153" s="23">
        <v>149</v>
      </c>
      <c r="B153" s="33" t="s">
        <v>227</v>
      </c>
      <c r="C153" s="33" t="s">
        <v>123</v>
      </c>
      <c r="D153" s="33" t="s">
        <v>216</v>
      </c>
      <c r="E153" s="33">
        <v>39</v>
      </c>
      <c r="F153" s="33" t="s">
        <v>325</v>
      </c>
      <c r="G153" s="33" t="s">
        <v>325</v>
      </c>
      <c r="H153" s="23" t="str">
        <f t="shared" si="6"/>
        <v>邱＊惠</v>
      </c>
      <c r="I153" s="23" t="str">
        <f t="shared" si="7"/>
        <v>1＊745617</v>
      </c>
      <c r="J153" s="33" t="s">
        <v>4512</v>
      </c>
      <c r="K153" s="36" t="s">
        <v>1127</v>
      </c>
      <c r="L153" s="36" t="s">
        <v>334</v>
      </c>
      <c r="M153" s="33"/>
      <c r="N153" s="33"/>
      <c r="O153" s="33"/>
      <c r="P153" s="33"/>
      <c r="Q153" s="109"/>
      <c r="R153" s="109"/>
      <c r="S153" s="109"/>
      <c r="T153" s="109"/>
      <c r="U153" s="109"/>
      <c r="V153" s="113"/>
      <c r="W153" s="109"/>
      <c r="X153" s="109"/>
      <c r="Y153" s="109"/>
      <c r="Z153" s="109"/>
      <c r="AA153" s="109"/>
      <c r="AB153" s="109"/>
      <c r="AC153" s="109"/>
      <c r="AD153" s="109"/>
      <c r="AE153" s="109"/>
      <c r="AF153" s="109"/>
      <c r="AG153" s="109"/>
      <c r="AH153" s="109"/>
      <c r="AI153" s="109"/>
      <c r="AJ153" s="109"/>
      <c r="AK153" s="109"/>
      <c r="AL153" s="109"/>
      <c r="AM153" s="109"/>
      <c r="AN153" s="109"/>
      <c r="AO153" s="109"/>
      <c r="AP153" s="109"/>
      <c r="AQ153" s="109"/>
      <c r="AR153" s="109"/>
      <c r="AS153" s="109"/>
      <c r="AT153" s="109"/>
      <c r="AU153" s="109"/>
      <c r="AV153" s="109"/>
      <c r="AW153" s="109"/>
      <c r="AX153" s="109"/>
      <c r="AY153" s="109"/>
      <c r="AZ153" s="109"/>
      <c r="BA153" s="109"/>
      <c r="BB153" s="109"/>
      <c r="BC153" s="109"/>
      <c r="BD153" s="109"/>
      <c r="BE153" s="109" t="s">
        <v>9</v>
      </c>
      <c r="BF153" s="109"/>
      <c r="BG153" s="109"/>
      <c r="BH153" s="109"/>
      <c r="BI153" s="109"/>
      <c r="BJ153" s="109"/>
      <c r="BK153" s="109"/>
      <c r="BL153" s="109"/>
      <c r="BM153" s="109"/>
      <c r="BN153" s="95"/>
    </row>
    <row r="154" spans="1:66" ht="46.8">
      <c r="A154" s="23">
        <v>150</v>
      </c>
      <c r="B154" s="33" t="s">
        <v>662</v>
      </c>
      <c r="C154" s="33" t="s">
        <v>663</v>
      </c>
      <c r="D154" s="33" t="s">
        <v>216</v>
      </c>
      <c r="E154" s="33">
        <v>64</v>
      </c>
      <c r="F154" s="33" t="s">
        <v>325</v>
      </c>
      <c r="G154" s="33" t="s">
        <v>325</v>
      </c>
      <c r="H154" s="23" t="str">
        <f t="shared" si="6"/>
        <v>林＊秀</v>
      </c>
      <c r="I154" s="23" t="str">
        <f t="shared" si="7"/>
        <v>2＊120988</v>
      </c>
      <c r="J154" s="33" t="s">
        <v>4512</v>
      </c>
      <c r="K154" s="36" t="s">
        <v>1132</v>
      </c>
      <c r="L154" s="36" t="s">
        <v>334</v>
      </c>
      <c r="M154" s="33"/>
      <c r="N154" s="33"/>
      <c r="O154" s="33"/>
      <c r="P154" s="33"/>
      <c r="Q154" s="109"/>
      <c r="R154" s="109"/>
      <c r="S154" s="109"/>
      <c r="T154" s="109"/>
      <c r="U154" s="109"/>
      <c r="V154" s="113"/>
      <c r="W154" s="109"/>
      <c r="X154" s="109"/>
      <c r="Y154" s="109"/>
      <c r="Z154" s="109"/>
      <c r="AA154" s="109"/>
      <c r="AB154" s="109"/>
      <c r="AC154" s="109"/>
      <c r="AD154" s="109"/>
      <c r="AE154" s="109"/>
      <c r="AF154" s="109"/>
      <c r="AG154" s="109"/>
      <c r="AH154" s="109"/>
      <c r="AI154" s="109"/>
      <c r="AJ154" s="109"/>
      <c r="AK154" s="109"/>
      <c r="AL154" s="109"/>
      <c r="AM154" s="109"/>
      <c r="AN154" s="109"/>
      <c r="AO154" s="109"/>
      <c r="AP154" s="109"/>
      <c r="AQ154" s="109"/>
      <c r="AR154" s="109"/>
      <c r="AS154" s="109"/>
      <c r="AT154" s="109"/>
      <c r="AU154" s="109"/>
      <c r="AV154" s="109"/>
      <c r="AW154" s="109"/>
      <c r="AX154" s="109"/>
      <c r="AY154" s="109"/>
      <c r="AZ154" s="109"/>
      <c r="BA154" s="109"/>
      <c r="BB154" s="109"/>
      <c r="BC154" s="109"/>
      <c r="BD154" s="109" t="s">
        <v>9</v>
      </c>
      <c r="BE154" s="109" t="s">
        <v>9</v>
      </c>
      <c r="BF154" s="109"/>
      <c r="BG154" s="109"/>
      <c r="BH154" s="109"/>
      <c r="BI154" s="109"/>
      <c r="BJ154" s="109"/>
      <c r="BK154" s="109"/>
      <c r="BL154" s="109"/>
      <c r="BM154" s="109"/>
      <c r="BN154" s="95"/>
    </row>
    <row r="155" spans="1:66" ht="31.2">
      <c r="A155" s="23">
        <v>151</v>
      </c>
      <c r="B155" s="33" t="s">
        <v>1897</v>
      </c>
      <c r="C155" s="33" t="s">
        <v>1677</v>
      </c>
      <c r="D155" s="33" t="s">
        <v>218</v>
      </c>
      <c r="E155" s="33">
        <v>68</v>
      </c>
      <c r="F155" s="33" t="s">
        <v>325</v>
      </c>
      <c r="G155" s="33" t="s">
        <v>325</v>
      </c>
      <c r="H155" s="23" t="str">
        <f t="shared" si="6"/>
        <v>張＊福</v>
      </c>
      <c r="I155" s="23" t="str">
        <f t="shared" si="7"/>
        <v>2＊738055</v>
      </c>
      <c r="J155" s="33" t="s">
        <v>4512</v>
      </c>
      <c r="K155" s="36" t="s">
        <v>1127</v>
      </c>
      <c r="L155" s="36" t="s">
        <v>334</v>
      </c>
      <c r="M155" s="33"/>
      <c r="N155" s="33"/>
      <c r="O155" s="33"/>
      <c r="P155" s="33"/>
      <c r="Q155" s="109"/>
      <c r="R155" s="109"/>
      <c r="S155" s="109"/>
      <c r="T155" s="109"/>
      <c r="U155" s="109"/>
      <c r="V155" s="113"/>
      <c r="W155" s="109"/>
      <c r="X155" s="109"/>
      <c r="Y155" s="109"/>
      <c r="Z155" s="109"/>
      <c r="AA155" s="109"/>
      <c r="AB155" s="109"/>
      <c r="AC155" s="109"/>
      <c r="AD155" s="109"/>
      <c r="AE155" s="109"/>
      <c r="AF155" s="109"/>
      <c r="AG155" s="109"/>
      <c r="AH155" s="109"/>
      <c r="AI155" s="109"/>
      <c r="AJ155" s="109"/>
      <c r="AK155" s="109"/>
      <c r="AL155" s="109"/>
      <c r="AM155" s="109"/>
      <c r="AN155" s="109"/>
      <c r="AO155" s="109"/>
      <c r="AP155" s="109"/>
      <c r="AQ155" s="109"/>
      <c r="AR155" s="109"/>
      <c r="AS155" s="109"/>
      <c r="AT155" s="109"/>
      <c r="AU155" s="109"/>
      <c r="AV155" s="109"/>
      <c r="AW155" s="109"/>
      <c r="AX155" s="109"/>
      <c r="AY155" s="109"/>
      <c r="AZ155" s="109"/>
      <c r="BA155" s="109"/>
      <c r="BB155" s="109"/>
      <c r="BC155" s="109"/>
      <c r="BD155" s="109"/>
      <c r="BE155" s="109" t="s">
        <v>1133</v>
      </c>
      <c r="BF155" s="109"/>
      <c r="BG155" s="109"/>
      <c r="BH155" s="109"/>
      <c r="BI155" s="109"/>
      <c r="BJ155" s="109"/>
      <c r="BK155" s="109"/>
      <c r="BL155" s="109"/>
      <c r="BM155" s="109"/>
      <c r="BN155" s="95"/>
    </row>
    <row r="156" spans="1:66" ht="46.8">
      <c r="A156" s="23">
        <v>152</v>
      </c>
      <c r="B156" s="33" t="s">
        <v>1841</v>
      </c>
      <c r="C156" s="33" t="s">
        <v>1601</v>
      </c>
      <c r="D156" s="33" t="s">
        <v>216</v>
      </c>
      <c r="E156" s="33">
        <v>67</v>
      </c>
      <c r="F156" s="33" t="s">
        <v>325</v>
      </c>
      <c r="G156" s="33" t="s">
        <v>325</v>
      </c>
      <c r="H156" s="23" t="str">
        <f t="shared" si="6"/>
        <v>林＊華</v>
      </c>
      <c r="I156" s="23" t="str">
        <f t="shared" si="7"/>
        <v>2＊712842</v>
      </c>
      <c r="J156" s="33" t="s">
        <v>4513</v>
      </c>
      <c r="K156" s="36" t="s">
        <v>1132</v>
      </c>
      <c r="L156" s="36" t="s">
        <v>334</v>
      </c>
      <c r="M156" s="33"/>
      <c r="N156" s="33"/>
      <c r="O156" s="33"/>
      <c r="P156" s="33"/>
      <c r="Q156" s="109"/>
      <c r="R156" s="109"/>
      <c r="S156" s="109"/>
      <c r="T156" s="109"/>
      <c r="U156" s="109"/>
      <c r="V156" s="113"/>
      <c r="W156" s="109"/>
      <c r="X156" s="109"/>
      <c r="Y156" s="109"/>
      <c r="Z156" s="109"/>
      <c r="AA156" s="109"/>
      <c r="AB156" s="109"/>
      <c r="AC156" s="109"/>
      <c r="AD156" s="109"/>
      <c r="AE156" s="109"/>
      <c r="AF156" s="109"/>
      <c r="AG156" s="109"/>
      <c r="AH156" s="109"/>
      <c r="AI156" s="109"/>
      <c r="AJ156" s="109"/>
      <c r="AK156" s="109"/>
      <c r="AL156" s="109"/>
      <c r="AM156" s="109"/>
      <c r="AN156" s="109"/>
      <c r="AO156" s="109"/>
      <c r="AP156" s="109"/>
      <c r="AQ156" s="109"/>
      <c r="AR156" s="109"/>
      <c r="AS156" s="109"/>
      <c r="AT156" s="109"/>
      <c r="AU156" s="109"/>
      <c r="AV156" s="109"/>
      <c r="AW156" s="109"/>
      <c r="AX156" s="109"/>
      <c r="AY156" s="109"/>
      <c r="AZ156" s="109"/>
      <c r="BA156" s="109"/>
      <c r="BB156" s="109"/>
      <c r="BC156" s="109"/>
      <c r="BD156" s="109" t="s">
        <v>9</v>
      </c>
      <c r="BE156" s="109" t="s">
        <v>9</v>
      </c>
      <c r="BF156" s="109"/>
      <c r="BG156" s="109"/>
      <c r="BH156" s="109"/>
      <c r="BI156" s="109"/>
      <c r="BJ156" s="109"/>
      <c r="BK156" s="109"/>
      <c r="BL156" s="109"/>
      <c r="BM156" s="109"/>
      <c r="BN156" s="95"/>
    </row>
    <row r="157" spans="1:66" ht="31.2">
      <c r="A157" s="23">
        <v>153</v>
      </c>
      <c r="B157" s="33" t="s">
        <v>1209</v>
      </c>
      <c r="C157" s="33" t="s">
        <v>353</v>
      </c>
      <c r="D157" s="33" t="s">
        <v>216</v>
      </c>
      <c r="E157" s="33">
        <v>68</v>
      </c>
      <c r="F157" s="33" t="s">
        <v>325</v>
      </c>
      <c r="G157" s="33" t="s">
        <v>325</v>
      </c>
      <c r="H157" s="23" t="str">
        <f t="shared" si="6"/>
        <v>林＊珠</v>
      </c>
      <c r="I157" s="23" t="str">
        <f t="shared" si="7"/>
        <v>0＊725412</v>
      </c>
      <c r="J157" s="33" t="s">
        <v>4514</v>
      </c>
      <c r="K157" s="36" t="s">
        <v>1127</v>
      </c>
      <c r="L157" s="36" t="s">
        <v>334</v>
      </c>
      <c r="M157" s="33"/>
      <c r="N157" s="33"/>
      <c r="O157" s="33"/>
      <c r="P157" s="33"/>
      <c r="Q157" s="109"/>
      <c r="R157" s="109"/>
      <c r="S157" s="109"/>
      <c r="T157" s="109"/>
      <c r="U157" s="109"/>
      <c r="V157" s="113"/>
      <c r="W157" s="109"/>
      <c r="X157" s="109"/>
      <c r="Y157" s="109"/>
      <c r="Z157" s="109"/>
      <c r="AA157" s="109"/>
      <c r="AB157" s="109"/>
      <c r="AC157" s="109"/>
      <c r="AD157" s="109"/>
      <c r="AE157" s="109"/>
      <c r="AF157" s="109"/>
      <c r="AG157" s="109"/>
      <c r="AH157" s="109"/>
      <c r="AI157" s="109"/>
      <c r="AJ157" s="109"/>
      <c r="AK157" s="109"/>
      <c r="AL157" s="109"/>
      <c r="AM157" s="109"/>
      <c r="AN157" s="109"/>
      <c r="AO157" s="109"/>
      <c r="AP157" s="109"/>
      <c r="AQ157" s="109"/>
      <c r="AR157" s="109"/>
      <c r="AS157" s="109"/>
      <c r="AT157" s="109"/>
      <c r="AU157" s="109"/>
      <c r="AV157" s="109"/>
      <c r="AW157" s="109"/>
      <c r="AX157" s="109"/>
      <c r="AY157" s="109"/>
      <c r="AZ157" s="109"/>
      <c r="BA157" s="109"/>
      <c r="BB157" s="109"/>
      <c r="BC157" s="109"/>
      <c r="BD157" s="109"/>
      <c r="BE157" s="109" t="s">
        <v>9</v>
      </c>
      <c r="BF157" s="109"/>
      <c r="BG157" s="109"/>
      <c r="BH157" s="109"/>
      <c r="BI157" s="109"/>
      <c r="BJ157" s="109"/>
      <c r="BK157" s="109"/>
      <c r="BL157" s="109"/>
      <c r="BM157" s="109"/>
      <c r="BN157" s="95"/>
    </row>
    <row r="158" spans="1:66" ht="31.2">
      <c r="A158" s="23">
        <v>154</v>
      </c>
      <c r="B158" s="33" t="s">
        <v>1238</v>
      </c>
      <c r="C158" s="33" t="s">
        <v>389</v>
      </c>
      <c r="D158" s="33" t="s">
        <v>216</v>
      </c>
      <c r="E158" s="33">
        <v>63</v>
      </c>
      <c r="F158" s="33" t="s">
        <v>325</v>
      </c>
      <c r="G158" s="33" t="s">
        <v>325</v>
      </c>
      <c r="H158" s="23" t="str">
        <f t="shared" si="6"/>
        <v>林＊燕</v>
      </c>
      <c r="I158" s="23" t="str">
        <f t="shared" si="7"/>
        <v>2＊468150</v>
      </c>
      <c r="J158" s="33" t="s">
        <v>4514</v>
      </c>
      <c r="K158" s="36" t="s">
        <v>1127</v>
      </c>
      <c r="L158" s="36" t="s">
        <v>334</v>
      </c>
      <c r="M158" s="33"/>
      <c r="N158" s="33"/>
      <c r="O158" s="33"/>
      <c r="P158" s="33"/>
      <c r="Q158" s="109"/>
      <c r="R158" s="109"/>
      <c r="S158" s="109"/>
      <c r="T158" s="109"/>
      <c r="U158" s="109"/>
      <c r="V158" s="113"/>
      <c r="W158" s="109"/>
      <c r="X158" s="109"/>
      <c r="Y158" s="109"/>
      <c r="Z158" s="109"/>
      <c r="AA158" s="109"/>
      <c r="AB158" s="109"/>
      <c r="AC158" s="109"/>
      <c r="AD158" s="109"/>
      <c r="AE158" s="109"/>
      <c r="AF158" s="109"/>
      <c r="AG158" s="109"/>
      <c r="AH158" s="109"/>
      <c r="AI158" s="109"/>
      <c r="AJ158" s="109"/>
      <c r="AK158" s="109"/>
      <c r="AL158" s="109"/>
      <c r="AM158" s="109"/>
      <c r="AN158" s="109"/>
      <c r="AO158" s="109"/>
      <c r="AP158" s="109"/>
      <c r="AQ158" s="109"/>
      <c r="AR158" s="109"/>
      <c r="AS158" s="109"/>
      <c r="AT158" s="109"/>
      <c r="AU158" s="109"/>
      <c r="AV158" s="109"/>
      <c r="AW158" s="109"/>
      <c r="AX158" s="109"/>
      <c r="AY158" s="109"/>
      <c r="AZ158" s="109"/>
      <c r="BA158" s="109"/>
      <c r="BB158" s="109"/>
      <c r="BC158" s="109"/>
      <c r="BD158" s="109"/>
      <c r="BE158" s="109" t="s">
        <v>1133</v>
      </c>
      <c r="BF158" s="109"/>
      <c r="BG158" s="109"/>
      <c r="BH158" s="109"/>
      <c r="BI158" s="109"/>
      <c r="BJ158" s="109"/>
      <c r="BK158" s="109"/>
      <c r="BL158" s="109"/>
      <c r="BM158" s="109"/>
      <c r="BN158" s="95"/>
    </row>
    <row r="159" spans="1:66" ht="31.2">
      <c r="A159" s="23">
        <v>155</v>
      </c>
      <c r="B159" s="33" t="s">
        <v>4711</v>
      </c>
      <c r="C159" s="33" t="s">
        <v>4515</v>
      </c>
      <c r="D159" s="33" t="s">
        <v>218</v>
      </c>
      <c r="E159" s="33">
        <v>64</v>
      </c>
      <c r="F159" s="33" t="s">
        <v>325</v>
      </c>
      <c r="G159" s="33" t="s">
        <v>325</v>
      </c>
      <c r="H159" s="23" t="str">
        <f t="shared" si="6"/>
        <v>陳＊良</v>
      </c>
      <c r="I159" s="23" t="str">
        <f t="shared" si="7"/>
        <v>2＊138462</v>
      </c>
      <c r="J159" s="33" t="s">
        <v>4514</v>
      </c>
      <c r="K159" s="36" t="s">
        <v>1127</v>
      </c>
      <c r="L159" s="36" t="s">
        <v>334</v>
      </c>
      <c r="M159" s="33"/>
      <c r="N159" s="33"/>
      <c r="O159" s="33"/>
      <c r="P159" s="33"/>
      <c r="Q159" s="109"/>
      <c r="R159" s="109"/>
      <c r="S159" s="109"/>
      <c r="T159" s="109"/>
      <c r="U159" s="109"/>
      <c r="V159" s="113"/>
      <c r="W159" s="109"/>
      <c r="X159" s="109"/>
      <c r="Y159" s="109"/>
      <c r="Z159" s="109"/>
      <c r="AA159" s="109"/>
      <c r="AB159" s="109"/>
      <c r="AC159" s="109"/>
      <c r="AD159" s="109"/>
      <c r="AE159" s="109"/>
      <c r="AF159" s="109"/>
      <c r="AG159" s="109"/>
      <c r="AH159" s="109"/>
      <c r="AI159" s="109"/>
      <c r="AJ159" s="109"/>
      <c r="AK159" s="109"/>
      <c r="AL159" s="109"/>
      <c r="AM159" s="109"/>
      <c r="AN159" s="109"/>
      <c r="AO159" s="109"/>
      <c r="AP159" s="109"/>
      <c r="AQ159" s="109"/>
      <c r="AR159" s="109"/>
      <c r="AS159" s="109"/>
      <c r="AT159" s="109"/>
      <c r="AU159" s="109"/>
      <c r="AV159" s="109"/>
      <c r="AW159" s="109"/>
      <c r="AX159" s="109"/>
      <c r="AY159" s="109"/>
      <c r="AZ159" s="109"/>
      <c r="BA159" s="109"/>
      <c r="BB159" s="109"/>
      <c r="BC159" s="109"/>
      <c r="BD159" s="109"/>
      <c r="BE159" s="109" t="s">
        <v>9</v>
      </c>
      <c r="BF159" s="109"/>
      <c r="BG159" s="109"/>
      <c r="BH159" s="109"/>
      <c r="BI159" s="109"/>
      <c r="BJ159" s="109"/>
      <c r="BK159" s="109"/>
      <c r="BL159" s="109"/>
      <c r="BM159" s="109"/>
      <c r="BN159" s="95"/>
    </row>
    <row r="160" spans="1:66" ht="46.8">
      <c r="A160" s="23">
        <v>156</v>
      </c>
      <c r="B160" s="33" t="s">
        <v>4712</v>
      </c>
      <c r="C160" s="33" t="s">
        <v>4516</v>
      </c>
      <c r="D160" s="33" t="s">
        <v>216</v>
      </c>
      <c r="E160" s="33">
        <v>77</v>
      </c>
      <c r="F160" s="33" t="s">
        <v>325</v>
      </c>
      <c r="G160" s="33" t="s">
        <v>325</v>
      </c>
      <c r="H160" s="23" t="str">
        <f t="shared" si="6"/>
        <v>張＊</v>
      </c>
      <c r="I160" s="23" t="str">
        <f t="shared" si="7"/>
        <v>2＊637650</v>
      </c>
      <c r="J160" s="33" t="s">
        <v>4514</v>
      </c>
      <c r="K160" s="36" t="s">
        <v>1134</v>
      </c>
      <c r="L160" s="36" t="s">
        <v>334</v>
      </c>
      <c r="M160" s="33"/>
      <c r="N160" s="33"/>
      <c r="O160" s="33"/>
      <c r="P160" s="33"/>
      <c r="Q160" s="109"/>
      <c r="R160" s="109"/>
      <c r="S160" s="109"/>
      <c r="T160" s="109"/>
      <c r="U160" s="109"/>
      <c r="V160" s="113"/>
      <c r="W160" s="109"/>
      <c r="X160" s="109"/>
      <c r="Y160" s="109"/>
      <c r="Z160" s="109"/>
      <c r="AA160" s="109"/>
      <c r="AB160" s="109"/>
      <c r="AC160" s="109"/>
      <c r="AD160" s="109"/>
      <c r="AE160" s="109"/>
      <c r="AF160" s="109"/>
      <c r="AG160" s="109"/>
      <c r="AH160" s="109"/>
      <c r="AI160" s="109"/>
      <c r="AJ160" s="109"/>
      <c r="AK160" s="109"/>
      <c r="AL160" s="109"/>
      <c r="AM160" s="109"/>
      <c r="AN160" s="109"/>
      <c r="AO160" s="109"/>
      <c r="AP160" s="109"/>
      <c r="AQ160" s="109"/>
      <c r="AR160" s="109"/>
      <c r="AS160" s="109"/>
      <c r="AT160" s="109"/>
      <c r="AU160" s="109"/>
      <c r="AV160" s="109"/>
      <c r="AW160" s="109"/>
      <c r="AX160" s="109"/>
      <c r="AY160" s="109"/>
      <c r="AZ160" s="109"/>
      <c r="BA160" s="109"/>
      <c r="BB160" s="109"/>
      <c r="BC160" s="109"/>
      <c r="BD160" s="109"/>
      <c r="BE160" s="109" t="s">
        <v>1102</v>
      </c>
      <c r="BF160" s="109"/>
      <c r="BG160" s="109"/>
      <c r="BH160" s="109"/>
      <c r="BI160" s="109"/>
      <c r="BJ160" s="109"/>
      <c r="BK160" s="109"/>
      <c r="BL160" s="109"/>
      <c r="BM160" s="109" t="s">
        <v>1098</v>
      </c>
      <c r="BN160" s="95"/>
    </row>
    <row r="161" spans="1:66" ht="31.2">
      <c r="A161" s="23">
        <v>157</v>
      </c>
      <c r="B161" s="33" t="s">
        <v>1531</v>
      </c>
      <c r="C161" s="33" t="s">
        <v>1430</v>
      </c>
      <c r="D161" s="33" t="s">
        <v>216</v>
      </c>
      <c r="E161" s="33">
        <v>64</v>
      </c>
      <c r="F161" s="33" t="s">
        <v>325</v>
      </c>
      <c r="G161" s="33" t="s">
        <v>325</v>
      </c>
      <c r="H161" s="23" t="str">
        <f t="shared" si="6"/>
        <v>姚＊蓉</v>
      </c>
      <c r="I161" s="23" t="str">
        <f t="shared" si="7"/>
        <v>2＊823468</v>
      </c>
      <c r="J161" s="33" t="s">
        <v>4514</v>
      </c>
      <c r="K161" s="36" t="s">
        <v>1127</v>
      </c>
      <c r="L161" s="36" t="s">
        <v>334</v>
      </c>
      <c r="M161" s="33"/>
      <c r="N161" s="33"/>
      <c r="O161" s="33"/>
      <c r="P161" s="33"/>
      <c r="Q161" s="109"/>
      <c r="R161" s="109"/>
      <c r="S161" s="109"/>
      <c r="T161" s="109"/>
      <c r="U161" s="109"/>
      <c r="V161" s="113"/>
      <c r="W161" s="109"/>
      <c r="X161" s="109"/>
      <c r="Y161" s="109"/>
      <c r="Z161" s="109"/>
      <c r="AA161" s="109"/>
      <c r="AB161" s="109"/>
      <c r="AC161" s="109"/>
      <c r="AD161" s="109"/>
      <c r="AE161" s="109"/>
      <c r="AF161" s="109"/>
      <c r="AG161" s="109"/>
      <c r="AH161" s="109"/>
      <c r="AI161" s="109"/>
      <c r="AJ161" s="109"/>
      <c r="AK161" s="109"/>
      <c r="AL161" s="109"/>
      <c r="AM161" s="109"/>
      <c r="AN161" s="109"/>
      <c r="AO161" s="109"/>
      <c r="AP161" s="109"/>
      <c r="AQ161" s="109"/>
      <c r="AR161" s="109"/>
      <c r="AS161" s="109"/>
      <c r="AT161" s="109"/>
      <c r="AU161" s="109"/>
      <c r="AV161" s="109"/>
      <c r="AW161" s="109"/>
      <c r="AX161" s="109"/>
      <c r="AY161" s="109"/>
      <c r="AZ161" s="109"/>
      <c r="BA161" s="109"/>
      <c r="BB161" s="109"/>
      <c r="BC161" s="109"/>
      <c r="BD161" s="109"/>
      <c r="BE161" s="109" t="s">
        <v>9</v>
      </c>
      <c r="BF161" s="109"/>
      <c r="BG161" s="109"/>
      <c r="BH161" s="109"/>
      <c r="BI161" s="109"/>
      <c r="BJ161" s="109"/>
      <c r="BK161" s="109"/>
      <c r="BL161" s="109"/>
      <c r="BM161" s="109"/>
      <c r="BN161" s="95"/>
    </row>
    <row r="162" spans="1:66" ht="31.2">
      <c r="A162" s="23">
        <v>158</v>
      </c>
      <c r="B162" s="33" t="s">
        <v>1245</v>
      </c>
      <c r="C162" s="33" t="s">
        <v>400</v>
      </c>
      <c r="D162" s="33" t="s">
        <v>216</v>
      </c>
      <c r="E162" s="33">
        <v>62</v>
      </c>
      <c r="F162" s="33" t="s">
        <v>325</v>
      </c>
      <c r="G162" s="33" t="s">
        <v>325</v>
      </c>
      <c r="H162" s="23" t="str">
        <f t="shared" si="6"/>
        <v>鄧＊華</v>
      </c>
      <c r="I162" s="23" t="str">
        <f t="shared" si="7"/>
        <v>1＊563796</v>
      </c>
      <c r="J162" s="33" t="s">
        <v>4517</v>
      </c>
      <c r="K162" s="36" t="s">
        <v>1130</v>
      </c>
      <c r="L162" s="36" t="s">
        <v>334</v>
      </c>
      <c r="M162" s="33"/>
      <c r="N162" s="33"/>
      <c r="O162" s="33"/>
      <c r="P162" s="33"/>
      <c r="Q162" s="109"/>
      <c r="R162" s="109"/>
      <c r="S162" s="109"/>
      <c r="T162" s="109"/>
      <c r="U162" s="109"/>
      <c r="V162" s="113"/>
      <c r="W162" s="109"/>
      <c r="X162" s="109"/>
      <c r="Y162" s="109"/>
      <c r="Z162" s="109"/>
      <c r="AA162" s="109"/>
      <c r="AB162" s="109"/>
      <c r="AC162" s="109"/>
      <c r="AD162" s="109"/>
      <c r="AE162" s="109"/>
      <c r="AF162" s="109"/>
      <c r="AG162" s="109"/>
      <c r="AH162" s="109"/>
      <c r="AI162" s="109"/>
      <c r="AJ162" s="109"/>
      <c r="AK162" s="109"/>
      <c r="AL162" s="109"/>
      <c r="AM162" s="109"/>
      <c r="AN162" s="109"/>
      <c r="AO162" s="109"/>
      <c r="AP162" s="109"/>
      <c r="AQ162" s="109"/>
      <c r="AR162" s="109"/>
      <c r="AS162" s="109"/>
      <c r="AT162" s="109"/>
      <c r="AU162" s="109"/>
      <c r="AV162" s="109"/>
      <c r="AW162" s="109"/>
      <c r="AX162" s="109"/>
      <c r="AY162" s="109"/>
      <c r="AZ162" s="109"/>
      <c r="BA162" s="109"/>
      <c r="BB162" s="109"/>
      <c r="BC162" s="109"/>
      <c r="BD162" s="109"/>
      <c r="BE162" s="109"/>
      <c r="BF162" s="109" t="s">
        <v>1133</v>
      </c>
      <c r="BG162" s="109"/>
      <c r="BH162" s="109"/>
      <c r="BI162" s="109"/>
      <c r="BJ162" s="109"/>
      <c r="BK162" s="109"/>
      <c r="BL162" s="109"/>
      <c r="BM162" s="109"/>
      <c r="BN162" s="95"/>
    </row>
    <row r="163" spans="1:66" ht="46.8">
      <c r="A163" s="23">
        <v>159</v>
      </c>
      <c r="B163" s="33" t="s">
        <v>984</v>
      </c>
      <c r="C163" s="33" t="s">
        <v>825</v>
      </c>
      <c r="D163" s="33" t="s">
        <v>216</v>
      </c>
      <c r="E163" s="33">
        <v>71</v>
      </c>
      <c r="F163" s="33" t="s">
        <v>325</v>
      </c>
      <c r="G163" s="33" t="s">
        <v>325</v>
      </c>
      <c r="H163" s="23" t="str">
        <f t="shared" si="6"/>
        <v>李＊秀</v>
      </c>
      <c r="I163" s="23" t="str">
        <f t="shared" si="7"/>
        <v>1＊236354</v>
      </c>
      <c r="J163" s="33" t="s">
        <v>4518</v>
      </c>
      <c r="K163" s="36" t="s">
        <v>1132</v>
      </c>
      <c r="L163" s="36" t="s">
        <v>334</v>
      </c>
      <c r="M163" s="33"/>
      <c r="N163" s="33"/>
      <c r="O163" s="33"/>
      <c r="P163" s="33"/>
      <c r="Q163" s="109"/>
      <c r="R163" s="109"/>
      <c r="S163" s="109"/>
      <c r="T163" s="109"/>
      <c r="U163" s="109"/>
      <c r="V163" s="113"/>
      <c r="W163" s="109"/>
      <c r="X163" s="109"/>
      <c r="Y163" s="109"/>
      <c r="Z163" s="109"/>
      <c r="AA163" s="109"/>
      <c r="AB163" s="109"/>
      <c r="AC163" s="109"/>
      <c r="AD163" s="109"/>
      <c r="AE163" s="109"/>
      <c r="AF163" s="109"/>
      <c r="AG163" s="109"/>
      <c r="AH163" s="109"/>
      <c r="AI163" s="109"/>
      <c r="AJ163" s="109"/>
      <c r="AK163" s="109"/>
      <c r="AL163" s="109"/>
      <c r="AM163" s="109"/>
      <c r="AN163" s="109"/>
      <c r="AO163" s="109"/>
      <c r="AP163" s="109"/>
      <c r="AQ163" s="109"/>
      <c r="AR163" s="109"/>
      <c r="AS163" s="109"/>
      <c r="AT163" s="109"/>
      <c r="AU163" s="109"/>
      <c r="AV163" s="109"/>
      <c r="AW163" s="109"/>
      <c r="AX163" s="109"/>
      <c r="AY163" s="109"/>
      <c r="AZ163" s="109"/>
      <c r="BA163" s="109"/>
      <c r="BB163" s="109" t="s">
        <v>1108</v>
      </c>
      <c r="BC163" s="109" t="s">
        <v>9</v>
      </c>
      <c r="BD163" s="109"/>
      <c r="BE163" s="109" t="s">
        <v>9</v>
      </c>
      <c r="BF163" s="109"/>
      <c r="BG163" s="109"/>
      <c r="BH163" s="109"/>
      <c r="BI163" s="109"/>
      <c r="BJ163" s="109"/>
      <c r="BK163" s="109"/>
      <c r="BL163" s="109"/>
      <c r="BM163" s="109"/>
      <c r="BN163" s="95"/>
    </row>
    <row r="164" spans="1:66" ht="31.2">
      <c r="A164" s="23">
        <v>160</v>
      </c>
      <c r="B164" s="33" t="s">
        <v>1231</v>
      </c>
      <c r="C164" s="33" t="s">
        <v>380</v>
      </c>
      <c r="D164" s="33" t="s">
        <v>216</v>
      </c>
      <c r="E164" s="33">
        <v>81</v>
      </c>
      <c r="F164" s="33" t="s">
        <v>325</v>
      </c>
      <c r="G164" s="33" t="s">
        <v>325</v>
      </c>
      <c r="H164" s="23" t="str">
        <f t="shared" si="6"/>
        <v>殷＊梅妹</v>
      </c>
      <c r="I164" s="23" t="str">
        <f t="shared" si="7"/>
        <v>2＊473685</v>
      </c>
      <c r="J164" s="33" t="s">
        <v>4518</v>
      </c>
      <c r="K164" s="36" t="s">
        <v>1127</v>
      </c>
      <c r="L164" s="36" t="s">
        <v>334</v>
      </c>
      <c r="M164" s="33"/>
      <c r="N164" s="33"/>
      <c r="O164" s="33"/>
      <c r="P164" s="33"/>
      <c r="Q164" s="109"/>
      <c r="R164" s="109"/>
      <c r="S164" s="109"/>
      <c r="T164" s="109"/>
      <c r="U164" s="109"/>
      <c r="V164" s="113"/>
      <c r="W164" s="109"/>
      <c r="X164" s="109"/>
      <c r="Y164" s="109"/>
      <c r="Z164" s="109"/>
      <c r="AA164" s="109"/>
      <c r="AB164" s="109"/>
      <c r="AC164" s="109"/>
      <c r="AD164" s="109"/>
      <c r="AE164" s="109"/>
      <c r="AF164" s="109"/>
      <c r="AG164" s="109"/>
      <c r="AH164" s="109"/>
      <c r="AI164" s="109"/>
      <c r="AJ164" s="109"/>
      <c r="AK164" s="109"/>
      <c r="AL164" s="109"/>
      <c r="AM164" s="109"/>
      <c r="AN164" s="109"/>
      <c r="AO164" s="109"/>
      <c r="AP164" s="109"/>
      <c r="AQ164" s="109"/>
      <c r="AR164" s="109"/>
      <c r="AS164" s="109"/>
      <c r="AT164" s="109"/>
      <c r="AU164" s="109"/>
      <c r="AV164" s="109"/>
      <c r="AW164" s="109"/>
      <c r="AX164" s="109"/>
      <c r="AY164" s="109"/>
      <c r="AZ164" s="109"/>
      <c r="BA164" s="109"/>
      <c r="BB164" s="109"/>
      <c r="BC164" s="109"/>
      <c r="BD164" s="109"/>
      <c r="BE164" s="109" t="s">
        <v>9</v>
      </c>
      <c r="BF164" s="109"/>
      <c r="BG164" s="109"/>
      <c r="BH164" s="109"/>
      <c r="BI164" s="109" t="s">
        <v>1114</v>
      </c>
      <c r="BJ164" s="109"/>
      <c r="BK164" s="109"/>
      <c r="BL164" s="109"/>
      <c r="BM164" s="109"/>
      <c r="BN164" s="95"/>
    </row>
    <row r="165" spans="1:66" ht="31.2">
      <c r="A165" s="23">
        <v>161</v>
      </c>
      <c r="B165" s="33" t="s">
        <v>1892</v>
      </c>
      <c r="C165" s="33" t="s">
        <v>1671</v>
      </c>
      <c r="D165" s="33" t="s">
        <v>216</v>
      </c>
      <c r="E165" s="33">
        <v>66</v>
      </c>
      <c r="F165" s="33" t="s">
        <v>325</v>
      </c>
      <c r="G165" s="33" t="s">
        <v>325</v>
      </c>
      <c r="H165" s="23" t="str">
        <f t="shared" si="6"/>
        <v>張＊金</v>
      </c>
      <c r="I165" s="23" t="str">
        <f t="shared" si="7"/>
        <v>1＊782064</v>
      </c>
      <c r="J165" s="33" t="s">
        <v>4480</v>
      </c>
      <c r="K165" s="36" t="s">
        <v>1127</v>
      </c>
      <c r="L165" s="36" t="s">
        <v>334</v>
      </c>
      <c r="M165" s="33"/>
      <c r="N165" s="33"/>
      <c r="O165" s="33"/>
      <c r="P165" s="33"/>
      <c r="Q165" s="109"/>
      <c r="R165" s="109"/>
      <c r="S165" s="109"/>
      <c r="T165" s="109"/>
      <c r="U165" s="109"/>
      <c r="V165" s="113"/>
      <c r="W165" s="109"/>
      <c r="X165" s="109"/>
      <c r="Y165" s="109"/>
      <c r="Z165" s="109"/>
      <c r="AA165" s="109"/>
      <c r="AB165" s="109"/>
      <c r="AC165" s="109"/>
      <c r="AD165" s="109"/>
      <c r="AE165" s="109"/>
      <c r="AF165" s="109"/>
      <c r="AG165" s="109"/>
      <c r="AH165" s="109"/>
      <c r="AI165" s="109"/>
      <c r="AJ165" s="109"/>
      <c r="AK165" s="109"/>
      <c r="AL165" s="109"/>
      <c r="AM165" s="109"/>
      <c r="AN165" s="109"/>
      <c r="AO165" s="109"/>
      <c r="AP165" s="109"/>
      <c r="AQ165" s="109"/>
      <c r="AR165" s="109"/>
      <c r="AS165" s="109"/>
      <c r="AT165" s="109"/>
      <c r="AU165" s="109"/>
      <c r="AV165" s="109"/>
      <c r="AW165" s="109"/>
      <c r="AX165" s="109"/>
      <c r="AY165" s="109"/>
      <c r="AZ165" s="109"/>
      <c r="BA165" s="109"/>
      <c r="BB165" s="109"/>
      <c r="BC165" s="109"/>
      <c r="BD165" s="109"/>
      <c r="BE165" s="109" t="s">
        <v>9</v>
      </c>
      <c r="BF165" s="109"/>
      <c r="BG165" s="109"/>
      <c r="BH165" s="109"/>
      <c r="BI165" s="109"/>
      <c r="BJ165" s="109"/>
      <c r="BK165" s="109"/>
      <c r="BL165" s="109"/>
      <c r="BM165" s="109"/>
      <c r="BN165" s="95"/>
    </row>
    <row r="166" spans="1:66" ht="31.2">
      <c r="A166" s="23">
        <v>162</v>
      </c>
      <c r="B166" s="33" t="s">
        <v>1088</v>
      </c>
      <c r="C166" s="33" t="s">
        <v>920</v>
      </c>
      <c r="D166" s="33" t="s">
        <v>216</v>
      </c>
      <c r="E166" s="33">
        <v>71</v>
      </c>
      <c r="F166" s="33" t="s">
        <v>325</v>
      </c>
      <c r="G166" s="33" t="s">
        <v>325</v>
      </c>
      <c r="H166" s="23" t="str">
        <f t="shared" si="6"/>
        <v>陳＊珠貴</v>
      </c>
      <c r="I166" s="23" t="str">
        <f t="shared" si="7"/>
        <v>1＊141390</v>
      </c>
      <c r="J166" s="33" t="s">
        <v>4480</v>
      </c>
      <c r="K166" s="36" t="s">
        <v>1127</v>
      </c>
      <c r="L166" s="36" t="s">
        <v>334</v>
      </c>
      <c r="M166" s="33"/>
      <c r="N166" s="33"/>
      <c r="O166" s="33"/>
      <c r="P166" s="33"/>
      <c r="Q166" s="109"/>
      <c r="R166" s="109"/>
      <c r="S166" s="109"/>
      <c r="T166" s="109"/>
      <c r="U166" s="109"/>
      <c r="V166" s="113"/>
      <c r="W166" s="109"/>
      <c r="X166" s="109"/>
      <c r="Y166" s="109"/>
      <c r="Z166" s="109"/>
      <c r="AA166" s="109"/>
      <c r="AB166" s="109"/>
      <c r="AC166" s="109"/>
      <c r="AD166" s="109"/>
      <c r="AE166" s="109"/>
      <c r="AF166" s="109"/>
      <c r="AG166" s="109"/>
      <c r="AH166" s="109"/>
      <c r="AI166" s="109"/>
      <c r="AJ166" s="109"/>
      <c r="AK166" s="109"/>
      <c r="AL166" s="109"/>
      <c r="AM166" s="109"/>
      <c r="AN166" s="109"/>
      <c r="AO166" s="109"/>
      <c r="AP166" s="109"/>
      <c r="AQ166" s="109"/>
      <c r="AR166" s="109"/>
      <c r="AS166" s="109"/>
      <c r="AT166" s="109"/>
      <c r="AU166" s="109"/>
      <c r="AV166" s="109"/>
      <c r="AW166" s="109"/>
      <c r="AX166" s="109"/>
      <c r="AY166" s="109"/>
      <c r="AZ166" s="109"/>
      <c r="BA166" s="109"/>
      <c r="BB166" s="109"/>
      <c r="BC166" s="109"/>
      <c r="BD166" s="109"/>
      <c r="BE166" s="109" t="s">
        <v>9</v>
      </c>
      <c r="BF166" s="109"/>
      <c r="BG166" s="109"/>
      <c r="BH166" s="109"/>
      <c r="BI166" s="109"/>
      <c r="BJ166" s="109"/>
      <c r="BK166" s="109"/>
      <c r="BL166" s="109"/>
      <c r="BM166" s="109"/>
      <c r="BN166" s="95"/>
    </row>
    <row r="167" spans="1:66" ht="31.2">
      <c r="A167" s="23">
        <v>163</v>
      </c>
      <c r="B167" s="33" t="s">
        <v>1871</v>
      </c>
      <c r="C167" s="33" t="s">
        <v>1641</v>
      </c>
      <c r="D167" s="33" t="s">
        <v>218</v>
      </c>
      <c r="E167" s="33">
        <v>76</v>
      </c>
      <c r="F167" s="33" t="s">
        <v>325</v>
      </c>
      <c r="G167" s="33" t="s">
        <v>325</v>
      </c>
      <c r="H167" s="23" t="str">
        <f t="shared" si="6"/>
        <v>李＊賢</v>
      </c>
      <c r="I167" s="23" t="str">
        <f t="shared" si="7"/>
        <v>1＊605555</v>
      </c>
      <c r="J167" s="33" t="s">
        <v>4480</v>
      </c>
      <c r="K167" s="36" t="s">
        <v>1130</v>
      </c>
      <c r="L167" s="36" t="s">
        <v>334</v>
      </c>
      <c r="M167" s="33"/>
      <c r="N167" s="33"/>
      <c r="O167" s="33"/>
      <c r="P167" s="33"/>
      <c r="Q167" s="109"/>
      <c r="R167" s="109"/>
      <c r="S167" s="109"/>
      <c r="T167" s="109"/>
      <c r="U167" s="109"/>
      <c r="V167" s="113"/>
      <c r="W167" s="109"/>
      <c r="X167" s="109"/>
      <c r="Y167" s="109"/>
      <c r="Z167" s="109"/>
      <c r="AA167" s="109"/>
      <c r="AB167" s="109"/>
      <c r="AC167" s="109"/>
      <c r="AD167" s="109"/>
      <c r="AE167" s="109"/>
      <c r="AF167" s="109"/>
      <c r="AG167" s="109"/>
      <c r="AH167" s="109"/>
      <c r="AI167" s="109"/>
      <c r="AJ167" s="109"/>
      <c r="AK167" s="109"/>
      <c r="AL167" s="109"/>
      <c r="AM167" s="109"/>
      <c r="AN167" s="109"/>
      <c r="AO167" s="109"/>
      <c r="AP167" s="109"/>
      <c r="AQ167" s="109"/>
      <c r="AR167" s="109"/>
      <c r="AS167" s="109"/>
      <c r="AT167" s="109"/>
      <c r="AU167" s="109"/>
      <c r="AV167" s="109"/>
      <c r="AW167" s="109"/>
      <c r="AX167" s="109"/>
      <c r="AY167" s="109"/>
      <c r="AZ167" s="109"/>
      <c r="BA167" s="109"/>
      <c r="BB167" s="109"/>
      <c r="BC167" s="109"/>
      <c r="BD167" s="109"/>
      <c r="BE167" s="109"/>
      <c r="BF167" s="109" t="s">
        <v>1102</v>
      </c>
      <c r="BG167" s="109"/>
      <c r="BH167" s="109"/>
      <c r="BI167" s="109" t="s">
        <v>1114</v>
      </c>
      <c r="BJ167" s="109"/>
      <c r="BK167" s="109"/>
      <c r="BL167" s="109"/>
      <c r="BM167" s="109"/>
      <c r="BN167" s="95"/>
    </row>
    <row r="168" spans="1:66" ht="31.2">
      <c r="A168" s="23">
        <v>164</v>
      </c>
      <c r="B168" s="33" t="s">
        <v>4713</v>
      </c>
      <c r="C168" s="33" t="s">
        <v>4106</v>
      </c>
      <c r="D168" s="33" t="s">
        <v>218</v>
      </c>
      <c r="E168" s="33">
        <v>39</v>
      </c>
      <c r="F168" s="33" t="s">
        <v>325</v>
      </c>
      <c r="G168" s="33" t="s">
        <v>325</v>
      </c>
      <c r="H168" s="23" t="str">
        <f t="shared" si="6"/>
        <v>林＊宏</v>
      </c>
      <c r="I168" s="23" t="str">
        <f t="shared" si="7"/>
        <v>1＊385376</v>
      </c>
      <c r="J168" s="33" t="s">
        <v>4480</v>
      </c>
      <c r="K168" s="36" t="s">
        <v>1127</v>
      </c>
      <c r="L168" s="36" t="s">
        <v>334</v>
      </c>
      <c r="M168" s="33"/>
      <c r="N168" s="33"/>
      <c r="O168" s="33"/>
      <c r="P168" s="33"/>
      <c r="Q168" s="109"/>
      <c r="R168" s="109"/>
      <c r="S168" s="109"/>
      <c r="T168" s="109"/>
      <c r="U168" s="109"/>
      <c r="V168" s="113"/>
      <c r="W168" s="109"/>
      <c r="X168" s="109"/>
      <c r="Y168" s="109"/>
      <c r="Z168" s="109"/>
      <c r="AA168" s="109"/>
      <c r="AB168" s="109"/>
      <c r="AC168" s="109"/>
      <c r="AD168" s="109"/>
      <c r="AE168" s="109"/>
      <c r="AF168" s="109"/>
      <c r="AG168" s="109"/>
      <c r="AH168" s="109"/>
      <c r="AI168" s="109"/>
      <c r="AJ168" s="109"/>
      <c r="AK168" s="109"/>
      <c r="AL168" s="109"/>
      <c r="AM168" s="109"/>
      <c r="AN168" s="109"/>
      <c r="AO168" s="109"/>
      <c r="AP168" s="109"/>
      <c r="AQ168" s="109"/>
      <c r="AR168" s="109"/>
      <c r="AS168" s="109"/>
      <c r="AT168" s="109"/>
      <c r="AU168" s="109"/>
      <c r="AV168" s="109"/>
      <c r="AW168" s="109"/>
      <c r="AX168" s="109"/>
      <c r="AY168" s="109"/>
      <c r="AZ168" s="109"/>
      <c r="BA168" s="109"/>
      <c r="BB168" s="109"/>
      <c r="BC168" s="109"/>
      <c r="BD168" s="109"/>
      <c r="BE168" s="109" t="s">
        <v>9</v>
      </c>
      <c r="BF168" s="109"/>
      <c r="BG168" s="109"/>
      <c r="BH168" s="109"/>
      <c r="BI168" s="109"/>
      <c r="BJ168" s="109"/>
      <c r="BK168" s="109"/>
      <c r="BL168" s="109"/>
      <c r="BM168" s="109"/>
      <c r="BN168" s="95"/>
    </row>
    <row r="169" spans="1:66" ht="31.2">
      <c r="A169" s="23">
        <v>165</v>
      </c>
      <c r="B169" s="33" t="s">
        <v>662</v>
      </c>
      <c r="C169" s="33" t="s">
        <v>663</v>
      </c>
      <c r="D169" s="33" t="s">
        <v>216</v>
      </c>
      <c r="E169" s="33">
        <v>64</v>
      </c>
      <c r="F169" s="33" t="s">
        <v>325</v>
      </c>
      <c r="G169" s="33" t="s">
        <v>325</v>
      </c>
      <c r="H169" s="23" t="str">
        <f t="shared" si="6"/>
        <v>林＊秀</v>
      </c>
      <c r="I169" s="23" t="str">
        <f t="shared" si="7"/>
        <v>2＊120988</v>
      </c>
      <c r="J169" s="33" t="s">
        <v>4480</v>
      </c>
      <c r="K169" s="36" t="s">
        <v>1142</v>
      </c>
      <c r="L169" s="36" t="s">
        <v>334</v>
      </c>
      <c r="M169" s="33"/>
      <c r="N169" s="33"/>
      <c r="O169" s="33"/>
      <c r="P169" s="33"/>
      <c r="Q169" s="109"/>
      <c r="R169" s="109"/>
      <c r="S169" s="109"/>
      <c r="T169" s="109"/>
      <c r="U169" s="109"/>
      <c r="V169" s="113"/>
      <c r="W169" s="109"/>
      <c r="X169" s="109"/>
      <c r="Y169" s="109"/>
      <c r="Z169" s="109"/>
      <c r="AA169" s="109"/>
      <c r="AB169" s="109"/>
      <c r="AC169" s="109"/>
      <c r="AD169" s="109"/>
      <c r="AE169" s="109"/>
      <c r="AF169" s="109"/>
      <c r="AG169" s="109"/>
      <c r="AH169" s="109"/>
      <c r="AI169" s="109"/>
      <c r="AJ169" s="109"/>
      <c r="AK169" s="109"/>
      <c r="AL169" s="109"/>
      <c r="AM169" s="109"/>
      <c r="AN169" s="109"/>
      <c r="AO169" s="109"/>
      <c r="AP169" s="109"/>
      <c r="AQ169" s="109"/>
      <c r="AR169" s="109"/>
      <c r="AS169" s="109"/>
      <c r="AT169" s="109"/>
      <c r="AU169" s="109"/>
      <c r="AV169" s="109"/>
      <c r="AW169" s="109"/>
      <c r="AX169" s="109"/>
      <c r="AY169" s="109"/>
      <c r="AZ169" s="109" t="s">
        <v>4623</v>
      </c>
      <c r="BA169" s="109"/>
      <c r="BB169" s="109"/>
      <c r="BC169" s="109"/>
      <c r="BD169" s="109"/>
      <c r="BE169" s="109"/>
      <c r="BF169" s="109"/>
      <c r="BG169" s="109"/>
      <c r="BH169" s="109"/>
      <c r="BI169" s="109"/>
      <c r="BJ169" s="109"/>
      <c r="BK169" s="109"/>
      <c r="BL169" s="109"/>
      <c r="BM169" s="109" t="s">
        <v>1111</v>
      </c>
      <c r="BN169" s="95"/>
    </row>
    <row r="170" spans="1:66" ht="46.8">
      <c r="A170" s="23">
        <v>166</v>
      </c>
      <c r="B170" s="33" t="s">
        <v>4714</v>
      </c>
      <c r="C170" s="33" t="s">
        <v>4519</v>
      </c>
      <c r="D170" s="33" t="s">
        <v>218</v>
      </c>
      <c r="E170" s="33">
        <v>53</v>
      </c>
      <c r="F170" s="33" t="s">
        <v>325</v>
      </c>
      <c r="G170" s="33" t="s">
        <v>325</v>
      </c>
      <c r="H170" s="23" t="str">
        <f t="shared" si="6"/>
        <v>林＊淇</v>
      </c>
      <c r="I170" s="23" t="str">
        <f t="shared" si="7"/>
        <v>2＊104539</v>
      </c>
      <c r="J170" s="33" t="s">
        <v>4480</v>
      </c>
      <c r="K170" s="36" t="s">
        <v>1140</v>
      </c>
      <c r="L170" s="36" t="s">
        <v>334</v>
      </c>
      <c r="M170" s="33"/>
      <c r="N170" s="33"/>
      <c r="O170" s="33"/>
      <c r="P170" s="33"/>
      <c r="Q170" s="109"/>
      <c r="R170" s="109"/>
      <c r="S170" s="109"/>
      <c r="T170" s="109"/>
      <c r="U170" s="109"/>
      <c r="V170" s="113"/>
      <c r="W170" s="109"/>
      <c r="X170" s="109"/>
      <c r="Y170" s="109"/>
      <c r="Z170" s="109"/>
      <c r="AA170" s="109"/>
      <c r="AB170" s="109"/>
      <c r="AC170" s="109"/>
      <c r="AD170" s="109"/>
      <c r="AE170" s="109"/>
      <c r="AF170" s="109"/>
      <c r="AG170" s="109"/>
      <c r="AH170" s="109"/>
      <c r="AI170" s="109"/>
      <c r="AJ170" s="109"/>
      <c r="AK170" s="109"/>
      <c r="AL170" s="109"/>
      <c r="AM170" s="109"/>
      <c r="AN170" s="109"/>
      <c r="AO170" s="109"/>
      <c r="AP170" s="109"/>
      <c r="AQ170" s="109"/>
      <c r="AR170" s="109"/>
      <c r="AS170" s="109"/>
      <c r="AT170" s="109"/>
      <c r="AU170" s="109"/>
      <c r="AV170" s="109"/>
      <c r="AW170" s="109"/>
      <c r="AX170" s="109"/>
      <c r="AY170" s="109"/>
      <c r="AZ170" s="109"/>
      <c r="BA170" s="109"/>
      <c r="BB170" s="109"/>
      <c r="BC170" s="109"/>
      <c r="BD170" s="109"/>
      <c r="BE170" s="109" t="s">
        <v>9</v>
      </c>
      <c r="BF170" s="109"/>
      <c r="BG170" s="109"/>
      <c r="BH170" s="109"/>
      <c r="BI170" s="109"/>
      <c r="BJ170" s="109" t="s">
        <v>2994</v>
      </c>
      <c r="BK170" s="109"/>
      <c r="BL170" s="109"/>
      <c r="BM170" s="109"/>
      <c r="BN170" s="95"/>
    </row>
    <row r="171" spans="1:66" ht="31.2">
      <c r="A171" s="23">
        <v>167</v>
      </c>
      <c r="B171" s="33" t="s">
        <v>1253</v>
      </c>
      <c r="C171" s="33" t="s">
        <v>411</v>
      </c>
      <c r="D171" s="33" t="s">
        <v>218</v>
      </c>
      <c r="E171" s="33">
        <v>33</v>
      </c>
      <c r="F171" s="33" t="s">
        <v>325</v>
      </c>
      <c r="G171" s="33" t="s">
        <v>325</v>
      </c>
      <c r="H171" s="23" t="str">
        <f t="shared" si="6"/>
        <v>李＊羲</v>
      </c>
      <c r="I171" s="23" t="str">
        <f t="shared" si="7"/>
        <v>2＊763971</v>
      </c>
      <c r="J171" s="33" t="s">
        <v>4480</v>
      </c>
      <c r="K171" s="36" t="s">
        <v>1127</v>
      </c>
      <c r="L171" s="36" t="s">
        <v>334</v>
      </c>
      <c r="M171" s="33"/>
      <c r="N171" s="33"/>
      <c r="O171" s="33"/>
      <c r="P171" s="33"/>
      <c r="Q171" s="109"/>
      <c r="R171" s="109"/>
      <c r="S171" s="109"/>
      <c r="T171" s="109"/>
      <c r="U171" s="109"/>
      <c r="V171" s="113"/>
      <c r="W171" s="109"/>
      <c r="X171" s="109"/>
      <c r="Y171" s="109"/>
      <c r="Z171" s="109"/>
      <c r="AA171" s="109"/>
      <c r="AB171" s="109"/>
      <c r="AC171" s="109"/>
      <c r="AD171" s="109"/>
      <c r="AE171" s="109"/>
      <c r="AF171" s="109"/>
      <c r="AG171" s="109"/>
      <c r="AH171" s="109"/>
      <c r="AI171" s="109"/>
      <c r="AJ171" s="109"/>
      <c r="AK171" s="109"/>
      <c r="AL171" s="109"/>
      <c r="AM171" s="109"/>
      <c r="AN171" s="109"/>
      <c r="AO171" s="109"/>
      <c r="AP171" s="109"/>
      <c r="AQ171" s="109"/>
      <c r="AR171" s="109"/>
      <c r="AS171" s="109"/>
      <c r="AT171" s="109"/>
      <c r="AU171" s="109"/>
      <c r="AV171" s="109"/>
      <c r="AW171" s="109"/>
      <c r="AX171" s="109"/>
      <c r="AY171" s="109"/>
      <c r="AZ171" s="109"/>
      <c r="BA171" s="109"/>
      <c r="BB171" s="109"/>
      <c r="BC171" s="109"/>
      <c r="BD171" s="109"/>
      <c r="BE171" s="109" t="s">
        <v>9</v>
      </c>
      <c r="BF171" s="109"/>
      <c r="BG171" s="109"/>
      <c r="BH171" s="109"/>
      <c r="BI171" s="109"/>
      <c r="BJ171" s="109"/>
      <c r="BK171" s="109"/>
      <c r="BL171" s="109"/>
      <c r="BM171" s="109"/>
      <c r="BN171" s="95"/>
    </row>
    <row r="172" spans="1:66" ht="31.2">
      <c r="A172" s="23">
        <v>168</v>
      </c>
      <c r="B172" s="33" t="s">
        <v>4715</v>
      </c>
      <c r="C172" s="33" t="s">
        <v>4520</v>
      </c>
      <c r="D172" s="33" t="s">
        <v>218</v>
      </c>
      <c r="E172" s="33">
        <v>61</v>
      </c>
      <c r="F172" s="33" t="s">
        <v>325</v>
      </c>
      <c r="G172" s="33" t="s">
        <v>325</v>
      </c>
      <c r="H172" s="23" t="str">
        <f t="shared" si="6"/>
        <v>呂＊貴</v>
      </c>
      <c r="I172" s="23" t="str">
        <f t="shared" si="7"/>
        <v>2＊198992</v>
      </c>
      <c r="J172" s="33" t="s">
        <v>4480</v>
      </c>
      <c r="K172" s="36" t="s">
        <v>1127</v>
      </c>
      <c r="L172" s="36" t="s">
        <v>334</v>
      </c>
      <c r="M172" s="33"/>
      <c r="N172" s="33"/>
      <c r="O172" s="33"/>
      <c r="P172" s="33"/>
      <c r="Q172" s="109"/>
      <c r="R172" s="109"/>
      <c r="S172" s="109"/>
      <c r="T172" s="109"/>
      <c r="U172" s="109"/>
      <c r="V172" s="113"/>
      <c r="W172" s="109"/>
      <c r="X172" s="109"/>
      <c r="Y172" s="109"/>
      <c r="Z172" s="109"/>
      <c r="AA172" s="109"/>
      <c r="AB172" s="109"/>
      <c r="AC172" s="109"/>
      <c r="AD172" s="109"/>
      <c r="AE172" s="109"/>
      <c r="AF172" s="109"/>
      <c r="AG172" s="109"/>
      <c r="AH172" s="109"/>
      <c r="AI172" s="109"/>
      <c r="AJ172" s="109"/>
      <c r="AK172" s="109"/>
      <c r="AL172" s="109"/>
      <c r="AM172" s="109"/>
      <c r="AN172" s="109"/>
      <c r="AO172" s="109"/>
      <c r="AP172" s="109"/>
      <c r="AQ172" s="109"/>
      <c r="AR172" s="109"/>
      <c r="AS172" s="109"/>
      <c r="AT172" s="109"/>
      <c r="AU172" s="109"/>
      <c r="AV172" s="109"/>
      <c r="AW172" s="109"/>
      <c r="AX172" s="109"/>
      <c r="AY172" s="109"/>
      <c r="AZ172" s="109"/>
      <c r="BA172" s="109"/>
      <c r="BB172" s="109"/>
      <c r="BC172" s="109"/>
      <c r="BD172" s="109"/>
      <c r="BE172" s="109" t="s">
        <v>9</v>
      </c>
      <c r="BF172" s="109"/>
      <c r="BG172" s="109"/>
      <c r="BH172" s="109"/>
      <c r="BI172" s="109"/>
      <c r="BJ172" s="109"/>
      <c r="BK172" s="109"/>
      <c r="BL172" s="109"/>
      <c r="BM172" s="109"/>
      <c r="BN172" s="95"/>
    </row>
    <row r="173" spans="1:66" ht="31.2">
      <c r="A173" s="23">
        <v>169</v>
      </c>
      <c r="B173" s="33" t="s">
        <v>1982</v>
      </c>
      <c r="C173" s="33" t="s">
        <v>1768</v>
      </c>
      <c r="D173" s="33" t="s">
        <v>216</v>
      </c>
      <c r="E173" s="33">
        <v>78</v>
      </c>
      <c r="F173" s="33" t="s">
        <v>325</v>
      </c>
      <c r="G173" s="33" t="s">
        <v>325</v>
      </c>
      <c r="H173" s="23" t="str">
        <f t="shared" si="6"/>
        <v>崔＊梅妹</v>
      </c>
      <c r="I173" s="23" t="str">
        <f t="shared" si="7"/>
        <v>0＊009590</v>
      </c>
      <c r="J173" s="33" t="s">
        <v>4521</v>
      </c>
      <c r="K173" s="36" t="s">
        <v>1127</v>
      </c>
      <c r="L173" s="36" t="s">
        <v>334</v>
      </c>
      <c r="M173" s="33"/>
      <c r="N173" s="33"/>
      <c r="O173" s="33"/>
      <c r="P173" s="33"/>
      <c r="Q173" s="109"/>
      <c r="R173" s="109"/>
      <c r="S173" s="109"/>
      <c r="T173" s="109"/>
      <c r="U173" s="109"/>
      <c r="V173" s="113"/>
      <c r="W173" s="109"/>
      <c r="X173" s="109"/>
      <c r="Y173" s="109"/>
      <c r="Z173" s="109"/>
      <c r="AA173" s="109"/>
      <c r="AB173" s="109"/>
      <c r="AC173" s="109"/>
      <c r="AD173" s="109"/>
      <c r="AE173" s="109"/>
      <c r="AF173" s="109"/>
      <c r="AG173" s="109"/>
      <c r="AH173" s="109"/>
      <c r="AI173" s="109"/>
      <c r="AJ173" s="109"/>
      <c r="AK173" s="109"/>
      <c r="AL173" s="109"/>
      <c r="AM173" s="109"/>
      <c r="AN173" s="109"/>
      <c r="AO173" s="109"/>
      <c r="AP173" s="109"/>
      <c r="AQ173" s="109"/>
      <c r="AR173" s="109"/>
      <c r="AS173" s="109"/>
      <c r="AT173" s="109"/>
      <c r="AU173" s="109"/>
      <c r="AV173" s="109"/>
      <c r="AW173" s="109"/>
      <c r="AX173" s="109"/>
      <c r="AY173" s="109"/>
      <c r="AZ173" s="109"/>
      <c r="BA173" s="109"/>
      <c r="BB173" s="109"/>
      <c r="BC173" s="109"/>
      <c r="BD173" s="109"/>
      <c r="BE173" s="109" t="s">
        <v>9</v>
      </c>
      <c r="BF173" s="109"/>
      <c r="BG173" s="109"/>
      <c r="BH173" s="109"/>
      <c r="BI173" s="109"/>
      <c r="BJ173" s="109"/>
      <c r="BK173" s="109"/>
      <c r="BL173" s="109"/>
      <c r="BM173" s="109"/>
      <c r="BN173" s="95"/>
    </row>
    <row r="174" spans="1:66" ht="31.2">
      <c r="A174" s="23">
        <v>170</v>
      </c>
      <c r="B174" s="33" t="s">
        <v>4709</v>
      </c>
      <c r="C174" s="33" t="s">
        <v>4511</v>
      </c>
      <c r="D174" s="33" t="s">
        <v>218</v>
      </c>
      <c r="E174" s="33">
        <v>58</v>
      </c>
      <c r="F174" s="33" t="s">
        <v>325</v>
      </c>
      <c r="G174" s="33" t="s">
        <v>325</v>
      </c>
      <c r="H174" s="23" t="str">
        <f t="shared" si="6"/>
        <v>許＊祥</v>
      </c>
      <c r="I174" s="23" t="str">
        <f t="shared" si="7"/>
        <v>1＊390630</v>
      </c>
      <c r="J174" s="33" t="s">
        <v>4521</v>
      </c>
      <c r="K174" s="36" t="s">
        <v>1127</v>
      </c>
      <c r="L174" s="36" t="s">
        <v>334</v>
      </c>
      <c r="M174" s="33"/>
      <c r="N174" s="33"/>
      <c r="O174" s="33"/>
      <c r="P174" s="33"/>
      <c r="Q174" s="109"/>
      <c r="R174" s="109"/>
      <c r="S174" s="109"/>
      <c r="T174" s="109"/>
      <c r="U174" s="109"/>
      <c r="V174" s="113"/>
      <c r="W174" s="109"/>
      <c r="X174" s="109"/>
      <c r="Y174" s="109"/>
      <c r="Z174" s="109"/>
      <c r="AA174" s="109"/>
      <c r="AB174" s="109"/>
      <c r="AC174" s="109"/>
      <c r="AD174" s="109"/>
      <c r="AE174" s="109"/>
      <c r="AF174" s="109"/>
      <c r="AG174" s="109"/>
      <c r="AH174" s="109"/>
      <c r="AI174" s="109"/>
      <c r="AJ174" s="109"/>
      <c r="AK174" s="109"/>
      <c r="AL174" s="109"/>
      <c r="AM174" s="109"/>
      <c r="AN174" s="109"/>
      <c r="AO174" s="109"/>
      <c r="AP174" s="109"/>
      <c r="AQ174" s="109"/>
      <c r="AR174" s="109"/>
      <c r="AS174" s="109"/>
      <c r="AT174" s="109"/>
      <c r="AU174" s="109"/>
      <c r="AV174" s="109"/>
      <c r="AW174" s="109"/>
      <c r="AX174" s="109"/>
      <c r="AY174" s="109"/>
      <c r="AZ174" s="109"/>
      <c r="BA174" s="109"/>
      <c r="BB174" s="109"/>
      <c r="BC174" s="109"/>
      <c r="BD174" s="109"/>
      <c r="BE174" s="109" t="s">
        <v>9</v>
      </c>
      <c r="BF174" s="109"/>
      <c r="BG174" s="109"/>
      <c r="BH174" s="109" t="s">
        <v>4625</v>
      </c>
      <c r="BI174" s="109"/>
      <c r="BJ174" s="109"/>
      <c r="BK174" s="109"/>
      <c r="BL174" s="109"/>
      <c r="BM174" s="109"/>
      <c r="BN174" s="95"/>
    </row>
    <row r="175" spans="1:66" ht="31.2">
      <c r="A175" s="23">
        <v>171</v>
      </c>
      <c r="B175" s="33" t="s">
        <v>4716</v>
      </c>
      <c r="C175" s="33" t="s">
        <v>4522</v>
      </c>
      <c r="D175" s="33" t="s">
        <v>216</v>
      </c>
      <c r="E175" s="33">
        <v>87</v>
      </c>
      <c r="F175" s="33" t="s">
        <v>325</v>
      </c>
      <c r="G175" s="33" t="s">
        <v>325</v>
      </c>
      <c r="H175" s="23" t="str">
        <f t="shared" si="6"/>
        <v>林＊採花</v>
      </c>
      <c r="I175" s="23" t="str">
        <f t="shared" si="7"/>
        <v>2＊516196</v>
      </c>
      <c r="J175" s="33" t="s">
        <v>4521</v>
      </c>
      <c r="K175" s="36" t="s">
        <v>1127</v>
      </c>
      <c r="L175" s="36" t="s">
        <v>334</v>
      </c>
      <c r="M175" s="33"/>
      <c r="N175" s="33"/>
      <c r="O175" s="33"/>
      <c r="P175" s="33"/>
      <c r="Q175" s="109"/>
      <c r="R175" s="109"/>
      <c r="S175" s="109"/>
      <c r="T175" s="109"/>
      <c r="U175" s="109"/>
      <c r="V175" s="113"/>
      <c r="W175" s="109"/>
      <c r="X175" s="109"/>
      <c r="Y175" s="109"/>
      <c r="Z175" s="109"/>
      <c r="AA175" s="109"/>
      <c r="AB175" s="109"/>
      <c r="AC175" s="109"/>
      <c r="AD175" s="109"/>
      <c r="AE175" s="109"/>
      <c r="AF175" s="109"/>
      <c r="AG175" s="109"/>
      <c r="AH175" s="109"/>
      <c r="AI175" s="109"/>
      <c r="AJ175" s="109"/>
      <c r="AK175" s="109"/>
      <c r="AL175" s="109"/>
      <c r="AM175" s="109"/>
      <c r="AN175" s="109"/>
      <c r="AO175" s="109"/>
      <c r="AP175" s="109"/>
      <c r="AQ175" s="109"/>
      <c r="AR175" s="109"/>
      <c r="AS175" s="109"/>
      <c r="AT175" s="109"/>
      <c r="AU175" s="109"/>
      <c r="AV175" s="109"/>
      <c r="AW175" s="109"/>
      <c r="AX175" s="109"/>
      <c r="AY175" s="109"/>
      <c r="AZ175" s="109"/>
      <c r="BA175" s="109"/>
      <c r="BB175" s="109"/>
      <c r="BC175" s="109"/>
      <c r="BD175" s="109"/>
      <c r="BE175" s="109" t="s">
        <v>9</v>
      </c>
      <c r="BF175" s="109"/>
      <c r="BG175" s="109"/>
      <c r="BH175" s="109"/>
      <c r="BI175" s="109"/>
      <c r="BJ175" s="109"/>
      <c r="BK175" s="109"/>
      <c r="BL175" s="109"/>
      <c r="BM175" s="109"/>
      <c r="BN175" s="95"/>
    </row>
    <row r="176" spans="1:66" ht="31.2">
      <c r="A176" s="23">
        <v>172</v>
      </c>
      <c r="B176" s="33" t="s">
        <v>4717</v>
      </c>
      <c r="C176" s="33" t="s">
        <v>4523</v>
      </c>
      <c r="D176" s="33" t="s">
        <v>218</v>
      </c>
      <c r="E176" s="33">
        <v>82</v>
      </c>
      <c r="F176" s="33" t="s">
        <v>4485</v>
      </c>
      <c r="G176" s="33" t="s">
        <v>4485</v>
      </c>
      <c r="H176" s="23" t="str">
        <f t="shared" si="6"/>
        <v>陳＊雄</v>
      </c>
      <c r="I176" s="23" t="str">
        <f t="shared" si="7"/>
        <v>0＊071528</v>
      </c>
      <c r="J176" s="33" t="s">
        <v>4485</v>
      </c>
      <c r="K176" s="36" t="s">
        <v>1127</v>
      </c>
      <c r="L176" s="36" t="s">
        <v>334</v>
      </c>
      <c r="M176" s="33"/>
      <c r="N176" s="33"/>
      <c r="O176" s="33"/>
      <c r="P176" s="33"/>
      <c r="Q176" s="109"/>
      <c r="R176" s="109"/>
      <c r="S176" s="109"/>
      <c r="T176" s="109"/>
      <c r="U176" s="109"/>
      <c r="V176" s="113"/>
      <c r="W176" s="109"/>
      <c r="X176" s="109"/>
      <c r="Y176" s="109"/>
      <c r="Z176" s="109"/>
      <c r="AA176" s="109"/>
      <c r="AB176" s="109"/>
      <c r="AC176" s="109"/>
      <c r="AD176" s="109"/>
      <c r="AE176" s="109"/>
      <c r="AF176" s="109"/>
      <c r="AG176" s="109"/>
      <c r="AH176" s="109"/>
      <c r="AI176" s="109"/>
      <c r="AJ176" s="109"/>
      <c r="AK176" s="109"/>
      <c r="AL176" s="109"/>
      <c r="AM176" s="109"/>
      <c r="AN176" s="109"/>
      <c r="AO176" s="109"/>
      <c r="AP176" s="109"/>
      <c r="AQ176" s="109"/>
      <c r="AR176" s="109"/>
      <c r="AS176" s="109"/>
      <c r="AT176" s="109"/>
      <c r="AU176" s="109"/>
      <c r="AV176" s="109"/>
      <c r="AW176" s="109"/>
      <c r="AX176" s="109"/>
      <c r="AY176" s="109"/>
      <c r="AZ176" s="109"/>
      <c r="BA176" s="109"/>
      <c r="BB176" s="109"/>
      <c r="BC176" s="109"/>
      <c r="BD176" s="109"/>
      <c r="BE176" s="109" t="s">
        <v>9</v>
      </c>
      <c r="BF176" s="109"/>
      <c r="BG176" s="109"/>
      <c r="BH176" s="109"/>
      <c r="BI176" s="109"/>
      <c r="BJ176" s="109"/>
      <c r="BK176" s="109"/>
      <c r="BL176" s="109"/>
      <c r="BM176" s="109"/>
      <c r="BN176" s="95"/>
    </row>
    <row r="177" spans="1:66" ht="31.2">
      <c r="A177" s="23">
        <v>173</v>
      </c>
      <c r="B177" s="33" t="s">
        <v>4718</v>
      </c>
      <c r="C177" s="33" t="s">
        <v>4524</v>
      </c>
      <c r="D177" s="33" t="s">
        <v>218</v>
      </c>
      <c r="E177" s="33">
        <v>62</v>
      </c>
      <c r="F177" s="33" t="s">
        <v>4503</v>
      </c>
      <c r="G177" s="33"/>
      <c r="H177" s="23" t="str">
        <f t="shared" si="6"/>
        <v>陳＊宗</v>
      </c>
      <c r="I177" s="23" t="str">
        <f t="shared" si="7"/>
        <v>1＊480429</v>
      </c>
      <c r="J177" s="33" t="s">
        <v>4517</v>
      </c>
      <c r="K177" s="36" t="s">
        <v>1142</v>
      </c>
      <c r="L177" s="36" t="s">
        <v>334</v>
      </c>
      <c r="M177" s="33"/>
      <c r="N177" s="33"/>
      <c r="O177" s="33"/>
      <c r="P177" s="33"/>
      <c r="Q177" s="109"/>
      <c r="R177" s="109"/>
      <c r="S177" s="109"/>
      <c r="T177" s="109"/>
      <c r="U177" s="109"/>
      <c r="V177" s="113"/>
      <c r="W177" s="109"/>
      <c r="X177" s="109"/>
      <c r="Y177" s="109"/>
      <c r="Z177" s="109"/>
      <c r="AA177" s="109"/>
      <c r="AB177" s="109"/>
      <c r="AC177" s="109"/>
      <c r="AD177" s="109"/>
      <c r="AE177" s="109"/>
      <c r="AF177" s="109"/>
      <c r="AG177" s="109"/>
      <c r="AH177" s="109"/>
      <c r="AI177" s="109"/>
      <c r="AJ177" s="109"/>
      <c r="AK177" s="109"/>
      <c r="AL177" s="109"/>
      <c r="AM177" s="109"/>
      <c r="AN177" s="109"/>
      <c r="AO177" s="109"/>
      <c r="AP177" s="109"/>
      <c r="AQ177" s="109"/>
      <c r="AR177" s="109"/>
      <c r="AS177" s="109"/>
      <c r="AT177" s="109"/>
      <c r="AU177" s="109"/>
      <c r="AV177" s="109"/>
      <c r="AW177" s="109"/>
      <c r="AX177" s="109"/>
      <c r="AY177" s="109"/>
      <c r="AZ177" s="109" t="s">
        <v>4623</v>
      </c>
      <c r="BA177" s="109"/>
      <c r="BB177" s="109"/>
      <c r="BC177" s="109"/>
      <c r="BD177" s="109"/>
      <c r="BE177" s="109"/>
      <c r="BF177" s="109"/>
      <c r="BG177" s="109"/>
      <c r="BH177" s="109"/>
      <c r="BI177" s="109"/>
      <c r="BJ177" s="109"/>
      <c r="BK177" s="109"/>
      <c r="BL177" s="109"/>
      <c r="BM177" s="109" t="s">
        <v>1111</v>
      </c>
      <c r="BN177" s="95"/>
    </row>
    <row r="178" spans="1:66" ht="31.2">
      <c r="A178" s="23">
        <v>174</v>
      </c>
      <c r="B178" s="33" t="s">
        <v>1582</v>
      </c>
      <c r="C178" s="33" t="s">
        <v>3343</v>
      </c>
      <c r="D178" s="33" t="s">
        <v>218</v>
      </c>
      <c r="E178" s="33">
        <v>68</v>
      </c>
      <c r="F178" s="33" t="s">
        <v>325</v>
      </c>
      <c r="G178" s="33" t="s">
        <v>325</v>
      </c>
      <c r="H178" s="23" t="str">
        <f t="shared" si="6"/>
        <v>黃＊隆</v>
      </c>
      <c r="I178" s="23" t="str">
        <f t="shared" si="7"/>
        <v>2＊678924</v>
      </c>
      <c r="J178" s="33" t="s">
        <v>4525</v>
      </c>
      <c r="K178" s="36" t="s">
        <v>1131</v>
      </c>
      <c r="L178" s="36" t="s">
        <v>334</v>
      </c>
      <c r="M178" s="33"/>
      <c r="N178" s="33"/>
      <c r="O178" s="33"/>
      <c r="P178" s="33"/>
      <c r="Q178" s="109"/>
      <c r="R178" s="109"/>
      <c r="S178" s="109"/>
      <c r="T178" s="109"/>
      <c r="U178" s="109"/>
      <c r="V178" s="113"/>
      <c r="W178" s="109"/>
      <c r="X178" s="109"/>
      <c r="Y178" s="109"/>
      <c r="Z178" s="109"/>
      <c r="AA178" s="109"/>
      <c r="AB178" s="109"/>
      <c r="AC178" s="109"/>
      <c r="AD178" s="109"/>
      <c r="AE178" s="109"/>
      <c r="AF178" s="109"/>
      <c r="AG178" s="109"/>
      <c r="AH178" s="109"/>
      <c r="AI178" s="109"/>
      <c r="AJ178" s="109"/>
      <c r="AK178" s="109"/>
      <c r="AL178" s="109"/>
      <c r="AM178" s="109"/>
      <c r="AN178" s="109"/>
      <c r="AO178" s="109"/>
      <c r="AP178" s="109"/>
      <c r="AQ178" s="109"/>
      <c r="AR178" s="109"/>
      <c r="AS178" s="109"/>
      <c r="AT178" s="109"/>
      <c r="AU178" s="109"/>
      <c r="AV178" s="109"/>
      <c r="AW178" s="109"/>
      <c r="AX178" s="109"/>
      <c r="AY178" s="109"/>
      <c r="AZ178" s="109"/>
      <c r="BA178" s="109"/>
      <c r="BB178" s="109"/>
      <c r="BC178" s="109"/>
      <c r="BD178" s="109"/>
      <c r="BE178" s="109"/>
      <c r="BF178" s="109"/>
      <c r="BG178" s="109" t="s">
        <v>9</v>
      </c>
      <c r="BH178" s="109"/>
      <c r="BI178" s="109"/>
      <c r="BJ178" s="109"/>
      <c r="BK178" s="109"/>
      <c r="BL178" s="109"/>
      <c r="BM178" s="109"/>
      <c r="BN178" s="95"/>
    </row>
    <row r="179" spans="1:66" ht="31.2">
      <c r="A179" s="23">
        <v>175</v>
      </c>
      <c r="B179" s="33" t="s">
        <v>4719</v>
      </c>
      <c r="C179" s="33" t="s">
        <v>4526</v>
      </c>
      <c r="D179" s="33" t="s">
        <v>216</v>
      </c>
      <c r="E179" s="33">
        <v>72</v>
      </c>
      <c r="F179" s="33" t="s">
        <v>4481</v>
      </c>
      <c r="G179" s="33"/>
      <c r="H179" s="23" t="str">
        <f t="shared" si="6"/>
        <v>蘇＊珠</v>
      </c>
      <c r="I179" s="23" t="str">
        <f t="shared" si="7"/>
        <v>1＊419682</v>
      </c>
      <c r="J179" s="33" t="s">
        <v>4509</v>
      </c>
      <c r="K179" s="41" t="s">
        <v>4608</v>
      </c>
      <c r="L179" s="36" t="s">
        <v>334</v>
      </c>
      <c r="M179" s="33"/>
      <c r="N179" s="33"/>
      <c r="O179" s="33"/>
      <c r="P179" s="33"/>
      <c r="Q179" s="109"/>
      <c r="R179" s="109"/>
      <c r="S179" s="109"/>
      <c r="T179" s="109"/>
      <c r="U179" s="109"/>
      <c r="V179" s="113"/>
      <c r="W179" s="109"/>
      <c r="X179" s="109"/>
      <c r="Y179" s="109"/>
      <c r="Z179" s="109"/>
      <c r="AA179" s="109" t="s">
        <v>9</v>
      </c>
      <c r="AB179" s="109"/>
      <c r="AC179" s="109"/>
      <c r="AD179" s="109"/>
      <c r="AE179" s="109"/>
      <c r="AF179" s="109"/>
      <c r="AG179" s="109"/>
      <c r="AH179" s="109"/>
      <c r="AI179" s="109"/>
      <c r="AJ179" s="109"/>
      <c r="AK179" s="109"/>
      <c r="AL179" s="109"/>
      <c r="AM179" s="109"/>
      <c r="AN179" s="109"/>
      <c r="AO179" s="109"/>
      <c r="AP179" s="109"/>
      <c r="AQ179" s="109"/>
      <c r="AR179" s="109"/>
      <c r="AS179" s="109"/>
      <c r="AT179" s="109"/>
      <c r="AU179" s="109"/>
      <c r="AV179" s="109"/>
      <c r="AW179" s="109"/>
      <c r="AX179" s="109"/>
      <c r="AY179" s="109"/>
      <c r="AZ179" s="109"/>
      <c r="BA179" s="109"/>
      <c r="BB179" s="109"/>
      <c r="BC179" s="109"/>
      <c r="BD179" s="109"/>
      <c r="BE179" s="109"/>
      <c r="BF179" s="109"/>
      <c r="BG179" s="109"/>
      <c r="BH179" s="109"/>
      <c r="BI179" s="109"/>
      <c r="BJ179" s="109"/>
      <c r="BK179" s="109"/>
      <c r="BL179" s="109"/>
      <c r="BM179" s="109"/>
      <c r="BN179" s="95"/>
    </row>
    <row r="180" spans="1:66" ht="62.4">
      <c r="A180" s="23">
        <v>176</v>
      </c>
      <c r="B180" s="33" t="s">
        <v>4719</v>
      </c>
      <c r="C180" s="33" t="s">
        <v>4526</v>
      </c>
      <c r="D180" s="33" t="s">
        <v>4720</v>
      </c>
      <c r="E180" s="33">
        <v>71</v>
      </c>
      <c r="F180" s="33">
        <v>20210914</v>
      </c>
      <c r="G180" s="33">
        <v>20211008</v>
      </c>
      <c r="H180" s="23" t="str">
        <f t="shared" si="6"/>
        <v>蘇＊珠</v>
      </c>
      <c r="I180" s="23" t="str">
        <f t="shared" si="7"/>
        <v>1＊419682</v>
      </c>
      <c r="J180" s="33">
        <v>20210924</v>
      </c>
      <c r="K180" s="41" t="s">
        <v>1139</v>
      </c>
      <c r="L180" s="41" t="s">
        <v>334</v>
      </c>
      <c r="M180" s="33"/>
      <c r="N180" s="33"/>
      <c r="O180" s="33"/>
      <c r="P180" s="33"/>
      <c r="Q180" s="109"/>
      <c r="R180" s="109"/>
      <c r="S180" s="109"/>
      <c r="T180" s="109"/>
      <c r="U180" s="109"/>
      <c r="V180" s="113"/>
      <c r="W180" s="109"/>
      <c r="X180" s="109"/>
      <c r="Y180" s="109"/>
      <c r="Z180" s="109"/>
      <c r="AA180" s="109" t="s">
        <v>9</v>
      </c>
      <c r="AB180" s="109"/>
      <c r="AC180" s="109" t="s">
        <v>4609</v>
      </c>
      <c r="AD180" s="109"/>
      <c r="AE180" s="109"/>
      <c r="AF180" s="109"/>
      <c r="AG180" s="109"/>
      <c r="AH180" s="109"/>
      <c r="AI180" s="109"/>
      <c r="AJ180" s="109"/>
      <c r="AK180" s="109"/>
      <c r="AL180" s="109"/>
      <c r="AM180" s="109"/>
      <c r="AN180" s="109"/>
      <c r="AO180" s="109"/>
      <c r="AP180" s="109"/>
      <c r="AQ180" s="109"/>
      <c r="AR180" s="109"/>
      <c r="AS180" s="109"/>
      <c r="AT180" s="109"/>
      <c r="AU180" s="109"/>
      <c r="AV180" s="109"/>
      <c r="AW180" s="109"/>
      <c r="AX180" s="109"/>
      <c r="AY180" s="109"/>
      <c r="AZ180" s="109"/>
      <c r="BA180" s="109"/>
      <c r="BB180" s="109"/>
      <c r="BC180" s="109"/>
      <c r="BD180" s="109"/>
      <c r="BE180" s="109"/>
      <c r="BF180" s="109"/>
      <c r="BG180" s="109"/>
      <c r="BH180" s="109"/>
      <c r="BI180" s="109"/>
      <c r="BJ180" s="109"/>
      <c r="BK180" s="109"/>
      <c r="BL180" s="109"/>
      <c r="BM180" s="109" t="s">
        <v>1111</v>
      </c>
      <c r="BN180" s="95"/>
    </row>
    <row r="181" spans="1:66" ht="78">
      <c r="A181" s="23">
        <v>177</v>
      </c>
      <c r="B181" s="33" t="s">
        <v>4721</v>
      </c>
      <c r="C181" s="33" t="s">
        <v>2202</v>
      </c>
      <c r="D181" s="33" t="s">
        <v>216</v>
      </c>
      <c r="E181" s="33">
        <v>84</v>
      </c>
      <c r="F181" s="33" t="s">
        <v>4481</v>
      </c>
      <c r="G181" s="33" t="s">
        <v>4482</v>
      </c>
      <c r="H181" s="23" t="str">
        <f t="shared" si="6"/>
        <v>張＊美子</v>
      </c>
      <c r="I181" s="23" t="str">
        <f t="shared" si="7"/>
        <v>0＊769717</v>
      </c>
      <c r="J181" s="33" t="s">
        <v>4481</v>
      </c>
      <c r="K181" s="36" t="s">
        <v>1179</v>
      </c>
      <c r="L181" s="36" t="s">
        <v>334</v>
      </c>
      <c r="M181" s="33"/>
      <c r="N181" s="33"/>
      <c r="O181" s="33"/>
      <c r="P181" s="33"/>
      <c r="Q181" s="109"/>
      <c r="R181" s="109"/>
      <c r="S181" s="109"/>
      <c r="T181" s="109"/>
      <c r="U181" s="109"/>
      <c r="V181" s="113"/>
      <c r="W181" s="109"/>
      <c r="X181" s="109"/>
      <c r="Y181" s="109"/>
      <c r="Z181" s="109"/>
      <c r="AA181" s="109"/>
      <c r="AB181" s="109"/>
      <c r="AC181" s="109"/>
      <c r="AD181" s="109"/>
      <c r="AE181" s="109"/>
      <c r="AF181" s="109"/>
      <c r="AG181" s="109"/>
      <c r="AH181" s="109"/>
      <c r="AI181" s="109"/>
      <c r="AJ181" s="109"/>
      <c r="AK181" s="109"/>
      <c r="AL181" s="109"/>
      <c r="AM181" s="109"/>
      <c r="AN181" s="109"/>
      <c r="AO181" s="109"/>
      <c r="AP181" s="109"/>
      <c r="AQ181" s="109"/>
      <c r="AR181" s="109"/>
      <c r="AS181" s="109"/>
      <c r="AT181" s="109"/>
      <c r="AU181" s="109"/>
      <c r="AV181" s="109"/>
      <c r="AW181" s="109"/>
      <c r="AX181" s="109"/>
      <c r="AY181" s="109"/>
      <c r="AZ181" s="109" t="s">
        <v>4623</v>
      </c>
      <c r="BA181" s="109"/>
      <c r="BB181" s="109"/>
      <c r="BC181" s="109"/>
      <c r="BD181" s="109" t="s">
        <v>9</v>
      </c>
      <c r="BE181" s="109" t="s">
        <v>9</v>
      </c>
      <c r="BF181" s="109"/>
      <c r="BG181" s="109"/>
      <c r="BH181" s="109"/>
      <c r="BI181" s="109"/>
      <c r="BJ181" s="109"/>
      <c r="BK181" s="109"/>
      <c r="BL181" s="109"/>
      <c r="BM181" s="109" t="s">
        <v>1111</v>
      </c>
      <c r="BN181" s="95"/>
    </row>
    <row r="182" spans="1:66" ht="46.8">
      <c r="A182" s="23">
        <v>178</v>
      </c>
      <c r="B182" s="33" t="s">
        <v>4722</v>
      </c>
      <c r="C182" s="33" t="s">
        <v>2261</v>
      </c>
      <c r="D182" s="33" t="s">
        <v>216</v>
      </c>
      <c r="E182" s="33">
        <v>89</v>
      </c>
      <c r="F182" s="33" t="s">
        <v>325</v>
      </c>
      <c r="G182" s="33" t="s">
        <v>325</v>
      </c>
      <c r="H182" s="23" t="str">
        <f t="shared" si="6"/>
        <v>黃＊秋玉</v>
      </c>
      <c r="I182" s="23" t="str">
        <f t="shared" si="7"/>
        <v>1＊836897</v>
      </c>
      <c r="J182" s="33" t="s">
        <v>4498</v>
      </c>
      <c r="K182" s="36" t="s">
        <v>1132</v>
      </c>
      <c r="L182" s="36" t="s">
        <v>334</v>
      </c>
      <c r="M182" s="33"/>
      <c r="N182" s="33"/>
      <c r="O182" s="33"/>
      <c r="P182" s="33"/>
      <c r="Q182" s="109"/>
      <c r="R182" s="109"/>
      <c r="S182" s="109"/>
      <c r="T182" s="109"/>
      <c r="U182" s="109"/>
      <c r="V182" s="113"/>
      <c r="W182" s="109"/>
      <c r="X182" s="109"/>
      <c r="Y182" s="109"/>
      <c r="Z182" s="109"/>
      <c r="AA182" s="109"/>
      <c r="AB182" s="109"/>
      <c r="AC182" s="109"/>
      <c r="AD182" s="109"/>
      <c r="AE182" s="109"/>
      <c r="AF182" s="109"/>
      <c r="AG182" s="109"/>
      <c r="AH182" s="109"/>
      <c r="AI182" s="109"/>
      <c r="AJ182" s="109"/>
      <c r="AK182" s="109"/>
      <c r="AL182" s="109"/>
      <c r="AM182" s="109"/>
      <c r="AN182" s="109"/>
      <c r="AO182" s="109"/>
      <c r="AP182" s="109"/>
      <c r="AQ182" s="109"/>
      <c r="AR182" s="109"/>
      <c r="AS182" s="109"/>
      <c r="AT182" s="109"/>
      <c r="AU182" s="109"/>
      <c r="AV182" s="109"/>
      <c r="AW182" s="109"/>
      <c r="AX182" s="109"/>
      <c r="AY182" s="109"/>
      <c r="AZ182" s="109"/>
      <c r="BA182" s="109"/>
      <c r="BB182" s="109"/>
      <c r="BC182" s="109"/>
      <c r="BD182" s="109" t="s">
        <v>9</v>
      </c>
      <c r="BE182" s="109" t="s">
        <v>9</v>
      </c>
      <c r="BF182" s="109"/>
      <c r="BG182" s="109"/>
      <c r="BH182" s="109"/>
      <c r="BI182" s="109"/>
      <c r="BJ182" s="109"/>
      <c r="BK182" s="109"/>
      <c r="BL182" s="109"/>
      <c r="BM182" s="109"/>
      <c r="BN182" s="95"/>
    </row>
    <row r="183" spans="1:66" ht="46.8">
      <c r="A183" s="23">
        <v>179</v>
      </c>
      <c r="B183" s="33" t="s">
        <v>4723</v>
      </c>
      <c r="C183" s="33" t="s">
        <v>4527</v>
      </c>
      <c r="D183" s="33" t="s">
        <v>216</v>
      </c>
      <c r="E183" s="33">
        <v>72</v>
      </c>
      <c r="F183" s="33" t="s">
        <v>4503</v>
      </c>
      <c r="G183" s="33" t="s">
        <v>4514</v>
      </c>
      <c r="H183" s="23" t="str">
        <f t="shared" si="6"/>
        <v>謝＊甘淑</v>
      </c>
      <c r="I183" s="23" t="str">
        <f t="shared" si="7"/>
        <v>1＊567828</v>
      </c>
      <c r="J183" s="33" t="s">
        <v>4509</v>
      </c>
      <c r="K183" s="36" t="s">
        <v>1132</v>
      </c>
      <c r="L183" s="36" t="s">
        <v>334</v>
      </c>
      <c r="M183" s="33"/>
      <c r="N183" s="33"/>
      <c r="O183" s="33"/>
      <c r="P183" s="33"/>
      <c r="Q183" s="109"/>
      <c r="R183" s="109"/>
      <c r="S183" s="109"/>
      <c r="T183" s="109"/>
      <c r="U183" s="109"/>
      <c r="V183" s="113"/>
      <c r="W183" s="109"/>
      <c r="X183" s="109"/>
      <c r="Y183" s="109"/>
      <c r="Z183" s="109"/>
      <c r="AA183" s="109"/>
      <c r="AB183" s="109"/>
      <c r="AC183" s="109"/>
      <c r="AD183" s="109"/>
      <c r="AE183" s="109"/>
      <c r="AF183" s="109"/>
      <c r="AG183" s="109"/>
      <c r="AH183" s="109"/>
      <c r="AI183" s="109"/>
      <c r="AJ183" s="109"/>
      <c r="AK183" s="109"/>
      <c r="AL183" s="109"/>
      <c r="AM183" s="109"/>
      <c r="AN183" s="109"/>
      <c r="AO183" s="109"/>
      <c r="AP183" s="109"/>
      <c r="AQ183" s="109"/>
      <c r="AR183" s="109"/>
      <c r="AS183" s="109"/>
      <c r="AT183" s="109"/>
      <c r="AU183" s="109"/>
      <c r="AV183" s="109"/>
      <c r="AW183" s="109"/>
      <c r="AX183" s="109"/>
      <c r="AY183" s="109"/>
      <c r="AZ183" s="109"/>
      <c r="BA183" s="109"/>
      <c r="BB183" s="109"/>
      <c r="BC183" s="109"/>
      <c r="BD183" s="109" t="s">
        <v>9</v>
      </c>
      <c r="BE183" s="109" t="s">
        <v>9</v>
      </c>
      <c r="BF183" s="109"/>
      <c r="BG183" s="109"/>
      <c r="BH183" s="109"/>
      <c r="BI183" s="109"/>
      <c r="BJ183" s="109"/>
      <c r="BK183" s="109"/>
      <c r="BL183" s="109"/>
      <c r="BM183" s="109"/>
      <c r="BN183" s="95"/>
    </row>
    <row r="184" spans="1:66" ht="46.8">
      <c r="A184" s="23">
        <v>180</v>
      </c>
      <c r="B184" s="33" t="s">
        <v>4724</v>
      </c>
      <c r="C184" s="33" t="s">
        <v>4528</v>
      </c>
      <c r="D184" s="33" t="s">
        <v>216</v>
      </c>
      <c r="E184" s="33">
        <v>95</v>
      </c>
      <c r="F184" s="33" t="s">
        <v>325</v>
      </c>
      <c r="G184" s="33" t="s">
        <v>325</v>
      </c>
      <c r="H184" s="23" t="str">
        <f t="shared" si="6"/>
        <v>呂＊如間</v>
      </c>
      <c r="I184" s="23" t="str">
        <f t="shared" si="7"/>
        <v>0＊536565</v>
      </c>
      <c r="J184" s="33" t="s">
        <v>4529</v>
      </c>
      <c r="K184" s="33" t="s">
        <v>1802</v>
      </c>
      <c r="L184" s="33">
        <v>1058</v>
      </c>
      <c r="M184" s="33"/>
      <c r="N184" s="33"/>
      <c r="O184" s="33"/>
      <c r="P184" s="33"/>
      <c r="Q184" s="109"/>
      <c r="R184" s="109"/>
      <c r="S184" s="109"/>
      <c r="T184" s="109"/>
      <c r="U184" s="109"/>
      <c r="V184" s="113"/>
      <c r="W184" s="109"/>
      <c r="X184" s="109"/>
      <c r="Y184" s="109"/>
      <c r="Z184" s="109"/>
      <c r="AA184" s="109"/>
      <c r="AB184" s="109"/>
      <c r="AC184" s="109"/>
      <c r="AD184" s="109"/>
      <c r="AE184" s="109"/>
      <c r="AF184" s="109"/>
      <c r="AG184" s="109"/>
      <c r="AH184" s="109"/>
      <c r="AI184" s="109"/>
      <c r="AJ184" s="109"/>
      <c r="AK184" s="109"/>
      <c r="AL184" s="109" t="s">
        <v>4610</v>
      </c>
      <c r="AM184" s="109"/>
      <c r="AN184" s="109"/>
      <c r="AO184" s="109"/>
      <c r="AP184" s="109"/>
      <c r="AQ184" s="109"/>
      <c r="AR184" s="109"/>
      <c r="AS184" s="109"/>
      <c r="AT184" s="109"/>
      <c r="AU184" s="109"/>
      <c r="AV184" s="109"/>
      <c r="AW184" s="109"/>
      <c r="AX184" s="109"/>
      <c r="AY184" s="109"/>
      <c r="AZ184" s="109"/>
      <c r="BA184" s="109"/>
      <c r="BB184" s="109"/>
      <c r="BC184" s="109"/>
      <c r="BD184" s="109"/>
      <c r="BE184" s="109"/>
      <c r="BF184" s="109"/>
      <c r="BG184" s="109"/>
      <c r="BH184" s="109"/>
      <c r="BI184" s="109"/>
      <c r="BJ184" s="109"/>
      <c r="BK184" s="109"/>
      <c r="BL184" s="109" t="s">
        <v>9</v>
      </c>
      <c r="BM184" s="109" t="s">
        <v>1111</v>
      </c>
      <c r="BN184" s="95"/>
    </row>
    <row r="185" spans="1:66" ht="62.4">
      <c r="A185" s="23">
        <v>181</v>
      </c>
      <c r="B185" s="33" t="s">
        <v>1905</v>
      </c>
      <c r="C185" s="33" t="s">
        <v>1687</v>
      </c>
      <c r="D185" s="33" t="s">
        <v>218</v>
      </c>
      <c r="E185" s="33">
        <v>62</v>
      </c>
      <c r="F185" s="33" t="s">
        <v>325</v>
      </c>
      <c r="G185" s="33" t="s">
        <v>325</v>
      </c>
      <c r="H185" s="23" t="str">
        <f t="shared" si="6"/>
        <v>郭＊忠</v>
      </c>
      <c r="I185" s="23" t="str">
        <f t="shared" si="7"/>
        <v>1＊601711</v>
      </c>
      <c r="J185" s="33" t="s">
        <v>4529</v>
      </c>
      <c r="K185" s="33" t="s">
        <v>4611</v>
      </c>
      <c r="L185" s="33">
        <v>1058</v>
      </c>
      <c r="M185" s="33"/>
      <c r="N185" s="33"/>
      <c r="O185" s="33"/>
      <c r="P185" s="33"/>
      <c r="Q185" s="109"/>
      <c r="R185" s="109"/>
      <c r="S185" s="109"/>
      <c r="T185" s="109"/>
      <c r="U185" s="109"/>
      <c r="V185" s="113"/>
      <c r="W185" s="109"/>
      <c r="X185" s="109"/>
      <c r="Y185" s="109"/>
      <c r="Z185" s="109"/>
      <c r="AA185" s="109"/>
      <c r="AB185" s="109"/>
      <c r="AC185" s="109"/>
      <c r="AD185" s="109"/>
      <c r="AE185" s="109"/>
      <c r="AF185" s="109"/>
      <c r="AG185" s="109"/>
      <c r="AH185" s="109"/>
      <c r="AI185" s="109"/>
      <c r="AJ185" s="109"/>
      <c r="AK185" s="109"/>
      <c r="AL185" s="109"/>
      <c r="AM185" s="109"/>
      <c r="AN185" s="109"/>
      <c r="AO185" s="109"/>
      <c r="AP185" s="109"/>
      <c r="AQ185" s="109"/>
      <c r="AR185" s="109"/>
      <c r="AS185" s="109"/>
      <c r="AT185" s="109"/>
      <c r="AU185" s="109"/>
      <c r="AV185" s="109"/>
      <c r="AW185" s="109"/>
      <c r="AX185" s="109"/>
      <c r="AY185" s="109"/>
      <c r="AZ185" s="109"/>
      <c r="BA185" s="109"/>
      <c r="BB185" s="109"/>
      <c r="BC185" s="109" t="s">
        <v>9</v>
      </c>
      <c r="BD185" s="109"/>
      <c r="BE185" s="109"/>
      <c r="BF185" s="109" t="s">
        <v>9</v>
      </c>
      <c r="BG185" s="109"/>
      <c r="BH185" s="109"/>
      <c r="BI185" s="109"/>
      <c r="BJ185" s="109"/>
      <c r="BK185" s="109"/>
      <c r="BL185" s="109"/>
      <c r="BM185" s="109" t="s">
        <v>1098</v>
      </c>
      <c r="BN185" s="95"/>
    </row>
    <row r="186" spans="1:66" ht="31.2">
      <c r="A186" s="23">
        <v>182</v>
      </c>
      <c r="B186" s="33" t="s">
        <v>4725</v>
      </c>
      <c r="C186" s="33" t="s">
        <v>2022</v>
      </c>
      <c r="D186" s="33" t="s">
        <v>218</v>
      </c>
      <c r="E186" s="33">
        <v>74</v>
      </c>
      <c r="F186" s="33" t="s">
        <v>325</v>
      </c>
      <c r="G186" s="33" t="s">
        <v>325</v>
      </c>
      <c r="H186" s="23" t="str">
        <f t="shared" si="6"/>
        <v>張＊發</v>
      </c>
      <c r="I186" s="23" t="str">
        <f t="shared" si="7"/>
        <v>0＊334587</v>
      </c>
      <c r="J186" s="33" t="s">
        <v>4489</v>
      </c>
      <c r="K186" s="33" t="s">
        <v>1127</v>
      </c>
      <c r="L186" s="33">
        <v>1058</v>
      </c>
      <c r="M186" s="33"/>
      <c r="N186" s="33"/>
      <c r="O186" s="33"/>
      <c r="P186" s="33"/>
      <c r="Q186" s="109"/>
      <c r="R186" s="109"/>
      <c r="S186" s="109"/>
      <c r="T186" s="109"/>
      <c r="U186" s="109"/>
      <c r="V186" s="113"/>
      <c r="W186" s="109"/>
      <c r="X186" s="109"/>
      <c r="Y186" s="109"/>
      <c r="Z186" s="109"/>
      <c r="AA186" s="109"/>
      <c r="AB186" s="109"/>
      <c r="AC186" s="109"/>
      <c r="AD186" s="109"/>
      <c r="AE186" s="109"/>
      <c r="AF186" s="109"/>
      <c r="AG186" s="109"/>
      <c r="AH186" s="109"/>
      <c r="AI186" s="109"/>
      <c r="AJ186" s="109"/>
      <c r="AK186" s="109"/>
      <c r="AL186" s="109"/>
      <c r="AM186" s="109"/>
      <c r="AN186" s="109"/>
      <c r="AO186" s="109"/>
      <c r="AP186" s="109"/>
      <c r="AQ186" s="109"/>
      <c r="AR186" s="109"/>
      <c r="AS186" s="109"/>
      <c r="AT186" s="109"/>
      <c r="AU186" s="109"/>
      <c r="AV186" s="109"/>
      <c r="AW186" s="109"/>
      <c r="AX186" s="109"/>
      <c r="AY186" s="109"/>
      <c r="AZ186" s="109"/>
      <c r="BA186" s="109"/>
      <c r="BB186" s="109"/>
      <c r="BC186" s="109"/>
      <c r="BD186" s="109"/>
      <c r="BE186" s="109" t="s">
        <v>1126</v>
      </c>
      <c r="BF186" s="109"/>
      <c r="BG186" s="109"/>
      <c r="BH186" s="109"/>
      <c r="BI186" s="109"/>
      <c r="BJ186" s="109"/>
      <c r="BK186" s="109"/>
      <c r="BL186" s="109"/>
      <c r="BM186" s="109"/>
      <c r="BN186" s="95"/>
    </row>
    <row r="187" spans="1:66" ht="31.2">
      <c r="A187" s="23">
        <v>183</v>
      </c>
      <c r="B187" s="33" t="s">
        <v>267</v>
      </c>
      <c r="C187" s="33" t="s">
        <v>75</v>
      </c>
      <c r="D187" s="33" t="s">
        <v>216</v>
      </c>
      <c r="E187" s="33">
        <v>71</v>
      </c>
      <c r="F187" s="33" t="s">
        <v>325</v>
      </c>
      <c r="G187" s="33" t="s">
        <v>325</v>
      </c>
      <c r="H187" s="23" t="str">
        <f t="shared" si="6"/>
        <v>張＊琴</v>
      </c>
      <c r="I187" s="23" t="str">
        <f t="shared" si="7"/>
        <v>0＊267574</v>
      </c>
      <c r="J187" s="33" t="s">
        <v>4530</v>
      </c>
      <c r="K187" s="33" t="s">
        <v>1127</v>
      </c>
      <c r="L187" s="33">
        <v>1058</v>
      </c>
      <c r="M187" s="33"/>
      <c r="N187" s="33"/>
      <c r="O187" s="33"/>
      <c r="P187" s="33"/>
      <c r="Q187" s="109"/>
      <c r="R187" s="109"/>
      <c r="S187" s="109"/>
      <c r="T187" s="109"/>
      <c r="U187" s="109"/>
      <c r="V187" s="113"/>
      <c r="W187" s="109"/>
      <c r="X187" s="109"/>
      <c r="Y187" s="109"/>
      <c r="Z187" s="109"/>
      <c r="AA187" s="109"/>
      <c r="AB187" s="109"/>
      <c r="AC187" s="109"/>
      <c r="AD187" s="109"/>
      <c r="AE187" s="109"/>
      <c r="AF187" s="109"/>
      <c r="AG187" s="109"/>
      <c r="AH187" s="109"/>
      <c r="AI187" s="109"/>
      <c r="AJ187" s="109"/>
      <c r="AK187" s="109"/>
      <c r="AL187" s="109"/>
      <c r="AM187" s="109"/>
      <c r="AN187" s="109"/>
      <c r="AO187" s="109"/>
      <c r="AP187" s="109"/>
      <c r="AQ187" s="109"/>
      <c r="AR187" s="109"/>
      <c r="AS187" s="109"/>
      <c r="AT187" s="109"/>
      <c r="AU187" s="109"/>
      <c r="AV187" s="109"/>
      <c r="AW187" s="109"/>
      <c r="AX187" s="109"/>
      <c r="AY187" s="109"/>
      <c r="AZ187" s="109"/>
      <c r="BA187" s="109"/>
      <c r="BB187" s="109"/>
      <c r="BC187" s="109"/>
      <c r="BD187" s="109"/>
      <c r="BE187" s="109" t="s">
        <v>1133</v>
      </c>
      <c r="BF187" s="109"/>
      <c r="BG187" s="109"/>
      <c r="BH187" s="109"/>
      <c r="BI187" s="109"/>
      <c r="BJ187" s="109"/>
      <c r="BK187" s="109"/>
      <c r="BL187" s="109"/>
      <c r="BM187" s="109"/>
      <c r="BN187" s="95"/>
    </row>
    <row r="188" spans="1:66" ht="46.8">
      <c r="A188" s="23">
        <v>184</v>
      </c>
      <c r="B188" s="33" t="s">
        <v>1905</v>
      </c>
      <c r="C188" s="33" t="s">
        <v>1687</v>
      </c>
      <c r="D188" s="33" t="s">
        <v>218</v>
      </c>
      <c r="E188" s="33">
        <v>62</v>
      </c>
      <c r="F188" s="33" t="s">
        <v>325</v>
      </c>
      <c r="G188" s="33" t="s">
        <v>325</v>
      </c>
      <c r="H188" s="23" t="str">
        <f t="shared" si="6"/>
        <v>郭＊忠</v>
      </c>
      <c r="I188" s="23" t="str">
        <f t="shared" si="7"/>
        <v>1＊601711</v>
      </c>
      <c r="J188" s="33" t="s">
        <v>4503</v>
      </c>
      <c r="K188" s="33" t="s">
        <v>1803</v>
      </c>
      <c r="L188" s="33">
        <v>1058</v>
      </c>
      <c r="M188" s="33"/>
      <c r="N188" s="33"/>
      <c r="O188" s="33"/>
      <c r="P188" s="33"/>
      <c r="Q188" s="109"/>
      <c r="R188" s="109"/>
      <c r="S188" s="109"/>
      <c r="T188" s="109"/>
      <c r="U188" s="109"/>
      <c r="V188" s="113"/>
      <c r="W188" s="109"/>
      <c r="X188" s="109"/>
      <c r="Y188" s="109"/>
      <c r="Z188" s="109"/>
      <c r="AA188" s="109"/>
      <c r="AB188" s="109"/>
      <c r="AC188" s="109"/>
      <c r="AD188" s="109"/>
      <c r="AE188" s="109"/>
      <c r="AF188" s="109"/>
      <c r="AG188" s="109"/>
      <c r="AH188" s="109"/>
      <c r="AI188" s="109"/>
      <c r="AJ188" s="109"/>
      <c r="AK188" s="109"/>
      <c r="AL188" s="109"/>
      <c r="AM188" s="109"/>
      <c r="AN188" s="109"/>
      <c r="AO188" s="109"/>
      <c r="AP188" s="109"/>
      <c r="AQ188" s="109"/>
      <c r="AR188" s="109"/>
      <c r="AS188" s="109"/>
      <c r="AT188" s="109"/>
      <c r="AU188" s="109"/>
      <c r="AV188" s="109"/>
      <c r="AW188" s="109"/>
      <c r="AX188" s="109"/>
      <c r="AY188" s="109" t="s">
        <v>9</v>
      </c>
      <c r="AZ188" s="109"/>
      <c r="BA188" s="109"/>
      <c r="BB188" s="109"/>
      <c r="BC188" s="109"/>
      <c r="BD188" s="109"/>
      <c r="BE188" s="109" t="s">
        <v>1133</v>
      </c>
      <c r="BF188" s="109"/>
      <c r="BG188" s="109"/>
      <c r="BH188" s="109"/>
      <c r="BI188" s="109" t="s">
        <v>1114</v>
      </c>
      <c r="BJ188" s="109"/>
      <c r="BK188" s="109"/>
      <c r="BL188" s="109"/>
      <c r="BM188" s="109"/>
      <c r="BN188" s="95"/>
    </row>
    <row r="189" spans="1:66" ht="31.2">
      <c r="A189" s="23">
        <v>185</v>
      </c>
      <c r="B189" s="33" t="s">
        <v>4726</v>
      </c>
      <c r="C189" s="33" t="s">
        <v>4531</v>
      </c>
      <c r="D189" s="33" t="s">
        <v>218</v>
      </c>
      <c r="E189" s="33">
        <v>78</v>
      </c>
      <c r="F189" s="33" t="s">
        <v>4521</v>
      </c>
      <c r="G189" s="33"/>
      <c r="H189" s="23" t="str">
        <f t="shared" si="6"/>
        <v>黃＊綱</v>
      </c>
      <c r="I189" s="23" t="str">
        <f t="shared" si="7"/>
        <v>0＊369610</v>
      </c>
      <c r="J189" s="33" t="s">
        <v>4532</v>
      </c>
      <c r="K189" s="33" t="s">
        <v>1130</v>
      </c>
      <c r="L189" s="33">
        <v>1058</v>
      </c>
      <c r="M189" s="33"/>
      <c r="N189" s="33"/>
      <c r="O189" s="33"/>
      <c r="P189" s="33"/>
      <c r="Q189" s="109"/>
      <c r="R189" s="109"/>
      <c r="S189" s="109"/>
      <c r="T189" s="109"/>
      <c r="U189" s="109"/>
      <c r="V189" s="113"/>
      <c r="W189" s="109"/>
      <c r="X189" s="109"/>
      <c r="Y189" s="109"/>
      <c r="Z189" s="109"/>
      <c r="AA189" s="109" t="s">
        <v>9</v>
      </c>
      <c r="AB189" s="109"/>
      <c r="AC189" s="109"/>
      <c r="AD189" s="109"/>
      <c r="AE189" s="109"/>
      <c r="AF189" s="109"/>
      <c r="AG189" s="109"/>
      <c r="AH189" s="109"/>
      <c r="AI189" s="109"/>
      <c r="AJ189" s="109"/>
      <c r="AK189" s="109"/>
      <c r="AL189" s="109"/>
      <c r="AM189" s="109"/>
      <c r="AN189" s="109"/>
      <c r="AO189" s="109"/>
      <c r="AP189" s="109"/>
      <c r="AQ189" s="109"/>
      <c r="AR189" s="109"/>
      <c r="AS189" s="109"/>
      <c r="AT189" s="109"/>
      <c r="AU189" s="109"/>
      <c r="AV189" s="109"/>
      <c r="AW189" s="109"/>
      <c r="AX189" s="109"/>
      <c r="AY189" s="109"/>
      <c r="AZ189" s="109"/>
      <c r="BA189" s="109"/>
      <c r="BB189" s="109"/>
      <c r="BC189" s="109"/>
      <c r="BD189" s="109"/>
      <c r="BE189" s="109"/>
      <c r="BF189" s="109"/>
      <c r="BG189" s="109"/>
      <c r="BH189" s="109"/>
      <c r="BI189" s="109"/>
      <c r="BJ189" s="109"/>
      <c r="BK189" s="109"/>
      <c r="BL189" s="109" t="s">
        <v>9</v>
      </c>
      <c r="BM189" s="109"/>
      <c r="BN189" s="95"/>
    </row>
    <row r="190" spans="1:66" ht="31.2">
      <c r="A190" s="23">
        <v>186</v>
      </c>
      <c r="B190" s="33" t="s">
        <v>1929</v>
      </c>
      <c r="C190" s="33" t="s">
        <v>1713</v>
      </c>
      <c r="D190" s="33" t="s">
        <v>218</v>
      </c>
      <c r="E190" s="33">
        <v>70</v>
      </c>
      <c r="F190" s="33" t="s">
        <v>4492</v>
      </c>
      <c r="G190" s="33" t="s">
        <v>4530</v>
      </c>
      <c r="H190" s="23" t="str">
        <f t="shared" si="6"/>
        <v>吳＊池</v>
      </c>
      <c r="I190" s="23" t="str">
        <f t="shared" si="7"/>
        <v>1＊295233</v>
      </c>
      <c r="J190" s="33" t="s">
        <v>4530</v>
      </c>
      <c r="K190" s="33" t="s">
        <v>1127</v>
      </c>
      <c r="L190" s="33">
        <v>1125</v>
      </c>
      <c r="M190" s="33"/>
      <c r="N190" s="33"/>
      <c r="O190" s="33"/>
      <c r="P190" s="33"/>
      <c r="Q190" s="109"/>
      <c r="R190" s="109"/>
      <c r="S190" s="109"/>
      <c r="T190" s="109"/>
      <c r="U190" s="109"/>
      <c r="V190" s="113"/>
      <c r="W190" s="109"/>
      <c r="X190" s="109"/>
      <c r="Y190" s="109"/>
      <c r="Z190" s="109"/>
      <c r="AA190" s="109"/>
      <c r="AB190" s="109"/>
      <c r="AC190" s="109"/>
      <c r="AD190" s="109"/>
      <c r="AE190" s="109"/>
      <c r="AF190" s="109"/>
      <c r="AG190" s="109"/>
      <c r="AH190" s="109"/>
      <c r="AI190" s="109"/>
      <c r="AJ190" s="109"/>
      <c r="AK190" s="109"/>
      <c r="AL190" s="109"/>
      <c r="AM190" s="109"/>
      <c r="AN190" s="109"/>
      <c r="AO190" s="109"/>
      <c r="AP190" s="109"/>
      <c r="AQ190" s="109"/>
      <c r="AR190" s="109"/>
      <c r="AS190" s="109"/>
      <c r="AT190" s="109"/>
      <c r="AU190" s="109"/>
      <c r="AV190" s="109"/>
      <c r="AW190" s="109"/>
      <c r="AX190" s="109"/>
      <c r="AY190" s="109"/>
      <c r="AZ190" s="109"/>
      <c r="BA190" s="109"/>
      <c r="BB190" s="109"/>
      <c r="BC190" s="109"/>
      <c r="BD190" s="109"/>
      <c r="BE190" s="109" t="s">
        <v>9</v>
      </c>
      <c r="BF190" s="109"/>
      <c r="BG190" s="109"/>
      <c r="BH190" s="109"/>
      <c r="BI190" s="109"/>
      <c r="BJ190" s="109"/>
      <c r="BK190" s="109"/>
      <c r="BL190" s="109"/>
      <c r="BM190" s="109"/>
      <c r="BN190" s="95"/>
    </row>
    <row r="191" spans="1:66" ht="31.2">
      <c r="A191" s="23">
        <v>187</v>
      </c>
      <c r="B191" s="33" t="s">
        <v>4727</v>
      </c>
      <c r="C191" s="33" t="s">
        <v>4533</v>
      </c>
      <c r="D191" s="33" t="s">
        <v>218</v>
      </c>
      <c r="E191" s="33">
        <v>78</v>
      </c>
      <c r="F191" s="33" t="s">
        <v>325</v>
      </c>
      <c r="G191" s="33" t="s">
        <v>325</v>
      </c>
      <c r="H191" s="23" t="str">
        <f t="shared" si="6"/>
        <v>林＊旺</v>
      </c>
      <c r="I191" s="23" t="str">
        <f t="shared" si="7"/>
        <v>0＊902571</v>
      </c>
      <c r="J191" s="33" t="s">
        <v>4483</v>
      </c>
      <c r="K191" s="33" t="s">
        <v>1127</v>
      </c>
      <c r="L191" s="33">
        <v>1125</v>
      </c>
      <c r="M191" s="33"/>
      <c r="N191" s="33"/>
      <c r="O191" s="33"/>
      <c r="P191" s="33"/>
      <c r="Q191" s="109"/>
      <c r="R191" s="109"/>
      <c r="S191" s="109"/>
      <c r="T191" s="109"/>
      <c r="U191" s="109"/>
      <c r="V191" s="113"/>
      <c r="W191" s="109"/>
      <c r="X191" s="109"/>
      <c r="Y191" s="109"/>
      <c r="Z191" s="109"/>
      <c r="AA191" s="109"/>
      <c r="AB191" s="109"/>
      <c r="AC191" s="109"/>
      <c r="AD191" s="109"/>
      <c r="AE191" s="109"/>
      <c r="AF191" s="109"/>
      <c r="AG191" s="109"/>
      <c r="AH191" s="109"/>
      <c r="AI191" s="109"/>
      <c r="AJ191" s="109"/>
      <c r="AK191" s="109"/>
      <c r="AL191" s="109"/>
      <c r="AM191" s="109"/>
      <c r="AN191" s="109"/>
      <c r="AO191" s="109"/>
      <c r="AP191" s="109"/>
      <c r="AQ191" s="109"/>
      <c r="AR191" s="109"/>
      <c r="AS191" s="109"/>
      <c r="AT191" s="109"/>
      <c r="AU191" s="109"/>
      <c r="AV191" s="109"/>
      <c r="AW191" s="109"/>
      <c r="AX191" s="109"/>
      <c r="AY191" s="109"/>
      <c r="AZ191" s="109"/>
      <c r="BA191" s="109"/>
      <c r="BB191" s="109"/>
      <c r="BC191" s="109"/>
      <c r="BD191" s="109"/>
      <c r="BE191" s="109" t="s">
        <v>9</v>
      </c>
      <c r="BF191" s="109"/>
      <c r="BG191" s="109"/>
      <c r="BH191" s="109"/>
      <c r="BI191" s="109"/>
      <c r="BJ191" s="109"/>
      <c r="BK191" s="109"/>
      <c r="BL191" s="109"/>
      <c r="BM191" s="109"/>
      <c r="BN191" s="95"/>
    </row>
    <row r="192" spans="1:66" ht="31.2">
      <c r="A192" s="23">
        <v>188</v>
      </c>
      <c r="B192" s="33" t="s">
        <v>4728</v>
      </c>
      <c r="C192" s="33" t="s">
        <v>4534</v>
      </c>
      <c r="D192" s="33" t="s">
        <v>216</v>
      </c>
      <c r="E192" s="33">
        <v>71</v>
      </c>
      <c r="F192" s="33" t="s">
        <v>325</v>
      </c>
      <c r="G192" s="33" t="s">
        <v>325</v>
      </c>
      <c r="H192" s="23" t="str">
        <f t="shared" si="6"/>
        <v>游＊鳳</v>
      </c>
      <c r="I192" s="23" t="str">
        <f t="shared" si="7"/>
        <v>0＊152639</v>
      </c>
      <c r="J192" s="33" t="s">
        <v>4483</v>
      </c>
      <c r="K192" s="33" t="s">
        <v>1127</v>
      </c>
      <c r="L192" s="33">
        <v>1125</v>
      </c>
      <c r="M192" s="33"/>
      <c r="N192" s="33"/>
      <c r="O192" s="33"/>
      <c r="P192" s="33"/>
      <c r="Q192" s="109"/>
      <c r="R192" s="109"/>
      <c r="S192" s="109"/>
      <c r="T192" s="109"/>
      <c r="U192" s="109"/>
      <c r="V192" s="113"/>
      <c r="W192" s="109"/>
      <c r="X192" s="109"/>
      <c r="Y192" s="109"/>
      <c r="Z192" s="109"/>
      <c r="AA192" s="109"/>
      <c r="AB192" s="109"/>
      <c r="AC192" s="109"/>
      <c r="AD192" s="109"/>
      <c r="AE192" s="109"/>
      <c r="AF192" s="109"/>
      <c r="AG192" s="109"/>
      <c r="AH192" s="109"/>
      <c r="AI192" s="109"/>
      <c r="AJ192" s="109"/>
      <c r="AK192" s="109"/>
      <c r="AL192" s="109"/>
      <c r="AM192" s="109"/>
      <c r="AN192" s="109"/>
      <c r="AO192" s="109"/>
      <c r="AP192" s="109"/>
      <c r="AQ192" s="109"/>
      <c r="AR192" s="109"/>
      <c r="AS192" s="109"/>
      <c r="AT192" s="109"/>
      <c r="AU192" s="109"/>
      <c r="AV192" s="109"/>
      <c r="AW192" s="109"/>
      <c r="AX192" s="109"/>
      <c r="AY192" s="109"/>
      <c r="AZ192" s="109"/>
      <c r="BA192" s="109"/>
      <c r="BB192" s="109"/>
      <c r="BC192" s="109"/>
      <c r="BD192" s="109"/>
      <c r="BE192" s="109" t="s">
        <v>9</v>
      </c>
      <c r="BF192" s="109"/>
      <c r="BG192" s="109"/>
      <c r="BH192" s="109"/>
      <c r="BI192" s="109"/>
      <c r="BJ192" s="109"/>
      <c r="BK192" s="109"/>
      <c r="BL192" s="109"/>
      <c r="BM192" s="109"/>
      <c r="BN192" s="95"/>
    </row>
    <row r="193" spans="1:66" ht="46.8">
      <c r="A193" s="23">
        <v>189</v>
      </c>
      <c r="B193" s="33" t="s">
        <v>4729</v>
      </c>
      <c r="C193" s="33" t="s">
        <v>4535</v>
      </c>
      <c r="D193" s="33" t="s">
        <v>218</v>
      </c>
      <c r="E193" s="33">
        <v>74</v>
      </c>
      <c r="F193" s="33" t="s">
        <v>325</v>
      </c>
      <c r="G193" s="33" t="s">
        <v>325</v>
      </c>
      <c r="H193" s="23" t="str">
        <f t="shared" si="6"/>
        <v>黃＊</v>
      </c>
      <c r="I193" s="23" t="str">
        <f t="shared" si="7"/>
        <v>1＊117201</v>
      </c>
      <c r="J193" s="33" t="s">
        <v>4483</v>
      </c>
      <c r="K193" s="33" t="s">
        <v>1132</v>
      </c>
      <c r="L193" s="33">
        <v>1125</v>
      </c>
      <c r="M193" s="33"/>
      <c r="N193" s="33"/>
      <c r="O193" s="33"/>
      <c r="P193" s="33"/>
      <c r="Q193" s="109"/>
      <c r="R193" s="109"/>
      <c r="S193" s="109"/>
      <c r="T193" s="109"/>
      <c r="U193" s="109"/>
      <c r="V193" s="113"/>
      <c r="W193" s="109"/>
      <c r="X193" s="109"/>
      <c r="Y193" s="109"/>
      <c r="Z193" s="109"/>
      <c r="AA193" s="109"/>
      <c r="AB193" s="109"/>
      <c r="AC193" s="109"/>
      <c r="AD193" s="109"/>
      <c r="AE193" s="109"/>
      <c r="AF193" s="109"/>
      <c r="AG193" s="109"/>
      <c r="AH193" s="109"/>
      <c r="AI193" s="109"/>
      <c r="AJ193" s="109"/>
      <c r="AK193" s="109"/>
      <c r="AL193" s="109"/>
      <c r="AM193" s="109"/>
      <c r="AN193" s="109"/>
      <c r="AO193" s="109"/>
      <c r="AP193" s="109"/>
      <c r="AQ193" s="109"/>
      <c r="AR193" s="109"/>
      <c r="AS193" s="109"/>
      <c r="AT193" s="109"/>
      <c r="AU193" s="109"/>
      <c r="AV193" s="109"/>
      <c r="AW193" s="109"/>
      <c r="AX193" s="109"/>
      <c r="AY193" s="109"/>
      <c r="AZ193" s="109"/>
      <c r="BA193" s="109"/>
      <c r="BB193" s="109"/>
      <c r="BC193" s="109" t="s">
        <v>9</v>
      </c>
      <c r="BD193" s="109"/>
      <c r="BE193" s="109" t="s">
        <v>9</v>
      </c>
      <c r="BF193" s="109"/>
      <c r="BG193" s="109"/>
      <c r="BH193" s="109"/>
      <c r="BI193" s="109"/>
      <c r="BJ193" s="109"/>
      <c r="BK193" s="109"/>
      <c r="BL193" s="109"/>
      <c r="BM193" s="109"/>
      <c r="BN193" s="95"/>
    </row>
    <row r="194" spans="1:66" ht="16.2">
      <c r="A194" s="23">
        <v>190</v>
      </c>
      <c r="B194" s="33" t="s">
        <v>1939</v>
      </c>
      <c r="C194" s="33" t="s">
        <v>1723</v>
      </c>
      <c r="D194" s="33" t="s">
        <v>216</v>
      </c>
      <c r="E194" s="33">
        <v>78</v>
      </c>
      <c r="F194" s="33" t="s">
        <v>325</v>
      </c>
      <c r="G194" s="33" t="s">
        <v>325</v>
      </c>
      <c r="H194" s="23" t="str">
        <f t="shared" si="6"/>
        <v>許＊</v>
      </c>
      <c r="I194" s="23" t="str">
        <f t="shared" si="7"/>
        <v>2＊813216</v>
      </c>
      <c r="J194" s="33" t="s">
        <v>4483</v>
      </c>
      <c r="K194" s="33">
        <v>5760350</v>
      </c>
      <c r="L194" s="33">
        <v>1125</v>
      </c>
      <c r="M194" s="33"/>
      <c r="N194" s="33"/>
      <c r="O194" s="33"/>
      <c r="P194" s="33"/>
      <c r="Q194" s="109"/>
      <c r="R194" s="109"/>
      <c r="S194" s="109"/>
      <c r="T194" s="109"/>
      <c r="U194" s="109"/>
      <c r="V194" s="113"/>
      <c r="W194" s="109"/>
      <c r="X194" s="109"/>
      <c r="Y194" s="109"/>
      <c r="Z194" s="109"/>
      <c r="AA194" s="109"/>
      <c r="AB194" s="109"/>
      <c r="AC194" s="109"/>
      <c r="AD194" s="109"/>
      <c r="AE194" s="109"/>
      <c r="AF194" s="109"/>
      <c r="AG194" s="109"/>
      <c r="AH194" s="109"/>
      <c r="AI194" s="109"/>
      <c r="AJ194" s="109"/>
      <c r="AK194" s="109"/>
      <c r="AL194" s="109"/>
      <c r="AM194" s="109"/>
      <c r="AN194" s="109"/>
      <c r="AO194" s="109"/>
      <c r="AP194" s="109"/>
      <c r="AQ194" s="109"/>
      <c r="AR194" s="109"/>
      <c r="AS194" s="109"/>
      <c r="AT194" s="109"/>
      <c r="AU194" s="109"/>
      <c r="AV194" s="109"/>
      <c r="AW194" s="109"/>
      <c r="AX194" s="109"/>
      <c r="AY194" s="109" t="s">
        <v>9</v>
      </c>
      <c r="AZ194" s="109"/>
      <c r="BA194" s="109"/>
      <c r="BB194" s="109"/>
      <c r="BC194" s="109"/>
      <c r="BD194" s="109"/>
      <c r="BE194" s="109"/>
      <c r="BF194" s="109"/>
      <c r="BG194" s="109"/>
      <c r="BH194" s="109"/>
      <c r="BI194" s="109"/>
      <c r="BJ194" s="109"/>
      <c r="BK194" s="109"/>
      <c r="BL194" s="109"/>
      <c r="BM194" s="109"/>
      <c r="BN194" s="95"/>
    </row>
    <row r="195" spans="1:66" ht="31.2">
      <c r="A195" s="23">
        <v>191</v>
      </c>
      <c r="B195" s="33" t="s">
        <v>4730</v>
      </c>
      <c r="C195" s="33" t="s">
        <v>4536</v>
      </c>
      <c r="D195" s="33" t="s">
        <v>218</v>
      </c>
      <c r="E195" s="33">
        <v>59</v>
      </c>
      <c r="F195" s="33" t="s">
        <v>325</v>
      </c>
      <c r="G195" s="33" t="s">
        <v>325</v>
      </c>
      <c r="H195" s="23" t="str">
        <f t="shared" si="6"/>
        <v>蘇＊財</v>
      </c>
      <c r="I195" s="23" t="str">
        <f t="shared" si="7"/>
        <v>2＊138907</v>
      </c>
      <c r="J195" s="33" t="s">
        <v>4483</v>
      </c>
      <c r="K195" s="33" t="s">
        <v>1127</v>
      </c>
      <c r="L195" s="33">
        <v>1125</v>
      </c>
      <c r="M195" s="33"/>
      <c r="N195" s="33"/>
      <c r="O195" s="33"/>
      <c r="P195" s="33"/>
      <c r="Q195" s="109"/>
      <c r="R195" s="109"/>
      <c r="S195" s="109"/>
      <c r="T195" s="109"/>
      <c r="U195" s="109"/>
      <c r="V195" s="113"/>
      <c r="W195" s="109"/>
      <c r="X195" s="109"/>
      <c r="Y195" s="109"/>
      <c r="Z195" s="109"/>
      <c r="AA195" s="109"/>
      <c r="AB195" s="109"/>
      <c r="AC195" s="109"/>
      <c r="AD195" s="109"/>
      <c r="AE195" s="109"/>
      <c r="AF195" s="109"/>
      <c r="AG195" s="109"/>
      <c r="AH195" s="109"/>
      <c r="AI195" s="109"/>
      <c r="AJ195" s="109"/>
      <c r="AK195" s="109"/>
      <c r="AL195" s="109"/>
      <c r="AM195" s="109"/>
      <c r="AN195" s="109"/>
      <c r="AO195" s="109"/>
      <c r="AP195" s="109"/>
      <c r="AQ195" s="109"/>
      <c r="AR195" s="109"/>
      <c r="AS195" s="109"/>
      <c r="AT195" s="109"/>
      <c r="AU195" s="109"/>
      <c r="AV195" s="109"/>
      <c r="AW195" s="109"/>
      <c r="AX195" s="109"/>
      <c r="AY195" s="109"/>
      <c r="AZ195" s="109"/>
      <c r="BA195" s="109"/>
      <c r="BB195" s="109"/>
      <c r="BC195" s="109"/>
      <c r="BD195" s="109"/>
      <c r="BE195" s="109" t="s">
        <v>1126</v>
      </c>
      <c r="BF195" s="109"/>
      <c r="BG195" s="109"/>
      <c r="BH195" s="109"/>
      <c r="BI195" s="109"/>
      <c r="BJ195" s="109"/>
      <c r="BK195" s="109"/>
      <c r="BL195" s="109"/>
      <c r="BM195" s="109"/>
      <c r="BN195" s="95"/>
    </row>
    <row r="196" spans="1:66" ht="46.8">
      <c r="A196" s="23">
        <v>192</v>
      </c>
      <c r="B196" s="33" t="s">
        <v>4731</v>
      </c>
      <c r="C196" s="33" t="s">
        <v>2222</v>
      </c>
      <c r="D196" s="33" t="s">
        <v>216</v>
      </c>
      <c r="E196" s="33">
        <v>68</v>
      </c>
      <c r="F196" s="33" t="s">
        <v>325</v>
      </c>
      <c r="G196" s="33" t="s">
        <v>325</v>
      </c>
      <c r="H196" s="23" t="str">
        <f t="shared" si="6"/>
        <v>游＊</v>
      </c>
      <c r="I196" s="23" t="str">
        <f t="shared" si="7"/>
        <v>0＊503401</v>
      </c>
      <c r="J196" s="33" t="s">
        <v>4529</v>
      </c>
      <c r="K196" s="33" t="s">
        <v>1125</v>
      </c>
      <c r="L196" s="33">
        <v>1125</v>
      </c>
      <c r="M196" s="33"/>
      <c r="N196" s="33"/>
      <c r="O196" s="33"/>
      <c r="P196" s="33"/>
      <c r="Q196" s="109"/>
      <c r="R196" s="109"/>
      <c r="S196" s="109"/>
      <c r="T196" s="109"/>
      <c r="U196" s="109"/>
      <c r="V196" s="113"/>
      <c r="W196" s="109"/>
      <c r="X196" s="109"/>
      <c r="Y196" s="109"/>
      <c r="Z196" s="109"/>
      <c r="AA196" s="109"/>
      <c r="AB196" s="109"/>
      <c r="AC196" s="109"/>
      <c r="AD196" s="109"/>
      <c r="AE196" s="109"/>
      <c r="AF196" s="109"/>
      <c r="AG196" s="109"/>
      <c r="AH196" s="109"/>
      <c r="AI196" s="109"/>
      <c r="AJ196" s="109"/>
      <c r="AK196" s="109"/>
      <c r="AL196" s="109"/>
      <c r="AM196" s="109"/>
      <c r="AN196" s="109"/>
      <c r="AO196" s="109"/>
      <c r="AP196" s="109"/>
      <c r="AQ196" s="109"/>
      <c r="AR196" s="109"/>
      <c r="AS196" s="109"/>
      <c r="AT196" s="109"/>
      <c r="AU196" s="109"/>
      <c r="AV196" s="109"/>
      <c r="AW196" s="109"/>
      <c r="AX196" s="109"/>
      <c r="AY196" s="109"/>
      <c r="AZ196" s="109"/>
      <c r="BA196" s="109"/>
      <c r="BB196" s="109"/>
      <c r="BC196" s="109"/>
      <c r="BD196" s="109" t="s">
        <v>9</v>
      </c>
      <c r="BE196" s="109"/>
      <c r="BF196" s="109" t="s">
        <v>9</v>
      </c>
      <c r="BG196" s="109"/>
      <c r="BH196" s="109"/>
      <c r="BI196" s="109"/>
      <c r="BJ196" s="109"/>
      <c r="BK196" s="109"/>
      <c r="BL196" s="109"/>
      <c r="BM196" s="109"/>
      <c r="BN196" s="95"/>
    </row>
    <row r="197" spans="1:66" ht="31.2">
      <c r="A197" s="23">
        <v>193</v>
      </c>
      <c r="B197" s="33" t="s">
        <v>4732</v>
      </c>
      <c r="C197" s="33" t="s">
        <v>4537</v>
      </c>
      <c r="D197" s="33" t="s">
        <v>218</v>
      </c>
      <c r="E197" s="33">
        <v>80</v>
      </c>
      <c r="F197" s="33" t="s">
        <v>325</v>
      </c>
      <c r="G197" s="33" t="s">
        <v>325</v>
      </c>
      <c r="H197" s="23" t="str">
        <f t="shared" si="6"/>
        <v>陳＊圓</v>
      </c>
      <c r="I197" s="23" t="str">
        <f t="shared" si="7"/>
        <v>1＊893994</v>
      </c>
      <c r="J197" s="33" t="s">
        <v>4529</v>
      </c>
      <c r="K197" s="33" t="s">
        <v>1130</v>
      </c>
      <c r="L197" s="33">
        <v>1125</v>
      </c>
      <c r="M197" s="33"/>
      <c r="N197" s="33"/>
      <c r="O197" s="33"/>
      <c r="P197" s="33"/>
      <c r="Q197" s="109"/>
      <c r="R197" s="109"/>
      <c r="S197" s="109"/>
      <c r="T197" s="109"/>
      <c r="U197" s="109"/>
      <c r="V197" s="113"/>
      <c r="W197" s="109"/>
      <c r="X197" s="109"/>
      <c r="Y197" s="109"/>
      <c r="Z197" s="109"/>
      <c r="AA197" s="109"/>
      <c r="AB197" s="109"/>
      <c r="AC197" s="109"/>
      <c r="AD197" s="109"/>
      <c r="AE197" s="109"/>
      <c r="AF197" s="109"/>
      <c r="AG197" s="109"/>
      <c r="AH197" s="109"/>
      <c r="AI197" s="109"/>
      <c r="AJ197" s="109"/>
      <c r="AK197" s="109"/>
      <c r="AL197" s="109"/>
      <c r="AM197" s="109"/>
      <c r="AN197" s="109"/>
      <c r="AO197" s="109"/>
      <c r="AP197" s="109"/>
      <c r="AQ197" s="109"/>
      <c r="AR197" s="109"/>
      <c r="AS197" s="109"/>
      <c r="AT197" s="109"/>
      <c r="AU197" s="109"/>
      <c r="AV197" s="109"/>
      <c r="AW197" s="109"/>
      <c r="AX197" s="109"/>
      <c r="AY197" s="109"/>
      <c r="AZ197" s="109"/>
      <c r="BA197" s="109"/>
      <c r="BB197" s="109"/>
      <c r="BC197" s="109"/>
      <c r="BD197" s="109"/>
      <c r="BE197" s="109"/>
      <c r="BF197" s="109" t="s">
        <v>9</v>
      </c>
      <c r="BG197" s="109"/>
      <c r="BH197" s="109"/>
      <c r="BI197" s="109"/>
      <c r="BJ197" s="109"/>
      <c r="BK197" s="109"/>
      <c r="BL197" s="109"/>
      <c r="BM197" s="109"/>
      <c r="BN197" s="95"/>
    </row>
    <row r="198" spans="1:66" ht="31.2">
      <c r="A198" s="23">
        <v>194</v>
      </c>
      <c r="B198" s="33" t="s">
        <v>959</v>
      </c>
      <c r="C198" s="33" t="s">
        <v>802</v>
      </c>
      <c r="D198" s="33" t="s">
        <v>218</v>
      </c>
      <c r="E198" s="33">
        <v>65</v>
      </c>
      <c r="F198" s="33" t="s">
        <v>325</v>
      </c>
      <c r="G198" s="33" t="s">
        <v>325</v>
      </c>
      <c r="H198" s="23" t="str">
        <f t="shared" si="6"/>
        <v>林＊象</v>
      </c>
      <c r="I198" s="23" t="str">
        <f t="shared" si="7"/>
        <v>1＊599708</v>
      </c>
      <c r="J198" s="33" t="s">
        <v>4529</v>
      </c>
      <c r="K198" s="33" t="s">
        <v>1127</v>
      </c>
      <c r="L198" s="33">
        <v>1125</v>
      </c>
      <c r="M198" s="33"/>
      <c r="N198" s="33"/>
      <c r="O198" s="33"/>
      <c r="P198" s="33"/>
      <c r="Q198" s="109"/>
      <c r="R198" s="109"/>
      <c r="S198" s="109"/>
      <c r="T198" s="109"/>
      <c r="U198" s="109"/>
      <c r="V198" s="113"/>
      <c r="W198" s="109"/>
      <c r="X198" s="109"/>
      <c r="Y198" s="109"/>
      <c r="Z198" s="109"/>
      <c r="AA198" s="109"/>
      <c r="AB198" s="109"/>
      <c r="AC198" s="109"/>
      <c r="AD198" s="109"/>
      <c r="AE198" s="109"/>
      <c r="AF198" s="109"/>
      <c r="AG198" s="109"/>
      <c r="AH198" s="109"/>
      <c r="AI198" s="109"/>
      <c r="AJ198" s="109"/>
      <c r="AK198" s="109"/>
      <c r="AL198" s="109"/>
      <c r="AM198" s="109"/>
      <c r="AN198" s="109"/>
      <c r="AO198" s="109"/>
      <c r="AP198" s="109"/>
      <c r="AQ198" s="109"/>
      <c r="AR198" s="109"/>
      <c r="AS198" s="109"/>
      <c r="AT198" s="109"/>
      <c r="AU198" s="109"/>
      <c r="AV198" s="109"/>
      <c r="AW198" s="109"/>
      <c r="AX198" s="109"/>
      <c r="AY198" s="109"/>
      <c r="AZ198" s="109"/>
      <c r="BA198" s="109"/>
      <c r="BB198" s="109"/>
      <c r="BC198" s="109"/>
      <c r="BD198" s="109"/>
      <c r="BE198" s="109" t="s">
        <v>9</v>
      </c>
      <c r="BF198" s="109"/>
      <c r="BG198" s="109"/>
      <c r="BH198" s="109"/>
      <c r="BI198" s="109"/>
      <c r="BJ198" s="109"/>
      <c r="BK198" s="109"/>
      <c r="BL198" s="109"/>
      <c r="BM198" s="109"/>
      <c r="BN198" s="95"/>
    </row>
    <row r="199" spans="1:66" ht="31.2">
      <c r="A199" s="23">
        <v>195</v>
      </c>
      <c r="B199" s="33" t="s">
        <v>4733</v>
      </c>
      <c r="C199" s="33" t="s">
        <v>3805</v>
      </c>
      <c r="D199" s="33" t="s">
        <v>218</v>
      </c>
      <c r="E199" s="33">
        <v>53</v>
      </c>
      <c r="F199" s="33" t="s">
        <v>325</v>
      </c>
      <c r="G199" s="33" t="s">
        <v>325</v>
      </c>
      <c r="H199" s="23" t="str">
        <f t="shared" si="6"/>
        <v>林＊慶</v>
      </c>
      <c r="I199" s="23" t="str">
        <f t="shared" si="7"/>
        <v>1＊065140</v>
      </c>
      <c r="J199" s="33" t="s">
        <v>4485</v>
      </c>
      <c r="K199" s="33" t="s">
        <v>1131</v>
      </c>
      <c r="L199" s="33">
        <v>1125</v>
      </c>
      <c r="M199" s="33"/>
      <c r="N199" s="33"/>
      <c r="O199" s="33"/>
      <c r="P199" s="33"/>
      <c r="Q199" s="109"/>
      <c r="R199" s="109"/>
      <c r="S199" s="109"/>
      <c r="T199" s="109"/>
      <c r="U199" s="109"/>
      <c r="V199" s="113"/>
      <c r="W199" s="109"/>
      <c r="X199" s="109"/>
      <c r="Y199" s="109"/>
      <c r="Z199" s="109"/>
      <c r="AA199" s="109"/>
      <c r="AB199" s="109"/>
      <c r="AC199" s="109"/>
      <c r="AD199" s="109"/>
      <c r="AE199" s="109"/>
      <c r="AF199" s="109"/>
      <c r="AG199" s="109"/>
      <c r="AH199" s="109"/>
      <c r="AI199" s="109"/>
      <c r="AJ199" s="109"/>
      <c r="AK199" s="109"/>
      <c r="AL199" s="109"/>
      <c r="AM199" s="109"/>
      <c r="AN199" s="109"/>
      <c r="AO199" s="109"/>
      <c r="AP199" s="109"/>
      <c r="AQ199" s="109"/>
      <c r="AR199" s="109"/>
      <c r="AS199" s="109"/>
      <c r="AT199" s="109"/>
      <c r="AU199" s="109"/>
      <c r="AV199" s="109"/>
      <c r="AW199" s="109"/>
      <c r="AX199" s="109"/>
      <c r="AY199" s="109"/>
      <c r="AZ199" s="109"/>
      <c r="BA199" s="109"/>
      <c r="BB199" s="109"/>
      <c r="BC199" s="109"/>
      <c r="BD199" s="109"/>
      <c r="BE199" s="109"/>
      <c r="BF199" s="109"/>
      <c r="BG199" s="109" t="s">
        <v>9</v>
      </c>
      <c r="BH199" s="109"/>
      <c r="BI199" s="109"/>
      <c r="BJ199" s="109"/>
      <c r="BK199" s="109"/>
      <c r="BL199" s="109"/>
      <c r="BM199" s="109"/>
      <c r="BN199" s="95"/>
    </row>
    <row r="200" spans="1:66" ht="31.2">
      <c r="A200" s="23">
        <v>196</v>
      </c>
      <c r="B200" s="33" t="s">
        <v>4734</v>
      </c>
      <c r="C200" s="33" t="s">
        <v>4538</v>
      </c>
      <c r="D200" s="33" t="s">
        <v>216</v>
      </c>
      <c r="E200" s="33">
        <v>50</v>
      </c>
      <c r="F200" s="33" t="s">
        <v>325</v>
      </c>
      <c r="G200" s="33" t="s">
        <v>325</v>
      </c>
      <c r="H200" s="23" t="str">
        <f t="shared" si="6"/>
        <v>張＊禾</v>
      </c>
      <c r="I200" s="23" t="str">
        <f t="shared" si="7"/>
        <v>2＊110271</v>
      </c>
      <c r="J200" s="33" t="s">
        <v>4485</v>
      </c>
      <c r="K200" s="33" t="s">
        <v>1127</v>
      </c>
      <c r="L200" s="33">
        <v>1125</v>
      </c>
      <c r="M200" s="33"/>
      <c r="N200" s="33"/>
      <c r="O200" s="33"/>
      <c r="P200" s="33"/>
      <c r="Q200" s="109"/>
      <c r="R200" s="109"/>
      <c r="S200" s="109"/>
      <c r="T200" s="109"/>
      <c r="U200" s="109"/>
      <c r="V200" s="113"/>
      <c r="W200" s="109"/>
      <c r="X200" s="109"/>
      <c r="Y200" s="109"/>
      <c r="Z200" s="109"/>
      <c r="AA200" s="109"/>
      <c r="AB200" s="109"/>
      <c r="AC200" s="109"/>
      <c r="AD200" s="109"/>
      <c r="AE200" s="109"/>
      <c r="AF200" s="109"/>
      <c r="AG200" s="109"/>
      <c r="AH200" s="109"/>
      <c r="AI200" s="109"/>
      <c r="AJ200" s="109"/>
      <c r="AK200" s="109"/>
      <c r="AL200" s="109"/>
      <c r="AM200" s="109"/>
      <c r="AN200" s="109"/>
      <c r="AO200" s="109"/>
      <c r="AP200" s="109"/>
      <c r="AQ200" s="109"/>
      <c r="AR200" s="109"/>
      <c r="AS200" s="109"/>
      <c r="AT200" s="109"/>
      <c r="AU200" s="109"/>
      <c r="AV200" s="109"/>
      <c r="AW200" s="109"/>
      <c r="AX200" s="109"/>
      <c r="AY200" s="109"/>
      <c r="AZ200" s="109"/>
      <c r="BA200" s="109"/>
      <c r="BB200" s="109"/>
      <c r="BC200" s="109"/>
      <c r="BD200" s="109"/>
      <c r="BE200" s="109" t="s">
        <v>9</v>
      </c>
      <c r="BF200" s="109"/>
      <c r="BG200" s="109"/>
      <c r="BH200" s="109"/>
      <c r="BI200" s="109"/>
      <c r="BJ200" s="109"/>
      <c r="BK200" s="109"/>
      <c r="BL200" s="109"/>
      <c r="BM200" s="109"/>
      <c r="BN200" s="95"/>
    </row>
    <row r="201" spans="1:66" ht="31.2">
      <c r="A201" s="23">
        <v>197</v>
      </c>
      <c r="B201" s="33" t="s">
        <v>981</v>
      </c>
      <c r="C201" s="33" t="s">
        <v>822</v>
      </c>
      <c r="D201" s="33" t="s">
        <v>218</v>
      </c>
      <c r="E201" s="33">
        <v>67</v>
      </c>
      <c r="F201" s="33" t="s">
        <v>325</v>
      </c>
      <c r="G201" s="33" t="s">
        <v>325</v>
      </c>
      <c r="H201" s="23" t="str">
        <f t="shared" si="6"/>
        <v>黃＊進</v>
      </c>
      <c r="I201" s="23" t="str">
        <f t="shared" si="7"/>
        <v>2＊639960</v>
      </c>
      <c r="J201" s="33" t="s">
        <v>4485</v>
      </c>
      <c r="K201" s="33" t="s">
        <v>1127</v>
      </c>
      <c r="L201" s="33">
        <v>1125</v>
      </c>
      <c r="M201" s="33"/>
      <c r="N201" s="33"/>
      <c r="O201" s="33"/>
      <c r="P201" s="33"/>
      <c r="Q201" s="109"/>
      <c r="R201" s="109"/>
      <c r="S201" s="109"/>
      <c r="T201" s="109"/>
      <c r="U201" s="109"/>
      <c r="V201" s="113"/>
      <c r="W201" s="109"/>
      <c r="X201" s="109"/>
      <c r="Y201" s="109"/>
      <c r="Z201" s="109"/>
      <c r="AA201" s="109"/>
      <c r="AB201" s="109"/>
      <c r="AC201" s="109"/>
      <c r="AD201" s="109"/>
      <c r="AE201" s="109"/>
      <c r="AF201" s="109"/>
      <c r="AG201" s="109"/>
      <c r="AH201" s="109"/>
      <c r="AI201" s="109"/>
      <c r="AJ201" s="109"/>
      <c r="AK201" s="109"/>
      <c r="AL201" s="109"/>
      <c r="AM201" s="109"/>
      <c r="AN201" s="109"/>
      <c r="AO201" s="109"/>
      <c r="AP201" s="109"/>
      <c r="AQ201" s="109"/>
      <c r="AR201" s="109"/>
      <c r="AS201" s="109"/>
      <c r="AT201" s="109"/>
      <c r="AU201" s="109"/>
      <c r="AV201" s="109"/>
      <c r="AW201" s="109"/>
      <c r="AX201" s="109"/>
      <c r="AY201" s="109"/>
      <c r="AZ201" s="109"/>
      <c r="BA201" s="109"/>
      <c r="BB201" s="109"/>
      <c r="BC201" s="109"/>
      <c r="BD201" s="109"/>
      <c r="BE201" s="109" t="s">
        <v>9</v>
      </c>
      <c r="BF201" s="109"/>
      <c r="BG201" s="109"/>
      <c r="BH201" s="109"/>
      <c r="BI201" s="109"/>
      <c r="BJ201" s="109"/>
      <c r="BK201" s="109"/>
      <c r="BL201" s="109"/>
      <c r="BM201" s="109"/>
      <c r="BN201" s="95"/>
    </row>
    <row r="202" spans="1:66" ht="46.8">
      <c r="A202" s="23">
        <v>198</v>
      </c>
      <c r="B202" s="33" t="s">
        <v>981</v>
      </c>
      <c r="C202" s="33" t="s">
        <v>822</v>
      </c>
      <c r="D202" s="33" t="s">
        <v>4735</v>
      </c>
      <c r="E202" s="33">
        <v>67</v>
      </c>
      <c r="F202" s="33"/>
      <c r="G202" s="33"/>
      <c r="H202" s="23" t="str">
        <f t="shared" ref="H202:H265" si="8">REPLACE(B202,2,1,"＊")</f>
        <v>黃＊進</v>
      </c>
      <c r="I202" s="23" t="str">
        <f t="shared" ref="I202:I265" si="9">REPLACE(C202,2,1,"＊")</f>
        <v>2＊639960</v>
      </c>
      <c r="J202" s="33" t="s">
        <v>4489</v>
      </c>
      <c r="K202" s="33" t="s">
        <v>1125</v>
      </c>
      <c r="L202" s="33">
        <v>1125</v>
      </c>
      <c r="M202" s="33"/>
      <c r="N202" s="33"/>
      <c r="O202" s="33"/>
      <c r="P202" s="33"/>
      <c r="Q202" s="109"/>
      <c r="R202" s="109"/>
      <c r="S202" s="109"/>
      <c r="T202" s="109"/>
      <c r="U202" s="109"/>
      <c r="V202" s="113"/>
      <c r="W202" s="109"/>
      <c r="X202" s="109"/>
      <c r="Y202" s="109"/>
      <c r="Z202" s="109"/>
      <c r="AA202" s="109"/>
      <c r="AB202" s="109"/>
      <c r="AC202" s="109"/>
      <c r="AD202" s="109"/>
      <c r="AE202" s="109"/>
      <c r="AF202" s="109"/>
      <c r="AG202" s="109"/>
      <c r="AH202" s="109"/>
      <c r="AI202" s="109"/>
      <c r="AJ202" s="109"/>
      <c r="AK202" s="109"/>
      <c r="AL202" s="109"/>
      <c r="AM202" s="109"/>
      <c r="AN202" s="109"/>
      <c r="AO202" s="109"/>
      <c r="AP202" s="109"/>
      <c r="AQ202" s="109"/>
      <c r="AR202" s="109"/>
      <c r="AS202" s="109"/>
      <c r="AT202" s="109"/>
      <c r="AU202" s="109"/>
      <c r="AV202" s="109"/>
      <c r="AW202" s="109"/>
      <c r="AX202" s="109"/>
      <c r="AY202" s="109"/>
      <c r="AZ202" s="109"/>
      <c r="BA202" s="109"/>
      <c r="BB202" s="109"/>
      <c r="BC202" s="109"/>
      <c r="BD202" s="109" t="s">
        <v>9</v>
      </c>
      <c r="BE202" s="109"/>
      <c r="BF202" s="109" t="s">
        <v>9</v>
      </c>
      <c r="BG202" s="109"/>
      <c r="BH202" s="109"/>
      <c r="BI202" s="109"/>
      <c r="BJ202" s="109"/>
      <c r="BK202" s="109"/>
      <c r="BL202" s="109"/>
      <c r="BM202" s="109"/>
      <c r="BN202" s="95"/>
    </row>
    <row r="203" spans="1:66" ht="31.2">
      <c r="A203" s="23">
        <v>199</v>
      </c>
      <c r="B203" s="33" t="s">
        <v>4736</v>
      </c>
      <c r="C203" s="33" t="s">
        <v>2228</v>
      </c>
      <c r="D203" s="33" t="s">
        <v>218</v>
      </c>
      <c r="E203" s="33">
        <v>44</v>
      </c>
      <c r="F203" s="33" t="s">
        <v>325</v>
      </c>
      <c r="G203" s="33" t="s">
        <v>325</v>
      </c>
      <c r="H203" s="23" t="str">
        <f t="shared" si="8"/>
        <v>柯＊良</v>
      </c>
      <c r="I203" s="23" t="str">
        <f t="shared" si="9"/>
        <v>2＊219748</v>
      </c>
      <c r="J203" s="33" t="s">
        <v>4489</v>
      </c>
      <c r="K203" s="33" t="s">
        <v>1127</v>
      </c>
      <c r="L203" s="33">
        <v>1125</v>
      </c>
      <c r="M203" s="33"/>
      <c r="N203" s="33"/>
      <c r="O203" s="33"/>
      <c r="P203" s="33"/>
      <c r="Q203" s="109"/>
      <c r="R203" s="109"/>
      <c r="S203" s="109"/>
      <c r="T203" s="109"/>
      <c r="U203" s="109"/>
      <c r="V203" s="113"/>
      <c r="W203" s="109"/>
      <c r="X203" s="109"/>
      <c r="Y203" s="109"/>
      <c r="Z203" s="109"/>
      <c r="AA203" s="109"/>
      <c r="AB203" s="109"/>
      <c r="AC203" s="109"/>
      <c r="AD203" s="109"/>
      <c r="AE203" s="109"/>
      <c r="AF203" s="109"/>
      <c r="AG203" s="109"/>
      <c r="AH203" s="109"/>
      <c r="AI203" s="109"/>
      <c r="AJ203" s="109"/>
      <c r="AK203" s="109"/>
      <c r="AL203" s="109"/>
      <c r="AM203" s="109"/>
      <c r="AN203" s="109"/>
      <c r="AO203" s="109"/>
      <c r="AP203" s="109"/>
      <c r="AQ203" s="109"/>
      <c r="AR203" s="109"/>
      <c r="AS203" s="109"/>
      <c r="AT203" s="109"/>
      <c r="AU203" s="109"/>
      <c r="AV203" s="109"/>
      <c r="AW203" s="109"/>
      <c r="AX203" s="109"/>
      <c r="AY203" s="109"/>
      <c r="AZ203" s="109"/>
      <c r="BA203" s="109"/>
      <c r="BB203" s="109"/>
      <c r="BC203" s="109"/>
      <c r="BD203" s="109"/>
      <c r="BE203" s="109" t="s">
        <v>9</v>
      </c>
      <c r="BF203" s="109"/>
      <c r="BG203" s="109"/>
      <c r="BH203" s="109"/>
      <c r="BI203" s="109"/>
      <c r="BJ203" s="109"/>
      <c r="BK203" s="109"/>
      <c r="BL203" s="109"/>
      <c r="BM203" s="109"/>
      <c r="BN203" s="95"/>
    </row>
    <row r="204" spans="1:66" ht="31.2">
      <c r="A204" s="23">
        <v>200</v>
      </c>
      <c r="B204" s="33" t="s">
        <v>1297</v>
      </c>
      <c r="C204" s="33" t="s">
        <v>471</v>
      </c>
      <c r="D204" s="33" t="s">
        <v>216</v>
      </c>
      <c r="E204" s="33">
        <v>63</v>
      </c>
      <c r="F204" s="33" t="s">
        <v>325</v>
      </c>
      <c r="G204" s="33" t="s">
        <v>325</v>
      </c>
      <c r="H204" s="23" t="str">
        <f t="shared" si="8"/>
        <v>范＊英</v>
      </c>
      <c r="I204" s="23" t="str">
        <f t="shared" si="9"/>
        <v>0＊865538</v>
      </c>
      <c r="J204" s="33" t="s">
        <v>4497</v>
      </c>
      <c r="K204" s="33" t="s">
        <v>1130</v>
      </c>
      <c r="L204" s="33">
        <v>1125</v>
      </c>
      <c r="M204" s="33"/>
      <c r="N204" s="33"/>
      <c r="O204" s="33"/>
      <c r="P204" s="33"/>
      <c r="Q204" s="109"/>
      <c r="R204" s="109"/>
      <c r="S204" s="109"/>
      <c r="T204" s="109"/>
      <c r="U204" s="109"/>
      <c r="V204" s="113"/>
      <c r="W204" s="109"/>
      <c r="X204" s="109"/>
      <c r="Y204" s="109"/>
      <c r="Z204" s="109"/>
      <c r="AA204" s="109"/>
      <c r="AB204" s="109"/>
      <c r="AC204" s="109"/>
      <c r="AD204" s="109"/>
      <c r="AE204" s="109"/>
      <c r="AF204" s="109"/>
      <c r="AG204" s="109"/>
      <c r="AH204" s="109"/>
      <c r="AI204" s="109"/>
      <c r="AJ204" s="109"/>
      <c r="AK204" s="109"/>
      <c r="AL204" s="109"/>
      <c r="AM204" s="109"/>
      <c r="AN204" s="109"/>
      <c r="AO204" s="109"/>
      <c r="AP204" s="109"/>
      <c r="AQ204" s="109"/>
      <c r="AR204" s="109"/>
      <c r="AS204" s="109"/>
      <c r="AT204" s="109"/>
      <c r="AU204" s="109"/>
      <c r="AV204" s="109"/>
      <c r="AW204" s="109"/>
      <c r="AX204" s="109"/>
      <c r="AY204" s="109"/>
      <c r="AZ204" s="109"/>
      <c r="BA204" s="109"/>
      <c r="BB204" s="109"/>
      <c r="BC204" s="109"/>
      <c r="BD204" s="109"/>
      <c r="BE204" s="109"/>
      <c r="BF204" s="109" t="s">
        <v>1133</v>
      </c>
      <c r="BG204" s="109"/>
      <c r="BH204" s="109"/>
      <c r="BI204" s="109"/>
      <c r="BJ204" s="109"/>
      <c r="BK204" s="109"/>
      <c r="BL204" s="109"/>
      <c r="BM204" s="109"/>
      <c r="BN204" s="95"/>
    </row>
    <row r="205" spans="1:66" ht="31.2">
      <c r="A205" s="23">
        <v>201</v>
      </c>
      <c r="B205" s="33" t="s">
        <v>661</v>
      </c>
      <c r="C205" s="33" t="s">
        <v>490</v>
      </c>
      <c r="D205" s="33" t="s">
        <v>218</v>
      </c>
      <c r="E205" s="33">
        <v>46</v>
      </c>
      <c r="F205" s="33" t="s">
        <v>325</v>
      </c>
      <c r="G205" s="33" t="s">
        <v>325</v>
      </c>
      <c r="H205" s="23" t="str">
        <f t="shared" si="8"/>
        <v>高＊誠</v>
      </c>
      <c r="I205" s="23" t="str">
        <f t="shared" si="9"/>
        <v>0＊901391</v>
      </c>
      <c r="J205" s="33" t="s">
        <v>4497</v>
      </c>
      <c r="K205" s="33" t="s">
        <v>1127</v>
      </c>
      <c r="L205" s="33">
        <v>1125</v>
      </c>
      <c r="M205" s="33"/>
      <c r="N205" s="33"/>
      <c r="O205" s="33"/>
      <c r="P205" s="33"/>
      <c r="Q205" s="109"/>
      <c r="R205" s="109"/>
      <c r="S205" s="109"/>
      <c r="T205" s="109"/>
      <c r="U205" s="109"/>
      <c r="V205" s="113"/>
      <c r="W205" s="109"/>
      <c r="X205" s="109"/>
      <c r="Y205" s="109"/>
      <c r="Z205" s="109"/>
      <c r="AA205" s="109"/>
      <c r="AB205" s="109"/>
      <c r="AC205" s="109"/>
      <c r="AD205" s="109"/>
      <c r="AE205" s="109"/>
      <c r="AF205" s="109"/>
      <c r="AG205" s="109"/>
      <c r="AH205" s="109"/>
      <c r="AI205" s="109"/>
      <c r="AJ205" s="109"/>
      <c r="AK205" s="109"/>
      <c r="AL205" s="109"/>
      <c r="AM205" s="109"/>
      <c r="AN205" s="109"/>
      <c r="AO205" s="109"/>
      <c r="AP205" s="109"/>
      <c r="AQ205" s="109"/>
      <c r="AR205" s="109"/>
      <c r="AS205" s="109"/>
      <c r="AT205" s="109"/>
      <c r="AU205" s="109"/>
      <c r="AV205" s="109"/>
      <c r="AW205" s="109"/>
      <c r="AX205" s="109"/>
      <c r="AY205" s="109"/>
      <c r="AZ205" s="109"/>
      <c r="BA205" s="109"/>
      <c r="BB205" s="109"/>
      <c r="BC205" s="109"/>
      <c r="BD205" s="109"/>
      <c r="BE205" s="109" t="s">
        <v>9</v>
      </c>
      <c r="BF205" s="109"/>
      <c r="BG205" s="109"/>
      <c r="BH205" s="109"/>
      <c r="BI205" s="109"/>
      <c r="BJ205" s="109"/>
      <c r="BK205" s="109"/>
      <c r="BL205" s="109"/>
      <c r="BM205" s="109"/>
      <c r="BN205" s="95"/>
    </row>
    <row r="206" spans="1:66" ht="31.2">
      <c r="A206" s="23">
        <v>202</v>
      </c>
      <c r="B206" s="33" t="s">
        <v>4737</v>
      </c>
      <c r="C206" s="33" t="s">
        <v>4539</v>
      </c>
      <c r="D206" s="33" t="s">
        <v>218</v>
      </c>
      <c r="E206" s="33">
        <v>45</v>
      </c>
      <c r="F206" s="33" t="s">
        <v>325</v>
      </c>
      <c r="G206" s="33" t="s">
        <v>325</v>
      </c>
      <c r="H206" s="23" t="str">
        <f t="shared" si="8"/>
        <v>林＊民</v>
      </c>
      <c r="I206" s="23" t="str">
        <f t="shared" si="9"/>
        <v>1＊396014</v>
      </c>
      <c r="J206" s="33" t="s">
        <v>4497</v>
      </c>
      <c r="K206" s="33" t="s">
        <v>1127</v>
      </c>
      <c r="L206" s="33">
        <v>1125</v>
      </c>
      <c r="M206" s="33"/>
      <c r="N206" s="33"/>
      <c r="O206" s="33"/>
      <c r="P206" s="33"/>
      <c r="Q206" s="109"/>
      <c r="R206" s="109"/>
      <c r="S206" s="109"/>
      <c r="T206" s="109"/>
      <c r="U206" s="109"/>
      <c r="V206" s="113"/>
      <c r="W206" s="109"/>
      <c r="X206" s="109"/>
      <c r="Y206" s="109"/>
      <c r="Z206" s="109"/>
      <c r="AA206" s="109"/>
      <c r="AB206" s="109"/>
      <c r="AC206" s="109"/>
      <c r="AD206" s="109"/>
      <c r="AE206" s="109"/>
      <c r="AF206" s="109"/>
      <c r="AG206" s="109"/>
      <c r="AH206" s="109"/>
      <c r="AI206" s="109"/>
      <c r="AJ206" s="109"/>
      <c r="AK206" s="109"/>
      <c r="AL206" s="109"/>
      <c r="AM206" s="109"/>
      <c r="AN206" s="109"/>
      <c r="AO206" s="109"/>
      <c r="AP206" s="109"/>
      <c r="AQ206" s="109"/>
      <c r="AR206" s="109"/>
      <c r="AS206" s="109"/>
      <c r="AT206" s="109"/>
      <c r="AU206" s="109"/>
      <c r="AV206" s="109"/>
      <c r="AW206" s="109"/>
      <c r="AX206" s="109"/>
      <c r="AY206" s="109"/>
      <c r="AZ206" s="109"/>
      <c r="BA206" s="109"/>
      <c r="BB206" s="109"/>
      <c r="BC206" s="109"/>
      <c r="BD206" s="109"/>
      <c r="BE206" s="109" t="s">
        <v>9</v>
      </c>
      <c r="BF206" s="109"/>
      <c r="BG206" s="109"/>
      <c r="BH206" s="109"/>
      <c r="BI206" s="109"/>
      <c r="BJ206" s="109"/>
      <c r="BK206" s="109"/>
      <c r="BL206" s="109"/>
      <c r="BM206" s="109"/>
      <c r="BN206" s="95"/>
    </row>
    <row r="207" spans="1:66" ht="31.2">
      <c r="A207" s="23">
        <v>203</v>
      </c>
      <c r="B207" s="33" t="s">
        <v>4738</v>
      </c>
      <c r="C207" s="33" t="s">
        <v>4540</v>
      </c>
      <c r="D207" s="33" t="s">
        <v>216</v>
      </c>
      <c r="E207" s="33">
        <v>61</v>
      </c>
      <c r="F207" s="33" t="s">
        <v>325</v>
      </c>
      <c r="G207" s="33" t="s">
        <v>325</v>
      </c>
      <c r="H207" s="23" t="str">
        <f t="shared" si="8"/>
        <v>張＊玲</v>
      </c>
      <c r="I207" s="23" t="str">
        <f t="shared" si="9"/>
        <v>1＊139786</v>
      </c>
      <c r="J207" s="33" t="s">
        <v>4530</v>
      </c>
      <c r="K207" s="33" t="s">
        <v>1127</v>
      </c>
      <c r="L207" s="33">
        <v>1125</v>
      </c>
      <c r="M207" s="33"/>
      <c r="N207" s="33"/>
      <c r="O207" s="33"/>
      <c r="P207" s="33"/>
      <c r="Q207" s="109"/>
      <c r="R207" s="109"/>
      <c r="S207" s="109"/>
      <c r="T207" s="109"/>
      <c r="U207" s="109"/>
      <c r="V207" s="113"/>
      <c r="W207" s="109"/>
      <c r="X207" s="109"/>
      <c r="Y207" s="109"/>
      <c r="Z207" s="109"/>
      <c r="AA207" s="109"/>
      <c r="AB207" s="109"/>
      <c r="AC207" s="109"/>
      <c r="AD207" s="109"/>
      <c r="AE207" s="109"/>
      <c r="AF207" s="109"/>
      <c r="AG207" s="109"/>
      <c r="AH207" s="109"/>
      <c r="AI207" s="109"/>
      <c r="AJ207" s="109"/>
      <c r="AK207" s="109"/>
      <c r="AL207" s="109"/>
      <c r="AM207" s="109"/>
      <c r="AN207" s="109"/>
      <c r="AO207" s="109"/>
      <c r="AP207" s="109"/>
      <c r="AQ207" s="109"/>
      <c r="AR207" s="109"/>
      <c r="AS207" s="109"/>
      <c r="AT207" s="109"/>
      <c r="AU207" s="109"/>
      <c r="AV207" s="109"/>
      <c r="AW207" s="109"/>
      <c r="AX207" s="109"/>
      <c r="AY207" s="109"/>
      <c r="AZ207" s="109"/>
      <c r="BA207" s="109"/>
      <c r="BB207" s="109"/>
      <c r="BC207" s="109"/>
      <c r="BD207" s="109"/>
      <c r="BE207" s="109" t="s">
        <v>9</v>
      </c>
      <c r="BF207" s="109"/>
      <c r="BG207" s="109"/>
      <c r="BH207" s="109"/>
      <c r="BI207" s="109"/>
      <c r="BJ207" s="109"/>
      <c r="BK207" s="109"/>
      <c r="BL207" s="109"/>
      <c r="BM207" s="109"/>
      <c r="BN207" s="95"/>
    </row>
    <row r="208" spans="1:66" ht="31.2">
      <c r="A208" s="23">
        <v>204</v>
      </c>
      <c r="B208" s="33" t="s">
        <v>1951</v>
      </c>
      <c r="C208" s="33" t="s">
        <v>1737</v>
      </c>
      <c r="D208" s="33" t="s">
        <v>216</v>
      </c>
      <c r="E208" s="33">
        <v>71</v>
      </c>
      <c r="F208" s="33" t="s">
        <v>325</v>
      </c>
      <c r="G208" s="33" t="s">
        <v>325</v>
      </c>
      <c r="H208" s="23" t="str">
        <f t="shared" si="8"/>
        <v>李＊娥</v>
      </c>
      <c r="I208" s="23" t="str">
        <f t="shared" si="9"/>
        <v>2＊192035</v>
      </c>
      <c r="J208" s="33" t="s">
        <v>4530</v>
      </c>
      <c r="K208" s="33" t="s">
        <v>1127</v>
      </c>
      <c r="L208" s="33">
        <v>1125</v>
      </c>
      <c r="M208" s="33"/>
      <c r="N208" s="33"/>
      <c r="O208" s="33"/>
      <c r="P208" s="33"/>
      <c r="Q208" s="109"/>
      <c r="R208" s="109"/>
      <c r="S208" s="109"/>
      <c r="T208" s="109"/>
      <c r="U208" s="109"/>
      <c r="V208" s="113"/>
      <c r="W208" s="109"/>
      <c r="X208" s="109"/>
      <c r="Y208" s="109"/>
      <c r="Z208" s="109"/>
      <c r="AA208" s="109"/>
      <c r="AB208" s="109"/>
      <c r="AC208" s="109"/>
      <c r="AD208" s="109"/>
      <c r="AE208" s="109"/>
      <c r="AF208" s="109"/>
      <c r="AG208" s="109"/>
      <c r="AH208" s="109"/>
      <c r="AI208" s="109"/>
      <c r="AJ208" s="109"/>
      <c r="AK208" s="109"/>
      <c r="AL208" s="109"/>
      <c r="AM208" s="109"/>
      <c r="AN208" s="109"/>
      <c r="AO208" s="109"/>
      <c r="AP208" s="109"/>
      <c r="AQ208" s="109"/>
      <c r="AR208" s="109"/>
      <c r="AS208" s="109"/>
      <c r="AT208" s="109"/>
      <c r="AU208" s="109"/>
      <c r="AV208" s="109"/>
      <c r="AW208" s="109"/>
      <c r="AX208" s="109"/>
      <c r="AY208" s="109"/>
      <c r="AZ208" s="109"/>
      <c r="BA208" s="109"/>
      <c r="BB208" s="109"/>
      <c r="BC208" s="109"/>
      <c r="BD208" s="109"/>
      <c r="BE208" s="109" t="s">
        <v>9</v>
      </c>
      <c r="BF208" s="109"/>
      <c r="BG208" s="109"/>
      <c r="BH208" s="109"/>
      <c r="BI208" s="109"/>
      <c r="BJ208" s="109"/>
      <c r="BK208" s="109"/>
      <c r="BL208" s="109"/>
      <c r="BM208" s="109"/>
      <c r="BN208" s="95"/>
    </row>
    <row r="209" spans="1:66" ht="31.2">
      <c r="A209" s="23">
        <v>205</v>
      </c>
      <c r="B209" s="33" t="s">
        <v>4739</v>
      </c>
      <c r="C209" s="33" t="s">
        <v>4541</v>
      </c>
      <c r="D209" s="33" t="s">
        <v>216</v>
      </c>
      <c r="E209" s="33">
        <v>82</v>
      </c>
      <c r="F209" s="33" t="s">
        <v>325</v>
      </c>
      <c r="G209" s="33" t="s">
        <v>325</v>
      </c>
      <c r="H209" s="23" t="str">
        <f t="shared" si="8"/>
        <v>鄭＊美貞</v>
      </c>
      <c r="I209" s="23" t="str">
        <f t="shared" si="9"/>
        <v>0＊018052</v>
      </c>
      <c r="J209" s="33" t="s">
        <v>4498</v>
      </c>
      <c r="K209" s="33" t="s">
        <v>1131</v>
      </c>
      <c r="L209" s="33">
        <v>1125</v>
      </c>
      <c r="M209" s="33"/>
      <c r="N209" s="33"/>
      <c r="O209" s="33"/>
      <c r="P209" s="33"/>
      <c r="Q209" s="109"/>
      <c r="R209" s="109"/>
      <c r="S209" s="109"/>
      <c r="T209" s="109"/>
      <c r="U209" s="109"/>
      <c r="V209" s="113"/>
      <c r="W209" s="109"/>
      <c r="X209" s="109"/>
      <c r="Y209" s="109"/>
      <c r="Z209" s="109"/>
      <c r="AA209" s="109"/>
      <c r="AB209" s="109"/>
      <c r="AC209" s="109"/>
      <c r="AD209" s="109"/>
      <c r="AE209" s="109"/>
      <c r="AF209" s="109"/>
      <c r="AG209" s="109"/>
      <c r="AH209" s="109"/>
      <c r="AI209" s="109"/>
      <c r="AJ209" s="109"/>
      <c r="AK209" s="109"/>
      <c r="AL209" s="109"/>
      <c r="AM209" s="109"/>
      <c r="AN209" s="109"/>
      <c r="AO209" s="109"/>
      <c r="AP209" s="109"/>
      <c r="AQ209" s="109"/>
      <c r="AR209" s="109"/>
      <c r="AS209" s="109"/>
      <c r="AT209" s="109"/>
      <c r="AU209" s="109"/>
      <c r="AV209" s="109"/>
      <c r="AW209" s="109"/>
      <c r="AX209" s="109"/>
      <c r="AY209" s="109"/>
      <c r="AZ209" s="109"/>
      <c r="BA209" s="109"/>
      <c r="BB209" s="109"/>
      <c r="BC209" s="109"/>
      <c r="BD209" s="109"/>
      <c r="BE209" s="109"/>
      <c r="BF209" s="109"/>
      <c r="BG209" s="109" t="s">
        <v>9</v>
      </c>
      <c r="BH209" s="109"/>
      <c r="BI209" s="109"/>
      <c r="BJ209" s="109"/>
      <c r="BK209" s="109"/>
      <c r="BL209" s="109"/>
      <c r="BM209" s="109"/>
      <c r="BN209" s="95"/>
    </row>
    <row r="210" spans="1:66" ht="31.2">
      <c r="A210" s="23">
        <v>206</v>
      </c>
      <c r="B210" s="33" t="s">
        <v>4740</v>
      </c>
      <c r="C210" s="33" t="s">
        <v>4542</v>
      </c>
      <c r="D210" s="33" t="s">
        <v>218</v>
      </c>
      <c r="E210" s="33">
        <v>59</v>
      </c>
      <c r="F210" s="33" t="s">
        <v>325</v>
      </c>
      <c r="G210" s="33" t="s">
        <v>325</v>
      </c>
      <c r="H210" s="23" t="str">
        <f t="shared" si="8"/>
        <v>林＊康</v>
      </c>
      <c r="I210" s="23" t="str">
        <f t="shared" si="9"/>
        <v>1＊943549</v>
      </c>
      <c r="J210" s="33" t="s">
        <v>4498</v>
      </c>
      <c r="K210" s="33" t="s">
        <v>1149</v>
      </c>
      <c r="L210" s="33">
        <v>1125</v>
      </c>
      <c r="M210" s="33"/>
      <c r="N210" s="33"/>
      <c r="O210" s="33"/>
      <c r="P210" s="33"/>
      <c r="Q210" s="109"/>
      <c r="R210" s="109"/>
      <c r="S210" s="109"/>
      <c r="T210" s="109"/>
      <c r="U210" s="109"/>
      <c r="V210" s="113"/>
      <c r="W210" s="109"/>
      <c r="X210" s="109"/>
      <c r="Y210" s="109"/>
      <c r="Z210" s="109"/>
      <c r="AA210" s="109"/>
      <c r="AB210" s="109"/>
      <c r="AC210" s="109"/>
      <c r="AD210" s="109"/>
      <c r="AE210" s="109"/>
      <c r="AF210" s="109"/>
      <c r="AG210" s="109"/>
      <c r="AH210" s="109"/>
      <c r="AI210" s="109"/>
      <c r="AJ210" s="109"/>
      <c r="AK210" s="109"/>
      <c r="AL210" s="109"/>
      <c r="AM210" s="109"/>
      <c r="AN210" s="109"/>
      <c r="AO210" s="109"/>
      <c r="AP210" s="109"/>
      <c r="AQ210" s="109"/>
      <c r="AR210" s="109"/>
      <c r="AS210" s="109"/>
      <c r="AT210" s="109"/>
      <c r="AU210" s="109"/>
      <c r="AV210" s="109"/>
      <c r="AW210" s="109"/>
      <c r="AX210" s="109"/>
      <c r="AY210" s="109"/>
      <c r="AZ210" s="109"/>
      <c r="BA210" s="109"/>
      <c r="BB210" s="109"/>
      <c r="BC210" s="109"/>
      <c r="BD210" s="109"/>
      <c r="BE210" s="109"/>
      <c r="BF210" s="109" t="s">
        <v>9</v>
      </c>
      <c r="BG210" s="109"/>
      <c r="BH210" s="109"/>
      <c r="BI210" s="109" t="s">
        <v>1114</v>
      </c>
      <c r="BJ210" s="109"/>
      <c r="BK210" s="109"/>
      <c r="BL210" s="109"/>
      <c r="BM210" s="109"/>
      <c r="BN210" s="95"/>
    </row>
    <row r="211" spans="1:66" ht="31.2">
      <c r="A211" s="23">
        <v>207</v>
      </c>
      <c r="B211" s="33" t="s">
        <v>4741</v>
      </c>
      <c r="C211" s="33" t="s">
        <v>4543</v>
      </c>
      <c r="D211" s="33" t="s">
        <v>218</v>
      </c>
      <c r="E211" s="33">
        <v>71</v>
      </c>
      <c r="F211" s="33" t="s">
        <v>325</v>
      </c>
      <c r="G211" s="33" t="s">
        <v>325</v>
      </c>
      <c r="H211" s="23" t="str">
        <f t="shared" si="8"/>
        <v>陳＊坤</v>
      </c>
      <c r="I211" s="23" t="str">
        <f t="shared" si="9"/>
        <v>2＊649633</v>
      </c>
      <c r="J211" s="33" t="s">
        <v>4498</v>
      </c>
      <c r="K211" s="33" t="s">
        <v>1127</v>
      </c>
      <c r="L211" s="33">
        <v>1125</v>
      </c>
      <c r="M211" s="33"/>
      <c r="N211" s="33"/>
      <c r="O211" s="33"/>
      <c r="P211" s="33"/>
      <c r="Q211" s="109"/>
      <c r="R211" s="109"/>
      <c r="S211" s="109"/>
      <c r="T211" s="109"/>
      <c r="U211" s="109"/>
      <c r="V211" s="113"/>
      <c r="W211" s="109"/>
      <c r="X211" s="109"/>
      <c r="Y211" s="109"/>
      <c r="Z211" s="109"/>
      <c r="AA211" s="109"/>
      <c r="AB211" s="109"/>
      <c r="AC211" s="109"/>
      <c r="AD211" s="109"/>
      <c r="AE211" s="109"/>
      <c r="AF211" s="109"/>
      <c r="AG211" s="109"/>
      <c r="AH211" s="109"/>
      <c r="AI211" s="109"/>
      <c r="AJ211" s="109"/>
      <c r="AK211" s="109"/>
      <c r="AL211" s="109"/>
      <c r="AM211" s="109"/>
      <c r="AN211" s="109"/>
      <c r="AO211" s="109"/>
      <c r="AP211" s="109"/>
      <c r="AQ211" s="109"/>
      <c r="AR211" s="109"/>
      <c r="AS211" s="109"/>
      <c r="AT211" s="109"/>
      <c r="AU211" s="109"/>
      <c r="AV211" s="109"/>
      <c r="AW211" s="109"/>
      <c r="AX211" s="109"/>
      <c r="AY211" s="109"/>
      <c r="AZ211" s="109"/>
      <c r="BA211" s="109"/>
      <c r="BB211" s="109"/>
      <c r="BC211" s="109"/>
      <c r="BD211" s="109"/>
      <c r="BE211" s="109" t="s">
        <v>9</v>
      </c>
      <c r="BF211" s="109"/>
      <c r="BG211" s="109"/>
      <c r="BH211" s="109"/>
      <c r="BI211" s="109"/>
      <c r="BJ211" s="109"/>
      <c r="BK211" s="109"/>
      <c r="BL211" s="109"/>
      <c r="BM211" s="109"/>
      <c r="BN211" s="95"/>
    </row>
    <row r="212" spans="1:66" ht="31.2">
      <c r="A212" s="23">
        <v>208</v>
      </c>
      <c r="B212" s="33" t="s">
        <v>4742</v>
      </c>
      <c r="C212" s="33" t="s">
        <v>4544</v>
      </c>
      <c r="D212" s="33" t="s">
        <v>216</v>
      </c>
      <c r="E212" s="33">
        <v>67</v>
      </c>
      <c r="F212" s="33" t="s">
        <v>325</v>
      </c>
      <c r="G212" s="33" t="s">
        <v>325</v>
      </c>
      <c r="H212" s="23" t="str">
        <f t="shared" si="8"/>
        <v>黃＊淑霞</v>
      </c>
      <c r="I212" s="23" t="str">
        <f t="shared" si="9"/>
        <v>0＊876111</v>
      </c>
      <c r="J212" s="33" t="s">
        <v>4503</v>
      </c>
      <c r="K212" s="33" t="s">
        <v>1127</v>
      </c>
      <c r="L212" s="33">
        <v>1125</v>
      </c>
      <c r="M212" s="33"/>
      <c r="N212" s="33"/>
      <c r="O212" s="33"/>
      <c r="P212" s="33"/>
      <c r="Q212" s="109"/>
      <c r="R212" s="109"/>
      <c r="S212" s="109"/>
      <c r="T212" s="109"/>
      <c r="U212" s="109"/>
      <c r="V212" s="113"/>
      <c r="W212" s="109"/>
      <c r="X212" s="109"/>
      <c r="Y212" s="109"/>
      <c r="Z212" s="109"/>
      <c r="AA212" s="109"/>
      <c r="AB212" s="109"/>
      <c r="AC212" s="109"/>
      <c r="AD212" s="109"/>
      <c r="AE212" s="109"/>
      <c r="AF212" s="109"/>
      <c r="AG212" s="109"/>
      <c r="AH212" s="109"/>
      <c r="AI212" s="109"/>
      <c r="AJ212" s="109"/>
      <c r="AK212" s="109"/>
      <c r="AL212" s="109"/>
      <c r="AM212" s="109"/>
      <c r="AN212" s="109"/>
      <c r="AO212" s="109"/>
      <c r="AP212" s="109"/>
      <c r="AQ212" s="109"/>
      <c r="AR212" s="109"/>
      <c r="AS212" s="109"/>
      <c r="AT212" s="109"/>
      <c r="AU212" s="109"/>
      <c r="AV212" s="109"/>
      <c r="AW212" s="109"/>
      <c r="AX212" s="109"/>
      <c r="AY212" s="109"/>
      <c r="AZ212" s="109"/>
      <c r="BA212" s="109"/>
      <c r="BB212" s="109"/>
      <c r="BC212" s="109"/>
      <c r="BD212" s="109"/>
      <c r="BE212" s="109" t="s">
        <v>9</v>
      </c>
      <c r="BF212" s="109"/>
      <c r="BG212" s="109"/>
      <c r="BH212" s="109"/>
      <c r="BI212" s="109"/>
      <c r="BJ212" s="109"/>
      <c r="BK212" s="109"/>
      <c r="BL212" s="109"/>
      <c r="BM212" s="109"/>
      <c r="BN212" s="95"/>
    </row>
    <row r="213" spans="1:66" ht="31.2">
      <c r="A213" s="23">
        <v>209</v>
      </c>
      <c r="B213" s="33" t="s">
        <v>4743</v>
      </c>
      <c r="C213" s="33" t="s">
        <v>4545</v>
      </c>
      <c r="D213" s="33" t="s">
        <v>218</v>
      </c>
      <c r="E213" s="33">
        <v>73</v>
      </c>
      <c r="F213" s="33" t="s">
        <v>325</v>
      </c>
      <c r="G213" s="33" t="s">
        <v>325</v>
      </c>
      <c r="H213" s="23" t="str">
        <f t="shared" si="8"/>
        <v>李＊風</v>
      </c>
      <c r="I213" s="23" t="str">
        <f t="shared" si="9"/>
        <v>1＊692677</v>
      </c>
      <c r="J213" s="33" t="s">
        <v>4503</v>
      </c>
      <c r="K213" s="33" t="s">
        <v>1130</v>
      </c>
      <c r="L213" s="33">
        <v>1125</v>
      </c>
      <c r="M213" s="33"/>
      <c r="N213" s="33"/>
      <c r="O213" s="33"/>
      <c r="P213" s="33"/>
      <c r="Q213" s="109"/>
      <c r="R213" s="109"/>
      <c r="S213" s="109"/>
      <c r="T213" s="109"/>
      <c r="U213" s="109"/>
      <c r="V213" s="113"/>
      <c r="W213" s="109"/>
      <c r="X213" s="109"/>
      <c r="Y213" s="109"/>
      <c r="Z213" s="109"/>
      <c r="AA213" s="109"/>
      <c r="AB213" s="109"/>
      <c r="AC213" s="109"/>
      <c r="AD213" s="109"/>
      <c r="AE213" s="109"/>
      <c r="AF213" s="109"/>
      <c r="AG213" s="109"/>
      <c r="AH213" s="109"/>
      <c r="AI213" s="109"/>
      <c r="AJ213" s="109"/>
      <c r="AK213" s="109"/>
      <c r="AL213" s="109"/>
      <c r="AM213" s="109"/>
      <c r="AN213" s="109"/>
      <c r="AO213" s="109"/>
      <c r="AP213" s="109"/>
      <c r="AQ213" s="109"/>
      <c r="AR213" s="109"/>
      <c r="AS213" s="109"/>
      <c r="AT213" s="109"/>
      <c r="AU213" s="109"/>
      <c r="AV213" s="109"/>
      <c r="AW213" s="109"/>
      <c r="AX213" s="109"/>
      <c r="AY213" s="109"/>
      <c r="AZ213" s="109"/>
      <c r="BA213" s="109"/>
      <c r="BB213" s="109"/>
      <c r="BC213" s="109"/>
      <c r="BD213" s="109"/>
      <c r="BE213" s="109"/>
      <c r="BF213" s="109" t="s">
        <v>1102</v>
      </c>
      <c r="BG213" s="109"/>
      <c r="BH213" s="109"/>
      <c r="BI213" s="109"/>
      <c r="BJ213" s="109"/>
      <c r="BK213" s="109"/>
      <c r="BL213" s="109"/>
      <c r="BM213" s="109"/>
      <c r="BN213" s="95"/>
    </row>
    <row r="214" spans="1:66" ht="46.8">
      <c r="A214" s="23">
        <v>210</v>
      </c>
      <c r="B214" s="33" t="s">
        <v>4744</v>
      </c>
      <c r="C214" s="33" t="s">
        <v>4546</v>
      </c>
      <c r="D214" s="33" t="s">
        <v>216</v>
      </c>
      <c r="E214" s="33">
        <v>82</v>
      </c>
      <c r="F214" s="33" t="s">
        <v>325</v>
      </c>
      <c r="G214" s="33" t="s">
        <v>325</v>
      </c>
      <c r="H214" s="23" t="str">
        <f t="shared" si="8"/>
        <v>古＊子</v>
      </c>
      <c r="I214" s="23" t="str">
        <f t="shared" si="9"/>
        <v>1＊085641</v>
      </c>
      <c r="J214" s="33" t="s">
        <v>4503</v>
      </c>
      <c r="K214" s="33" t="s">
        <v>1125</v>
      </c>
      <c r="L214" s="33">
        <v>1125</v>
      </c>
      <c r="M214" s="33"/>
      <c r="N214" s="33"/>
      <c r="O214" s="33"/>
      <c r="P214" s="33"/>
      <c r="Q214" s="109"/>
      <c r="R214" s="109"/>
      <c r="S214" s="109"/>
      <c r="T214" s="109"/>
      <c r="U214" s="109"/>
      <c r="V214" s="113"/>
      <c r="W214" s="109"/>
      <c r="X214" s="109"/>
      <c r="Y214" s="109"/>
      <c r="Z214" s="109"/>
      <c r="AA214" s="109"/>
      <c r="AB214" s="109"/>
      <c r="AC214" s="109"/>
      <c r="AD214" s="109"/>
      <c r="AE214" s="109"/>
      <c r="AF214" s="109"/>
      <c r="AG214" s="109"/>
      <c r="AH214" s="109"/>
      <c r="AI214" s="109"/>
      <c r="AJ214" s="109"/>
      <c r="AK214" s="109"/>
      <c r="AL214" s="109"/>
      <c r="AM214" s="109"/>
      <c r="AN214" s="109"/>
      <c r="AO214" s="109"/>
      <c r="AP214" s="109"/>
      <c r="AQ214" s="109"/>
      <c r="AR214" s="109"/>
      <c r="AS214" s="109"/>
      <c r="AT214" s="109"/>
      <c r="AU214" s="109"/>
      <c r="AV214" s="109"/>
      <c r="AW214" s="109"/>
      <c r="AX214" s="109"/>
      <c r="AY214" s="109"/>
      <c r="AZ214" s="109"/>
      <c r="BA214" s="109"/>
      <c r="BB214" s="109"/>
      <c r="BC214" s="109"/>
      <c r="BD214" s="109" t="s">
        <v>9</v>
      </c>
      <c r="BE214" s="109"/>
      <c r="BF214" s="109" t="s">
        <v>9</v>
      </c>
      <c r="BG214" s="109"/>
      <c r="BH214" s="109"/>
      <c r="BI214" s="109"/>
      <c r="BJ214" s="109"/>
      <c r="BK214" s="109"/>
      <c r="BL214" s="109"/>
      <c r="BM214" s="109"/>
      <c r="BN214" s="95"/>
    </row>
    <row r="215" spans="1:66" ht="16.2">
      <c r="A215" s="23">
        <v>211</v>
      </c>
      <c r="B215" s="33" t="s">
        <v>969</v>
      </c>
      <c r="C215" s="33" t="s">
        <v>811</v>
      </c>
      <c r="D215" s="33" t="s">
        <v>216</v>
      </c>
      <c r="E215" s="33">
        <v>55</v>
      </c>
      <c r="F215" s="33" t="s">
        <v>325</v>
      </c>
      <c r="G215" s="33" t="s">
        <v>325</v>
      </c>
      <c r="H215" s="23" t="str">
        <f t="shared" si="8"/>
        <v>林＊卿</v>
      </c>
      <c r="I215" s="23" t="str">
        <f t="shared" si="9"/>
        <v>2＊901960</v>
      </c>
      <c r="J215" s="33" t="s">
        <v>4503</v>
      </c>
      <c r="K215" s="33">
        <v>5760350</v>
      </c>
      <c r="L215" s="33">
        <v>1125</v>
      </c>
      <c r="M215" s="33"/>
      <c r="N215" s="33"/>
      <c r="O215" s="33"/>
      <c r="P215" s="33"/>
      <c r="Q215" s="109"/>
      <c r="R215" s="109"/>
      <c r="S215" s="109"/>
      <c r="T215" s="109"/>
      <c r="U215" s="109"/>
      <c r="V215" s="113"/>
      <c r="W215" s="109"/>
      <c r="X215" s="109"/>
      <c r="Y215" s="109"/>
      <c r="Z215" s="109"/>
      <c r="AA215" s="109"/>
      <c r="AB215" s="109"/>
      <c r="AC215" s="109"/>
      <c r="AD215" s="109"/>
      <c r="AE215" s="109"/>
      <c r="AF215" s="109"/>
      <c r="AG215" s="109"/>
      <c r="AH215" s="109"/>
      <c r="AI215" s="109"/>
      <c r="AJ215" s="109"/>
      <c r="AK215" s="109"/>
      <c r="AL215" s="109"/>
      <c r="AM215" s="109"/>
      <c r="AN215" s="109"/>
      <c r="AO215" s="109"/>
      <c r="AP215" s="109"/>
      <c r="AQ215" s="109"/>
      <c r="AR215" s="109"/>
      <c r="AS215" s="109"/>
      <c r="AT215" s="109"/>
      <c r="AU215" s="109"/>
      <c r="AV215" s="109"/>
      <c r="AW215" s="109"/>
      <c r="AX215" s="109"/>
      <c r="AY215" s="109" t="s">
        <v>2617</v>
      </c>
      <c r="AZ215" s="109"/>
      <c r="BA215" s="109"/>
      <c r="BB215" s="109"/>
      <c r="BC215" s="109"/>
      <c r="BD215" s="109"/>
      <c r="BE215" s="109"/>
      <c r="BF215" s="109"/>
      <c r="BG215" s="109"/>
      <c r="BH215" s="109"/>
      <c r="BI215" s="109"/>
      <c r="BJ215" s="109"/>
      <c r="BK215" s="109"/>
      <c r="BL215" s="109"/>
      <c r="BM215" s="109"/>
      <c r="BN215" s="95"/>
    </row>
    <row r="216" spans="1:66" ht="31.2">
      <c r="A216" s="23">
        <v>212</v>
      </c>
      <c r="B216" s="33" t="s">
        <v>4745</v>
      </c>
      <c r="C216" s="33" t="s">
        <v>4547</v>
      </c>
      <c r="D216" s="33" t="s">
        <v>216</v>
      </c>
      <c r="E216" s="33">
        <v>63</v>
      </c>
      <c r="F216" s="33" t="s">
        <v>325</v>
      </c>
      <c r="G216" s="33" t="s">
        <v>325</v>
      </c>
      <c r="H216" s="23" t="str">
        <f t="shared" si="8"/>
        <v>黃＊媛</v>
      </c>
      <c r="I216" s="23" t="str">
        <f t="shared" si="9"/>
        <v>1＊003449</v>
      </c>
      <c r="J216" s="33" t="s">
        <v>4548</v>
      </c>
      <c r="K216" s="33" t="s">
        <v>1130</v>
      </c>
      <c r="L216" s="33">
        <v>1125</v>
      </c>
      <c r="M216" s="33"/>
      <c r="N216" s="33"/>
      <c r="O216" s="33"/>
      <c r="P216" s="33"/>
      <c r="Q216" s="109"/>
      <c r="R216" s="109"/>
      <c r="S216" s="109"/>
      <c r="T216" s="109"/>
      <c r="U216" s="109"/>
      <c r="V216" s="113"/>
      <c r="W216" s="109"/>
      <c r="X216" s="109"/>
      <c r="Y216" s="109"/>
      <c r="Z216" s="109"/>
      <c r="AA216" s="109"/>
      <c r="AB216" s="109"/>
      <c r="AC216" s="109"/>
      <c r="AD216" s="109"/>
      <c r="AE216" s="109"/>
      <c r="AF216" s="109"/>
      <c r="AG216" s="109"/>
      <c r="AH216" s="109"/>
      <c r="AI216" s="109"/>
      <c r="AJ216" s="109"/>
      <c r="AK216" s="109"/>
      <c r="AL216" s="109"/>
      <c r="AM216" s="109"/>
      <c r="AN216" s="109"/>
      <c r="AO216" s="109"/>
      <c r="AP216" s="109"/>
      <c r="AQ216" s="109"/>
      <c r="AR216" s="109"/>
      <c r="AS216" s="109"/>
      <c r="AT216" s="109"/>
      <c r="AU216" s="109"/>
      <c r="AV216" s="109"/>
      <c r="AW216" s="109"/>
      <c r="AX216" s="109"/>
      <c r="AY216" s="109"/>
      <c r="AZ216" s="109"/>
      <c r="BA216" s="109"/>
      <c r="BB216" s="109"/>
      <c r="BC216" s="109"/>
      <c r="BD216" s="109"/>
      <c r="BE216" s="109"/>
      <c r="BF216" s="109" t="s">
        <v>9</v>
      </c>
      <c r="BG216" s="109"/>
      <c r="BH216" s="109"/>
      <c r="BI216" s="109"/>
      <c r="BJ216" s="109"/>
      <c r="BK216" s="109"/>
      <c r="BL216" s="109"/>
      <c r="BM216" s="109"/>
      <c r="BN216" s="95"/>
    </row>
    <row r="217" spans="1:66" ht="31.2">
      <c r="A217" s="23">
        <v>213</v>
      </c>
      <c r="B217" s="33" t="s">
        <v>235</v>
      </c>
      <c r="C217" s="33" t="s">
        <v>1735</v>
      </c>
      <c r="D217" s="33" t="s">
        <v>218</v>
      </c>
      <c r="E217" s="33">
        <v>71</v>
      </c>
      <c r="F217" s="33" t="s">
        <v>325</v>
      </c>
      <c r="G217" s="33" t="s">
        <v>325</v>
      </c>
      <c r="H217" s="23" t="str">
        <f t="shared" si="8"/>
        <v>陳＊輝</v>
      </c>
      <c r="I217" s="23" t="str">
        <f t="shared" si="9"/>
        <v>1＊734249</v>
      </c>
      <c r="J217" s="33" t="s">
        <v>4548</v>
      </c>
      <c r="K217" s="33" t="s">
        <v>1130</v>
      </c>
      <c r="L217" s="33">
        <v>1125</v>
      </c>
      <c r="M217" s="33"/>
      <c r="N217" s="33"/>
      <c r="O217" s="33"/>
      <c r="P217" s="33"/>
      <c r="Q217" s="109"/>
      <c r="R217" s="109"/>
      <c r="S217" s="109"/>
      <c r="T217" s="109"/>
      <c r="U217" s="109"/>
      <c r="V217" s="113"/>
      <c r="W217" s="109"/>
      <c r="X217" s="109"/>
      <c r="Y217" s="109"/>
      <c r="Z217" s="109"/>
      <c r="AA217" s="109"/>
      <c r="AB217" s="109"/>
      <c r="AC217" s="109"/>
      <c r="AD217" s="109"/>
      <c r="AE217" s="109"/>
      <c r="AF217" s="109"/>
      <c r="AG217" s="109"/>
      <c r="AH217" s="109"/>
      <c r="AI217" s="109"/>
      <c r="AJ217" s="109"/>
      <c r="AK217" s="109"/>
      <c r="AL217" s="109"/>
      <c r="AM217" s="109"/>
      <c r="AN217" s="109"/>
      <c r="AO217" s="109"/>
      <c r="AP217" s="109"/>
      <c r="AQ217" s="109"/>
      <c r="AR217" s="109"/>
      <c r="AS217" s="109"/>
      <c r="AT217" s="109"/>
      <c r="AU217" s="109"/>
      <c r="AV217" s="109"/>
      <c r="AW217" s="109"/>
      <c r="AX217" s="109"/>
      <c r="AY217" s="109"/>
      <c r="AZ217" s="109"/>
      <c r="BA217" s="109"/>
      <c r="BB217" s="109"/>
      <c r="BC217" s="109"/>
      <c r="BD217" s="109"/>
      <c r="BE217" s="109"/>
      <c r="BF217" s="109" t="s">
        <v>1102</v>
      </c>
      <c r="BG217" s="109"/>
      <c r="BH217" s="109"/>
      <c r="BI217" s="109"/>
      <c r="BJ217" s="109"/>
      <c r="BK217" s="109"/>
      <c r="BL217" s="109"/>
      <c r="BM217" s="109"/>
      <c r="BN217" s="95"/>
    </row>
    <row r="218" spans="1:66" ht="31.2">
      <c r="A218" s="23">
        <v>214</v>
      </c>
      <c r="B218" s="33" t="s">
        <v>4746</v>
      </c>
      <c r="C218" s="33" t="s">
        <v>4549</v>
      </c>
      <c r="D218" s="33" t="s">
        <v>218</v>
      </c>
      <c r="E218" s="33">
        <v>60</v>
      </c>
      <c r="F218" s="33" t="s">
        <v>325</v>
      </c>
      <c r="G218" s="33" t="s">
        <v>325</v>
      </c>
      <c r="H218" s="23" t="str">
        <f t="shared" si="8"/>
        <v>葉＊</v>
      </c>
      <c r="I218" s="23" t="str">
        <f t="shared" si="9"/>
        <v>2＊111284</v>
      </c>
      <c r="J218" s="33" t="s">
        <v>4548</v>
      </c>
      <c r="K218" s="33" t="s">
        <v>1130</v>
      </c>
      <c r="L218" s="33">
        <v>1125</v>
      </c>
      <c r="M218" s="33"/>
      <c r="N218" s="33"/>
      <c r="O218" s="33"/>
      <c r="P218" s="33"/>
      <c r="Q218" s="109"/>
      <c r="R218" s="109"/>
      <c r="S218" s="109"/>
      <c r="T218" s="109"/>
      <c r="U218" s="109"/>
      <c r="V218" s="113"/>
      <c r="W218" s="109"/>
      <c r="X218" s="109"/>
      <c r="Y218" s="109"/>
      <c r="Z218" s="109"/>
      <c r="AA218" s="109"/>
      <c r="AB218" s="109"/>
      <c r="AC218" s="109"/>
      <c r="AD218" s="109"/>
      <c r="AE218" s="109"/>
      <c r="AF218" s="109"/>
      <c r="AG218" s="109"/>
      <c r="AH218" s="109"/>
      <c r="AI218" s="109"/>
      <c r="AJ218" s="109"/>
      <c r="AK218" s="109"/>
      <c r="AL218" s="109"/>
      <c r="AM218" s="109"/>
      <c r="AN218" s="109"/>
      <c r="AO218" s="109"/>
      <c r="AP218" s="109"/>
      <c r="AQ218" s="109"/>
      <c r="AR218" s="109"/>
      <c r="AS218" s="109"/>
      <c r="AT218" s="109"/>
      <c r="AU218" s="109"/>
      <c r="AV218" s="109"/>
      <c r="AW218" s="109"/>
      <c r="AX218" s="109"/>
      <c r="AY218" s="109"/>
      <c r="AZ218" s="109"/>
      <c r="BA218" s="109"/>
      <c r="BB218" s="109"/>
      <c r="BC218" s="109"/>
      <c r="BD218" s="109"/>
      <c r="BE218" s="109"/>
      <c r="BF218" s="109" t="s">
        <v>1126</v>
      </c>
      <c r="BG218" s="109"/>
      <c r="BH218" s="109"/>
      <c r="BI218" s="109"/>
      <c r="BJ218" s="109"/>
      <c r="BK218" s="109"/>
      <c r="BL218" s="109"/>
      <c r="BM218" s="109"/>
      <c r="BN218" s="95"/>
    </row>
    <row r="219" spans="1:66" ht="31.2">
      <c r="A219" s="23">
        <v>215</v>
      </c>
      <c r="B219" s="33" t="s">
        <v>4730</v>
      </c>
      <c r="C219" s="33" t="s">
        <v>4536</v>
      </c>
      <c r="D219" s="33" t="s">
        <v>218</v>
      </c>
      <c r="E219" s="33">
        <v>59</v>
      </c>
      <c r="F219" s="33" t="s">
        <v>325</v>
      </c>
      <c r="G219" s="33" t="s">
        <v>325</v>
      </c>
      <c r="H219" s="23" t="str">
        <f t="shared" si="8"/>
        <v>蘇＊財</v>
      </c>
      <c r="I219" s="23" t="str">
        <f t="shared" si="9"/>
        <v>2＊138907</v>
      </c>
      <c r="J219" s="33" t="s">
        <v>4509</v>
      </c>
      <c r="K219" s="33" t="s">
        <v>1149</v>
      </c>
      <c r="L219" s="33">
        <v>1125</v>
      </c>
      <c r="M219" s="33"/>
      <c r="N219" s="33"/>
      <c r="O219" s="33"/>
      <c r="P219" s="33"/>
      <c r="Q219" s="109"/>
      <c r="R219" s="109"/>
      <c r="S219" s="109"/>
      <c r="T219" s="109"/>
      <c r="U219" s="109"/>
      <c r="V219" s="113"/>
      <c r="W219" s="109"/>
      <c r="X219" s="109"/>
      <c r="Y219" s="109"/>
      <c r="Z219" s="109"/>
      <c r="AA219" s="109"/>
      <c r="AB219" s="109"/>
      <c r="AC219" s="109"/>
      <c r="AD219" s="109"/>
      <c r="AE219" s="109"/>
      <c r="AF219" s="109"/>
      <c r="AG219" s="109"/>
      <c r="AH219" s="109"/>
      <c r="AI219" s="109"/>
      <c r="AJ219" s="109"/>
      <c r="AK219" s="109"/>
      <c r="AL219" s="109"/>
      <c r="AM219" s="109"/>
      <c r="AN219" s="109"/>
      <c r="AO219" s="109"/>
      <c r="AP219" s="109"/>
      <c r="AQ219" s="109"/>
      <c r="AR219" s="109"/>
      <c r="AS219" s="109"/>
      <c r="AT219" s="109"/>
      <c r="AU219" s="109"/>
      <c r="AV219" s="109"/>
      <c r="AW219" s="109"/>
      <c r="AX219" s="109"/>
      <c r="AY219" s="109"/>
      <c r="AZ219" s="109"/>
      <c r="BA219" s="109"/>
      <c r="BB219" s="109"/>
      <c r="BC219" s="109"/>
      <c r="BD219" s="109"/>
      <c r="BE219" s="109" t="s">
        <v>9</v>
      </c>
      <c r="BF219" s="109"/>
      <c r="BG219" s="109"/>
      <c r="BH219" s="109"/>
      <c r="BI219" s="109" t="s">
        <v>1114</v>
      </c>
      <c r="BJ219" s="109"/>
      <c r="BK219" s="109"/>
      <c r="BL219" s="109"/>
      <c r="BM219" s="109"/>
      <c r="BN219" s="95"/>
    </row>
    <row r="220" spans="1:66" ht="31.2">
      <c r="A220" s="23">
        <v>216</v>
      </c>
      <c r="B220" s="33" t="s">
        <v>4747</v>
      </c>
      <c r="C220" s="33" t="s">
        <v>4400</v>
      </c>
      <c r="D220" s="33" t="s">
        <v>218</v>
      </c>
      <c r="E220" s="33">
        <v>74</v>
      </c>
      <c r="F220" s="33" t="s">
        <v>4489</v>
      </c>
      <c r="G220" s="33" t="s">
        <v>4514</v>
      </c>
      <c r="H220" s="23" t="str">
        <f t="shared" si="8"/>
        <v>廖＊長</v>
      </c>
      <c r="I220" s="23" t="str">
        <f t="shared" si="9"/>
        <v>1＊924453</v>
      </c>
      <c r="J220" s="33" t="s">
        <v>4525</v>
      </c>
      <c r="K220" s="33" t="s">
        <v>1127</v>
      </c>
      <c r="L220" s="33">
        <v>1125</v>
      </c>
      <c r="M220" s="33"/>
      <c r="N220" s="33"/>
      <c r="O220" s="33"/>
      <c r="P220" s="33"/>
      <c r="Q220" s="109"/>
      <c r="R220" s="109"/>
      <c r="S220" s="109"/>
      <c r="T220" s="109"/>
      <c r="U220" s="109"/>
      <c r="V220" s="113"/>
      <c r="W220" s="109"/>
      <c r="X220" s="109"/>
      <c r="Y220" s="109"/>
      <c r="Z220" s="109"/>
      <c r="AA220" s="109"/>
      <c r="AB220" s="109"/>
      <c r="AC220" s="109"/>
      <c r="AD220" s="109"/>
      <c r="AE220" s="109"/>
      <c r="AF220" s="109"/>
      <c r="AG220" s="109"/>
      <c r="AH220" s="109"/>
      <c r="AI220" s="109"/>
      <c r="AJ220" s="109"/>
      <c r="AK220" s="109"/>
      <c r="AL220" s="109"/>
      <c r="AM220" s="109"/>
      <c r="AN220" s="109"/>
      <c r="AO220" s="109"/>
      <c r="AP220" s="109"/>
      <c r="AQ220" s="109"/>
      <c r="AR220" s="109"/>
      <c r="AS220" s="109"/>
      <c r="AT220" s="109"/>
      <c r="AU220" s="109"/>
      <c r="AV220" s="109"/>
      <c r="AW220" s="109"/>
      <c r="AX220" s="109"/>
      <c r="AY220" s="109"/>
      <c r="AZ220" s="109"/>
      <c r="BA220" s="109"/>
      <c r="BB220" s="109"/>
      <c r="BC220" s="109"/>
      <c r="BD220" s="109"/>
      <c r="BE220" s="109" t="s">
        <v>9</v>
      </c>
      <c r="BF220" s="109"/>
      <c r="BG220" s="109"/>
      <c r="BH220" s="109"/>
      <c r="BI220" s="109"/>
      <c r="BJ220" s="109"/>
      <c r="BK220" s="109"/>
      <c r="BL220" s="109"/>
      <c r="BM220" s="109"/>
      <c r="BN220" s="95"/>
    </row>
    <row r="221" spans="1:66" ht="31.2">
      <c r="A221" s="23">
        <v>217</v>
      </c>
      <c r="B221" s="33" t="s">
        <v>4748</v>
      </c>
      <c r="C221" s="33" t="s">
        <v>2491</v>
      </c>
      <c r="D221" s="33" t="s">
        <v>218</v>
      </c>
      <c r="E221" s="33">
        <v>77</v>
      </c>
      <c r="F221" s="33" t="s">
        <v>325</v>
      </c>
      <c r="G221" s="33" t="s">
        <v>325</v>
      </c>
      <c r="H221" s="23" t="str">
        <f t="shared" si="8"/>
        <v>林＊昌</v>
      </c>
      <c r="I221" s="23" t="str">
        <f t="shared" si="9"/>
        <v>0＊200363</v>
      </c>
      <c r="J221" s="33" t="s">
        <v>4550</v>
      </c>
      <c r="K221" s="33" t="s">
        <v>1127</v>
      </c>
      <c r="L221" s="33">
        <v>1125</v>
      </c>
      <c r="M221" s="33"/>
      <c r="N221" s="33"/>
      <c r="O221" s="33"/>
      <c r="P221" s="33"/>
      <c r="Q221" s="109"/>
      <c r="R221" s="109"/>
      <c r="S221" s="109"/>
      <c r="T221" s="109"/>
      <c r="U221" s="109"/>
      <c r="V221" s="113"/>
      <c r="W221" s="109"/>
      <c r="X221" s="109"/>
      <c r="Y221" s="109"/>
      <c r="Z221" s="109"/>
      <c r="AA221" s="109"/>
      <c r="AB221" s="109"/>
      <c r="AC221" s="109"/>
      <c r="AD221" s="109"/>
      <c r="AE221" s="109"/>
      <c r="AF221" s="109"/>
      <c r="AG221" s="109"/>
      <c r="AH221" s="109"/>
      <c r="AI221" s="109"/>
      <c r="AJ221" s="109"/>
      <c r="AK221" s="109"/>
      <c r="AL221" s="109"/>
      <c r="AM221" s="109"/>
      <c r="AN221" s="109"/>
      <c r="AO221" s="109"/>
      <c r="AP221" s="109"/>
      <c r="AQ221" s="109"/>
      <c r="AR221" s="109"/>
      <c r="AS221" s="109"/>
      <c r="AT221" s="109"/>
      <c r="AU221" s="109"/>
      <c r="AV221" s="109"/>
      <c r="AW221" s="109"/>
      <c r="AX221" s="109"/>
      <c r="AY221" s="109"/>
      <c r="AZ221" s="109"/>
      <c r="BA221" s="109"/>
      <c r="BB221" s="109"/>
      <c r="BC221" s="109"/>
      <c r="BD221" s="109"/>
      <c r="BE221" s="109" t="s">
        <v>9</v>
      </c>
      <c r="BF221" s="109"/>
      <c r="BG221" s="109"/>
      <c r="BH221" s="109"/>
      <c r="BI221" s="109"/>
      <c r="BJ221" s="109"/>
      <c r="BK221" s="109"/>
      <c r="BL221" s="109"/>
      <c r="BM221" s="109"/>
      <c r="BN221" s="95"/>
    </row>
    <row r="222" spans="1:66" ht="31.2">
      <c r="A222" s="23">
        <v>218</v>
      </c>
      <c r="B222" s="33" t="s">
        <v>4749</v>
      </c>
      <c r="C222" s="33" t="s">
        <v>2387</v>
      </c>
      <c r="D222" s="33" t="s">
        <v>218</v>
      </c>
      <c r="E222" s="33">
        <v>59</v>
      </c>
      <c r="F222" s="33" t="s">
        <v>325</v>
      </c>
      <c r="G222" s="33" t="s">
        <v>325</v>
      </c>
      <c r="H222" s="23" t="str">
        <f t="shared" si="8"/>
        <v>王＊俊</v>
      </c>
      <c r="I222" s="23" t="str">
        <f t="shared" si="9"/>
        <v>0＊327485</v>
      </c>
      <c r="J222" s="33" t="s">
        <v>4550</v>
      </c>
      <c r="K222" s="33" t="s">
        <v>1131</v>
      </c>
      <c r="L222" s="33">
        <v>1125</v>
      </c>
      <c r="M222" s="33"/>
      <c r="N222" s="33"/>
      <c r="O222" s="33"/>
      <c r="P222" s="33"/>
      <c r="Q222" s="109"/>
      <c r="R222" s="109"/>
      <c r="S222" s="109"/>
      <c r="T222" s="109"/>
      <c r="U222" s="109"/>
      <c r="V222" s="113"/>
      <c r="W222" s="109"/>
      <c r="X222" s="109"/>
      <c r="Y222" s="109"/>
      <c r="Z222" s="109"/>
      <c r="AA222" s="109"/>
      <c r="AB222" s="109"/>
      <c r="AC222" s="109"/>
      <c r="AD222" s="109"/>
      <c r="AE222" s="109"/>
      <c r="AF222" s="109"/>
      <c r="AG222" s="109"/>
      <c r="AH222" s="109"/>
      <c r="AI222" s="109"/>
      <c r="AJ222" s="109"/>
      <c r="AK222" s="109"/>
      <c r="AL222" s="109"/>
      <c r="AM222" s="109"/>
      <c r="AN222" s="109"/>
      <c r="AO222" s="109"/>
      <c r="AP222" s="109"/>
      <c r="AQ222" s="109"/>
      <c r="AR222" s="109"/>
      <c r="AS222" s="109"/>
      <c r="AT222" s="109"/>
      <c r="AU222" s="109"/>
      <c r="AV222" s="109"/>
      <c r="AW222" s="109"/>
      <c r="AX222" s="109"/>
      <c r="AY222" s="109"/>
      <c r="AZ222" s="109"/>
      <c r="BA222" s="109"/>
      <c r="BB222" s="109"/>
      <c r="BC222" s="109"/>
      <c r="BD222" s="109"/>
      <c r="BE222" s="109"/>
      <c r="BF222" s="109"/>
      <c r="BG222" s="109" t="s">
        <v>9</v>
      </c>
      <c r="BH222" s="109"/>
      <c r="BI222" s="109"/>
      <c r="BJ222" s="109"/>
      <c r="BK222" s="109"/>
      <c r="BL222" s="109"/>
      <c r="BM222" s="109"/>
      <c r="BN222" s="95"/>
    </row>
    <row r="223" spans="1:66" ht="31.2">
      <c r="A223" s="23">
        <v>219</v>
      </c>
      <c r="B223" s="33" t="s">
        <v>1943</v>
      </c>
      <c r="C223" s="33" t="s">
        <v>1728</v>
      </c>
      <c r="D223" s="33" t="s">
        <v>216</v>
      </c>
      <c r="E223" s="33">
        <v>65</v>
      </c>
      <c r="F223" s="33" t="s">
        <v>325</v>
      </c>
      <c r="G223" s="33" t="s">
        <v>325</v>
      </c>
      <c r="H223" s="23" t="str">
        <f t="shared" si="8"/>
        <v>梁＊緞</v>
      </c>
      <c r="I223" s="23" t="str">
        <f t="shared" si="9"/>
        <v>1＊508035</v>
      </c>
      <c r="J223" s="33" t="s">
        <v>4550</v>
      </c>
      <c r="K223" s="33" t="s">
        <v>1127</v>
      </c>
      <c r="L223" s="33">
        <v>1125</v>
      </c>
      <c r="M223" s="33"/>
      <c r="N223" s="33"/>
      <c r="O223" s="33"/>
      <c r="P223" s="33"/>
      <c r="Q223" s="109"/>
      <c r="R223" s="109"/>
      <c r="S223" s="109"/>
      <c r="T223" s="109"/>
      <c r="U223" s="109"/>
      <c r="V223" s="113"/>
      <c r="W223" s="109"/>
      <c r="X223" s="109"/>
      <c r="Y223" s="109"/>
      <c r="Z223" s="109"/>
      <c r="AA223" s="109"/>
      <c r="AB223" s="109"/>
      <c r="AC223" s="109"/>
      <c r="AD223" s="109"/>
      <c r="AE223" s="109"/>
      <c r="AF223" s="109"/>
      <c r="AG223" s="109"/>
      <c r="AH223" s="109"/>
      <c r="AI223" s="109"/>
      <c r="AJ223" s="109"/>
      <c r="AK223" s="109"/>
      <c r="AL223" s="109"/>
      <c r="AM223" s="109"/>
      <c r="AN223" s="109"/>
      <c r="AO223" s="109"/>
      <c r="AP223" s="109"/>
      <c r="AQ223" s="109"/>
      <c r="AR223" s="109"/>
      <c r="AS223" s="109"/>
      <c r="AT223" s="109"/>
      <c r="AU223" s="109"/>
      <c r="AV223" s="109"/>
      <c r="AW223" s="109"/>
      <c r="AX223" s="109"/>
      <c r="AY223" s="109"/>
      <c r="AZ223" s="109"/>
      <c r="BA223" s="109"/>
      <c r="BB223" s="109"/>
      <c r="BC223" s="109"/>
      <c r="BD223" s="109"/>
      <c r="BE223" s="109" t="s">
        <v>9</v>
      </c>
      <c r="BF223" s="109"/>
      <c r="BG223" s="109"/>
      <c r="BH223" s="109"/>
      <c r="BI223" s="109"/>
      <c r="BJ223" s="109"/>
      <c r="BK223" s="109"/>
      <c r="BL223" s="109"/>
      <c r="BM223" s="109"/>
      <c r="BN223" s="95"/>
    </row>
    <row r="224" spans="1:66" ht="31.2">
      <c r="A224" s="23">
        <v>220</v>
      </c>
      <c r="B224" s="33" t="s">
        <v>1082</v>
      </c>
      <c r="C224" s="33" t="s">
        <v>916</v>
      </c>
      <c r="D224" s="33" t="s">
        <v>218</v>
      </c>
      <c r="E224" s="33">
        <v>81</v>
      </c>
      <c r="F224" s="33" t="s">
        <v>325</v>
      </c>
      <c r="G224" s="33" t="s">
        <v>325</v>
      </c>
      <c r="H224" s="23" t="str">
        <f t="shared" si="8"/>
        <v>田＊松</v>
      </c>
      <c r="I224" s="23" t="str">
        <f t="shared" si="9"/>
        <v>1＊761794</v>
      </c>
      <c r="J224" s="33" t="s">
        <v>4550</v>
      </c>
      <c r="K224" s="33" t="s">
        <v>1127</v>
      </c>
      <c r="L224" s="33">
        <v>1125</v>
      </c>
      <c r="M224" s="33"/>
      <c r="N224" s="33"/>
      <c r="O224" s="33"/>
      <c r="P224" s="33"/>
      <c r="Q224" s="109"/>
      <c r="R224" s="109"/>
      <c r="S224" s="109"/>
      <c r="T224" s="109"/>
      <c r="U224" s="109"/>
      <c r="V224" s="113"/>
      <c r="W224" s="109"/>
      <c r="X224" s="109"/>
      <c r="Y224" s="109"/>
      <c r="Z224" s="109"/>
      <c r="AA224" s="109"/>
      <c r="AB224" s="109"/>
      <c r="AC224" s="109"/>
      <c r="AD224" s="109"/>
      <c r="AE224" s="109"/>
      <c r="AF224" s="109"/>
      <c r="AG224" s="109"/>
      <c r="AH224" s="109"/>
      <c r="AI224" s="109"/>
      <c r="AJ224" s="109"/>
      <c r="AK224" s="109"/>
      <c r="AL224" s="109"/>
      <c r="AM224" s="109"/>
      <c r="AN224" s="109"/>
      <c r="AO224" s="109"/>
      <c r="AP224" s="109"/>
      <c r="AQ224" s="109"/>
      <c r="AR224" s="109"/>
      <c r="AS224" s="109"/>
      <c r="AT224" s="109"/>
      <c r="AU224" s="109"/>
      <c r="AV224" s="109"/>
      <c r="AW224" s="109"/>
      <c r="AX224" s="109"/>
      <c r="AY224" s="109"/>
      <c r="AZ224" s="109"/>
      <c r="BA224" s="109"/>
      <c r="BB224" s="109"/>
      <c r="BC224" s="109"/>
      <c r="BD224" s="109"/>
      <c r="BE224" s="109" t="s">
        <v>9</v>
      </c>
      <c r="BF224" s="109"/>
      <c r="BG224" s="109"/>
      <c r="BH224" s="109"/>
      <c r="BI224" s="109"/>
      <c r="BJ224" s="109"/>
      <c r="BK224" s="109"/>
      <c r="BL224" s="109"/>
      <c r="BM224" s="109"/>
      <c r="BN224" s="95"/>
    </row>
    <row r="225" spans="1:66" ht="31.2">
      <c r="A225" s="23">
        <v>221</v>
      </c>
      <c r="B225" s="33" t="s">
        <v>1934</v>
      </c>
      <c r="C225" s="33" t="s">
        <v>1718</v>
      </c>
      <c r="D225" s="33" t="s">
        <v>216</v>
      </c>
      <c r="E225" s="33">
        <v>58</v>
      </c>
      <c r="F225" s="33" t="s">
        <v>325</v>
      </c>
      <c r="G225" s="33" t="s">
        <v>325</v>
      </c>
      <c r="H225" s="23" t="str">
        <f t="shared" si="8"/>
        <v>王＊惠</v>
      </c>
      <c r="I225" s="23" t="str">
        <f t="shared" si="9"/>
        <v>1＊917803</v>
      </c>
      <c r="J225" s="33" t="s">
        <v>4551</v>
      </c>
      <c r="K225" s="33" t="s">
        <v>1127</v>
      </c>
      <c r="L225" s="33">
        <v>1125</v>
      </c>
      <c r="M225" s="33"/>
      <c r="N225" s="33"/>
      <c r="O225" s="33"/>
      <c r="P225" s="33"/>
      <c r="Q225" s="109"/>
      <c r="R225" s="109"/>
      <c r="S225" s="109"/>
      <c r="T225" s="109"/>
      <c r="U225" s="109"/>
      <c r="V225" s="113"/>
      <c r="W225" s="109"/>
      <c r="X225" s="109"/>
      <c r="Y225" s="109"/>
      <c r="Z225" s="109"/>
      <c r="AA225" s="109"/>
      <c r="AB225" s="109"/>
      <c r="AC225" s="109"/>
      <c r="AD225" s="109"/>
      <c r="AE225" s="109"/>
      <c r="AF225" s="109"/>
      <c r="AG225" s="109"/>
      <c r="AH225" s="109"/>
      <c r="AI225" s="109"/>
      <c r="AJ225" s="109"/>
      <c r="AK225" s="109"/>
      <c r="AL225" s="109"/>
      <c r="AM225" s="109"/>
      <c r="AN225" s="109"/>
      <c r="AO225" s="109"/>
      <c r="AP225" s="109"/>
      <c r="AQ225" s="109"/>
      <c r="AR225" s="109"/>
      <c r="AS225" s="109"/>
      <c r="AT225" s="109"/>
      <c r="AU225" s="109"/>
      <c r="AV225" s="109"/>
      <c r="AW225" s="109"/>
      <c r="AX225" s="109"/>
      <c r="AY225" s="109"/>
      <c r="AZ225" s="109"/>
      <c r="BA225" s="109"/>
      <c r="BB225" s="109"/>
      <c r="BC225" s="109"/>
      <c r="BD225" s="109"/>
      <c r="BE225" s="109" t="s">
        <v>9</v>
      </c>
      <c r="BF225" s="109"/>
      <c r="BG225" s="109"/>
      <c r="BH225" s="109"/>
      <c r="BI225" s="109"/>
      <c r="BJ225" s="109"/>
      <c r="BK225" s="109"/>
      <c r="BL225" s="109"/>
      <c r="BM225" s="109"/>
      <c r="BN225" s="95"/>
    </row>
    <row r="226" spans="1:66" ht="31.2">
      <c r="A226" s="23">
        <v>222</v>
      </c>
      <c r="B226" s="33" t="s">
        <v>4750</v>
      </c>
      <c r="C226" s="33" t="s">
        <v>4552</v>
      </c>
      <c r="D226" s="33" t="s">
        <v>218</v>
      </c>
      <c r="E226" s="33">
        <v>50</v>
      </c>
      <c r="F226" s="33" t="s">
        <v>325</v>
      </c>
      <c r="G226" s="33" t="s">
        <v>325</v>
      </c>
      <c r="H226" s="23" t="str">
        <f t="shared" si="8"/>
        <v>林＊廷</v>
      </c>
      <c r="I226" s="23" t="str">
        <f t="shared" si="9"/>
        <v>1＊525503</v>
      </c>
      <c r="J226" s="33" t="s">
        <v>4551</v>
      </c>
      <c r="K226" s="33" t="s">
        <v>1127</v>
      </c>
      <c r="L226" s="33">
        <v>1125</v>
      </c>
      <c r="M226" s="33"/>
      <c r="N226" s="33"/>
      <c r="O226" s="33"/>
      <c r="P226" s="33"/>
      <c r="Q226" s="109"/>
      <c r="R226" s="109"/>
      <c r="S226" s="109"/>
      <c r="T226" s="109"/>
      <c r="U226" s="109"/>
      <c r="V226" s="113"/>
      <c r="W226" s="109"/>
      <c r="X226" s="109"/>
      <c r="Y226" s="109"/>
      <c r="Z226" s="109"/>
      <c r="AA226" s="109"/>
      <c r="AB226" s="109"/>
      <c r="AC226" s="109"/>
      <c r="AD226" s="109"/>
      <c r="AE226" s="109"/>
      <c r="AF226" s="109"/>
      <c r="AG226" s="109"/>
      <c r="AH226" s="109"/>
      <c r="AI226" s="109"/>
      <c r="AJ226" s="109"/>
      <c r="AK226" s="109"/>
      <c r="AL226" s="109"/>
      <c r="AM226" s="109"/>
      <c r="AN226" s="109"/>
      <c r="AO226" s="109"/>
      <c r="AP226" s="109"/>
      <c r="AQ226" s="109"/>
      <c r="AR226" s="109"/>
      <c r="AS226" s="109"/>
      <c r="AT226" s="109"/>
      <c r="AU226" s="109"/>
      <c r="AV226" s="109"/>
      <c r="AW226" s="109"/>
      <c r="AX226" s="109"/>
      <c r="AY226" s="109"/>
      <c r="AZ226" s="109"/>
      <c r="BA226" s="109"/>
      <c r="BB226" s="109"/>
      <c r="BC226" s="109"/>
      <c r="BD226" s="109" t="s">
        <v>1108</v>
      </c>
      <c r="BE226" s="109" t="s">
        <v>1102</v>
      </c>
      <c r="BF226" s="109"/>
      <c r="BG226" s="109"/>
      <c r="BH226" s="109"/>
      <c r="BI226" s="109"/>
      <c r="BJ226" s="109"/>
      <c r="BK226" s="109"/>
      <c r="BL226" s="109"/>
      <c r="BM226" s="109"/>
      <c r="BN226" s="95"/>
    </row>
    <row r="227" spans="1:66" ht="31.2">
      <c r="A227" s="23">
        <v>223</v>
      </c>
      <c r="B227" s="33" t="s">
        <v>4751</v>
      </c>
      <c r="C227" s="33" t="s">
        <v>4553</v>
      </c>
      <c r="D227" s="33" t="s">
        <v>216</v>
      </c>
      <c r="E227" s="33">
        <v>79</v>
      </c>
      <c r="F227" s="33" t="s">
        <v>325</v>
      </c>
      <c r="G227" s="33" t="s">
        <v>325</v>
      </c>
      <c r="H227" s="23" t="str">
        <f t="shared" si="8"/>
        <v>黃＊阿美</v>
      </c>
      <c r="I227" s="23" t="str">
        <f t="shared" si="9"/>
        <v>1＊876196</v>
      </c>
      <c r="J227" s="33" t="s">
        <v>4551</v>
      </c>
      <c r="K227" s="33" t="s">
        <v>1127</v>
      </c>
      <c r="L227" s="33">
        <v>1125</v>
      </c>
      <c r="M227" s="33"/>
      <c r="N227" s="33"/>
      <c r="O227" s="33"/>
      <c r="P227" s="33"/>
      <c r="Q227" s="109"/>
      <c r="R227" s="109"/>
      <c r="S227" s="109"/>
      <c r="T227" s="109"/>
      <c r="U227" s="109"/>
      <c r="V227" s="113"/>
      <c r="W227" s="109"/>
      <c r="X227" s="109"/>
      <c r="Y227" s="109"/>
      <c r="Z227" s="109"/>
      <c r="AA227" s="109"/>
      <c r="AB227" s="109"/>
      <c r="AC227" s="109"/>
      <c r="AD227" s="109"/>
      <c r="AE227" s="109"/>
      <c r="AF227" s="109"/>
      <c r="AG227" s="109"/>
      <c r="AH227" s="109"/>
      <c r="AI227" s="109"/>
      <c r="AJ227" s="109"/>
      <c r="AK227" s="109"/>
      <c r="AL227" s="109"/>
      <c r="AM227" s="109"/>
      <c r="AN227" s="109"/>
      <c r="AO227" s="109"/>
      <c r="AP227" s="109"/>
      <c r="AQ227" s="109"/>
      <c r="AR227" s="109"/>
      <c r="AS227" s="109"/>
      <c r="AT227" s="109"/>
      <c r="AU227" s="109"/>
      <c r="AV227" s="109"/>
      <c r="AW227" s="109"/>
      <c r="AX227" s="109"/>
      <c r="AY227" s="109"/>
      <c r="AZ227" s="109"/>
      <c r="BA227" s="109"/>
      <c r="BB227" s="109"/>
      <c r="BC227" s="109"/>
      <c r="BD227" s="109"/>
      <c r="BE227" s="109" t="s">
        <v>9</v>
      </c>
      <c r="BF227" s="109"/>
      <c r="BG227" s="109"/>
      <c r="BH227" s="109"/>
      <c r="BI227" s="109"/>
      <c r="BJ227" s="109"/>
      <c r="BK227" s="109"/>
      <c r="BL227" s="109"/>
      <c r="BM227" s="109"/>
      <c r="BN227" s="95"/>
    </row>
    <row r="228" spans="1:66" ht="31.2">
      <c r="A228" s="23">
        <v>224</v>
      </c>
      <c r="B228" s="33" t="s">
        <v>1937</v>
      </c>
      <c r="C228" s="33" t="s">
        <v>1721</v>
      </c>
      <c r="D228" s="33" t="s">
        <v>216</v>
      </c>
      <c r="E228" s="33">
        <v>62</v>
      </c>
      <c r="F228" s="33" t="s">
        <v>325</v>
      </c>
      <c r="G228" s="33" t="s">
        <v>325</v>
      </c>
      <c r="H228" s="23" t="str">
        <f t="shared" si="8"/>
        <v>許＊圓</v>
      </c>
      <c r="I228" s="23" t="str">
        <f t="shared" si="9"/>
        <v>2＊243925</v>
      </c>
      <c r="J228" s="33" t="s">
        <v>4551</v>
      </c>
      <c r="K228" s="33" t="s">
        <v>1127</v>
      </c>
      <c r="L228" s="33">
        <v>1125</v>
      </c>
      <c r="M228" s="33"/>
      <c r="N228" s="33"/>
      <c r="O228" s="33"/>
      <c r="P228" s="33"/>
      <c r="Q228" s="109"/>
      <c r="R228" s="109"/>
      <c r="S228" s="109"/>
      <c r="T228" s="109"/>
      <c r="U228" s="109"/>
      <c r="V228" s="113"/>
      <c r="W228" s="109"/>
      <c r="X228" s="109"/>
      <c r="Y228" s="109"/>
      <c r="Z228" s="109"/>
      <c r="AA228" s="109"/>
      <c r="AB228" s="109"/>
      <c r="AC228" s="109"/>
      <c r="AD228" s="109"/>
      <c r="AE228" s="109"/>
      <c r="AF228" s="109"/>
      <c r="AG228" s="109"/>
      <c r="AH228" s="109"/>
      <c r="AI228" s="109"/>
      <c r="AJ228" s="109"/>
      <c r="AK228" s="109"/>
      <c r="AL228" s="109"/>
      <c r="AM228" s="109"/>
      <c r="AN228" s="109"/>
      <c r="AO228" s="109"/>
      <c r="AP228" s="109"/>
      <c r="AQ228" s="109"/>
      <c r="AR228" s="109"/>
      <c r="AS228" s="109"/>
      <c r="AT228" s="109"/>
      <c r="AU228" s="109"/>
      <c r="AV228" s="109"/>
      <c r="AW228" s="109"/>
      <c r="AX228" s="109"/>
      <c r="AY228" s="109"/>
      <c r="AZ228" s="109"/>
      <c r="BA228" s="109"/>
      <c r="BB228" s="109"/>
      <c r="BC228" s="109"/>
      <c r="BD228" s="109"/>
      <c r="BE228" s="109" t="s">
        <v>9</v>
      </c>
      <c r="BF228" s="109"/>
      <c r="BG228" s="109"/>
      <c r="BH228" s="109"/>
      <c r="BI228" s="109"/>
      <c r="BJ228" s="109"/>
      <c r="BK228" s="109"/>
      <c r="BL228" s="109"/>
      <c r="BM228" s="109"/>
      <c r="BN228" s="95"/>
    </row>
    <row r="229" spans="1:66" ht="31.2">
      <c r="A229" s="23">
        <v>225</v>
      </c>
      <c r="B229" s="33" t="s">
        <v>1940</v>
      </c>
      <c r="C229" s="33" t="s">
        <v>1724</v>
      </c>
      <c r="D229" s="33" t="s">
        <v>216</v>
      </c>
      <c r="E229" s="33">
        <v>77</v>
      </c>
      <c r="F229" s="33" t="s">
        <v>325</v>
      </c>
      <c r="G229" s="33" t="s">
        <v>325</v>
      </c>
      <c r="H229" s="23" t="str">
        <f t="shared" si="8"/>
        <v>張＊子</v>
      </c>
      <c r="I229" s="23" t="str">
        <f t="shared" si="9"/>
        <v>0＊202015</v>
      </c>
      <c r="J229" s="33" t="s">
        <v>4514</v>
      </c>
      <c r="K229" s="33" t="s">
        <v>1127</v>
      </c>
      <c r="L229" s="33">
        <v>1125</v>
      </c>
      <c r="M229" s="33"/>
      <c r="N229" s="33"/>
      <c r="O229" s="33"/>
      <c r="P229" s="33"/>
      <c r="Q229" s="109"/>
      <c r="R229" s="109"/>
      <c r="S229" s="109"/>
      <c r="T229" s="109"/>
      <c r="U229" s="109"/>
      <c r="V229" s="113"/>
      <c r="W229" s="109"/>
      <c r="X229" s="109"/>
      <c r="Y229" s="109"/>
      <c r="Z229" s="109"/>
      <c r="AA229" s="109"/>
      <c r="AB229" s="109"/>
      <c r="AC229" s="109"/>
      <c r="AD229" s="109"/>
      <c r="AE229" s="109"/>
      <c r="AF229" s="109"/>
      <c r="AG229" s="109"/>
      <c r="AH229" s="109"/>
      <c r="AI229" s="109"/>
      <c r="AJ229" s="109"/>
      <c r="AK229" s="109"/>
      <c r="AL229" s="109"/>
      <c r="AM229" s="109"/>
      <c r="AN229" s="109"/>
      <c r="AO229" s="109"/>
      <c r="AP229" s="109"/>
      <c r="AQ229" s="109"/>
      <c r="AR229" s="109"/>
      <c r="AS229" s="109"/>
      <c r="AT229" s="109"/>
      <c r="AU229" s="109"/>
      <c r="AV229" s="109"/>
      <c r="AW229" s="109"/>
      <c r="AX229" s="109"/>
      <c r="AY229" s="109"/>
      <c r="AZ229" s="109"/>
      <c r="BA229" s="109"/>
      <c r="BB229" s="109"/>
      <c r="BC229" s="109"/>
      <c r="BD229" s="109"/>
      <c r="BE229" s="109" t="s">
        <v>9</v>
      </c>
      <c r="BF229" s="109"/>
      <c r="BG229" s="109"/>
      <c r="BH229" s="109"/>
      <c r="BI229" s="109"/>
      <c r="BJ229" s="109"/>
      <c r="BK229" s="109"/>
      <c r="BL229" s="109"/>
      <c r="BM229" s="109"/>
      <c r="BN229" s="95"/>
    </row>
    <row r="230" spans="1:66" ht="46.8">
      <c r="A230" s="23">
        <v>226</v>
      </c>
      <c r="B230" s="33" t="s">
        <v>1558</v>
      </c>
      <c r="C230" s="33" t="s">
        <v>1472</v>
      </c>
      <c r="D230" s="33" t="s">
        <v>218</v>
      </c>
      <c r="E230" s="33">
        <v>62</v>
      </c>
      <c r="F230" s="33" t="s">
        <v>325</v>
      </c>
      <c r="G230" s="33" t="s">
        <v>325</v>
      </c>
      <c r="H230" s="23" t="str">
        <f t="shared" si="8"/>
        <v>李＊元</v>
      </c>
      <c r="I230" s="23" t="str">
        <f t="shared" si="9"/>
        <v>2＊424345</v>
      </c>
      <c r="J230" s="33" t="s">
        <v>4518</v>
      </c>
      <c r="K230" s="33" t="s">
        <v>1132</v>
      </c>
      <c r="L230" s="33">
        <v>1125</v>
      </c>
      <c r="M230" s="33"/>
      <c r="N230" s="33"/>
      <c r="O230" s="33"/>
      <c r="P230" s="33"/>
      <c r="Q230" s="109"/>
      <c r="R230" s="109"/>
      <c r="S230" s="109"/>
      <c r="T230" s="109"/>
      <c r="U230" s="109"/>
      <c r="V230" s="113"/>
      <c r="W230" s="109"/>
      <c r="X230" s="109"/>
      <c r="Y230" s="109"/>
      <c r="Z230" s="109"/>
      <c r="AA230" s="109"/>
      <c r="AB230" s="109"/>
      <c r="AC230" s="109"/>
      <c r="AD230" s="109"/>
      <c r="AE230" s="109"/>
      <c r="AF230" s="109"/>
      <c r="AG230" s="109"/>
      <c r="AH230" s="109"/>
      <c r="AI230" s="109"/>
      <c r="AJ230" s="109"/>
      <c r="AK230" s="109"/>
      <c r="AL230" s="109"/>
      <c r="AM230" s="109"/>
      <c r="AN230" s="109"/>
      <c r="AO230" s="109"/>
      <c r="AP230" s="109"/>
      <c r="AQ230" s="109"/>
      <c r="AR230" s="109"/>
      <c r="AS230" s="109"/>
      <c r="AT230" s="109"/>
      <c r="AU230" s="109"/>
      <c r="AV230" s="109"/>
      <c r="AW230" s="109"/>
      <c r="AX230" s="109"/>
      <c r="AY230" s="109"/>
      <c r="AZ230" s="109"/>
      <c r="BA230" s="109"/>
      <c r="BB230" s="109"/>
      <c r="BC230" s="109"/>
      <c r="BD230" s="109" t="s">
        <v>9</v>
      </c>
      <c r="BE230" s="109" t="s">
        <v>9</v>
      </c>
      <c r="BF230" s="109"/>
      <c r="BG230" s="109"/>
      <c r="BH230" s="109"/>
      <c r="BI230" s="109" t="s">
        <v>1114</v>
      </c>
      <c r="BJ230" s="109"/>
      <c r="BK230" s="109"/>
      <c r="BL230" s="109"/>
      <c r="BM230" s="109"/>
      <c r="BN230" s="95"/>
    </row>
    <row r="231" spans="1:66" ht="31.2">
      <c r="A231" s="23">
        <v>227</v>
      </c>
      <c r="B231" s="33" t="s">
        <v>1296</v>
      </c>
      <c r="C231" s="33" t="s">
        <v>470</v>
      </c>
      <c r="D231" s="33" t="s">
        <v>218</v>
      </c>
      <c r="E231" s="33">
        <v>92</v>
      </c>
      <c r="F231" s="33" t="s">
        <v>325</v>
      </c>
      <c r="G231" s="33" t="s">
        <v>325</v>
      </c>
      <c r="H231" s="23" t="str">
        <f t="shared" si="8"/>
        <v>陳＊旺</v>
      </c>
      <c r="I231" s="23" t="str">
        <f t="shared" si="9"/>
        <v>0＊220176</v>
      </c>
      <c r="J231" s="33" t="s">
        <v>4521</v>
      </c>
      <c r="K231" s="33">
        <v>5760320</v>
      </c>
      <c r="L231" s="33">
        <v>1125</v>
      </c>
      <c r="M231" s="33"/>
      <c r="N231" s="33"/>
      <c r="O231" s="33"/>
      <c r="P231" s="33"/>
      <c r="Q231" s="109"/>
      <c r="R231" s="109"/>
      <c r="S231" s="109"/>
      <c r="T231" s="109"/>
      <c r="U231" s="109"/>
      <c r="V231" s="113"/>
      <c r="W231" s="109"/>
      <c r="X231" s="109"/>
      <c r="Y231" s="109"/>
      <c r="Z231" s="109"/>
      <c r="AA231" s="109"/>
      <c r="AB231" s="109"/>
      <c r="AC231" s="109"/>
      <c r="AD231" s="109"/>
      <c r="AE231" s="109"/>
      <c r="AF231" s="109"/>
      <c r="AG231" s="109"/>
      <c r="AH231" s="109"/>
      <c r="AI231" s="109"/>
      <c r="AJ231" s="109"/>
      <c r="AK231" s="109"/>
      <c r="AL231" s="109"/>
      <c r="AM231" s="109"/>
      <c r="AN231" s="109"/>
      <c r="AO231" s="109"/>
      <c r="AP231" s="109"/>
      <c r="AQ231" s="109"/>
      <c r="AR231" s="109"/>
      <c r="AS231" s="109"/>
      <c r="AT231" s="109"/>
      <c r="AU231" s="109"/>
      <c r="AV231" s="109"/>
      <c r="AW231" s="109"/>
      <c r="AX231" s="109"/>
      <c r="AY231" s="109"/>
      <c r="AZ231" s="109"/>
      <c r="BA231" s="109"/>
      <c r="BB231" s="109"/>
      <c r="BC231" s="109"/>
      <c r="BD231" s="109"/>
      <c r="BE231" s="109"/>
      <c r="BF231" s="109"/>
      <c r="BG231" s="109"/>
      <c r="BH231" s="109"/>
      <c r="BI231" s="109"/>
      <c r="BJ231" s="109"/>
      <c r="BK231" s="109"/>
      <c r="BL231" s="109"/>
      <c r="BM231" s="109" t="s">
        <v>4612</v>
      </c>
      <c r="BN231" s="95"/>
    </row>
    <row r="232" spans="1:66" ht="31.2">
      <c r="A232" s="23">
        <v>228</v>
      </c>
      <c r="B232" s="33" t="s">
        <v>1953</v>
      </c>
      <c r="C232" s="33" t="s">
        <v>1739</v>
      </c>
      <c r="D232" s="33" t="s">
        <v>216</v>
      </c>
      <c r="E232" s="33">
        <v>68</v>
      </c>
      <c r="F232" s="33" t="s">
        <v>325</v>
      </c>
      <c r="G232" s="33" t="s">
        <v>325</v>
      </c>
      <c r="H232" s="23" t="str">
        <f t="shared" si="8"/>
        <v>楊＊雲</v>
      </c>
      <c r="I232" s="23" t="str">
        <f t="shared" si="9"/>
        <v>0＊557008</v>
      </c>
      <c r="J232" s="33" t="s">
        <v>4521</v>
      </c>
      <c r="K232" s="33" t="s">
        <v>1127</v>
      </c>
      <c r="L232" s="33">
        <v>1125</v>
      </c>
      <c r="M232" s="33"/>
      <c r="N232" s="33"/>
      <c r="O232" s="33"/>
      <c r="P232" s="33"/>
      <c r="Q232" s="109"/>
      <c r="R232" s="109"/>
      <c r="S232" s="109"/>
      <c r="T232" s="109"/>
      <c r="U232" s="109"/>
      <c r="V232" s="113"/>
      <c r="W232" s="109"/>
      <c r="X232" s="109"/>
      <c r="Y232" s="109"/>
      <c r="Z232" s="109"/>
      <c r="AA232" s="109"/>
      <c r="AB232" s="109"/>
      <c r="AC232" s="109"/>
      <c r="AD232" s="109"/>
      <c r="AE232" s="109"/>
      <c r="AF232" s="109"/>
      <c r="AG232" s="109"/>
      <c r="AH232" s="109"/>
      <c r="AI232" s="109"/>
      <c r="AJ232" s="109"/>
      <c r="AK232" s="109"/>
      <c r="AL232" s="109"/>
      <c r="AM232" s="109"/>
      <c r="AN232" s="109"/>
      <c r="AO232" s="109"/>
      <c r="AP232" s="109"/>
      <c r="AQ232" s="109"/>
      <c r="AR232" s="109"/>
      <c r="AS232" s="109"/>
      <c r="AT232" s="109"/>
      <c r="AU232" s="109"/>
      <c r="AV232" s="109"/>
      <c r="AW232" s="109"/>
      <c r="AX232" s="109"/>
      <c r="AY232" s="109"/>
      <c r="AZ232" s="109"/>
      <c r="BA232" s="109"/>
      <c r="BB232" s="109"/>
      <c r="BC232" s="109"/>
      <c r="BD232" s="109"/>
      <c r="BE232" s="109" t="s">
        <v>9</v>
      </c>
      <c r="BF232" s="109"/>
      <c r="BG232" s="109"/>
      <c r="BH232" s="109"/>
      <c r="BI232" s="109"/>
      <c r="BJ232" s="109"/>
      <c r="BK232" s="109"/>
      <c r="BL232" s="109"/>
      <c r="BM232" s="109"/>
      <c r="BN232" s="95"/>
    </row>
    <row r="233" spans="1:66" ht="46.8">
      <c r="A233" s="23">
        <v>229</v>
      </c>
      <c r="B233" s="33" t="s">
        <v>4752</v>
      </c>
      <c r="C233" s="33" t="s">
        <v>4554</v>
      </c>
      <c r="D233" s="33" t="s">
        <v>216</v>
      </c>
      <c r="E233" s="33">
        <v>65</v>
      </c>
      <c r="F233" s="33" t="s">
        <v>325</v>
      </c>
      <c r="G233" s="33" t="s">
        <v>325</v>
      </c>
      <c r="H233" s="23" t="str">
        <f t="shared" si="8"/>
        <v>胡＊蓁</v>
      </c>
      <c r="I233" s="23" t="str">
        <f t="shared" si="9"/>
        <v>1＊604456</v>
      </c>
      <c r="J233" s="33" t="s">
        <v>4521</v>
      </c>
      <c r="K233" s="33" t="s">
        <v>1132</v>
      </c>
      <c r="L233" s="33">
        <v>1125</v>
      </c>
      <c r="M233" s="33"/>
      <c r="N233" s="33"/>
      <c r="O233" s="33"/>
      <c r="P233" s="33"/>
      <c r="Q233" s="109"/>
      <c r="R233" s="109"/>
      <c r="S233" s="109"/>
      <c r="T233" s="109"/>
      <c r="U233" s="109"/>
      <c r="V233" s="113"/>
      <c r="W233" s="109"/>
      <c r="X233" s="109"/>
      <c r="Y233" s="109"/>
      <c r="Z233" s="109"/>
      <c r="AA233" s="109"/>
      <c r="AB233" s="109"/>
      <c r="AC233" s="109"/>
      <c r="AD233" s="109"/>
      <c r="AE233" s="109"/>
      <c r="AF233" s="109"/>
      <c r="AG233" s="109"/>
      <c r="AH233" s="109"/>
      <c r="AI233" s="109"/>
      <c r="AJ233" s="109"/>
      <c r="AK233" s="109"/>
      <c r="AL233" s="109"/>
      <c r="AM233" s="109"/>
      <c r="AN233" s="109"/>
      <c r="AO233" s="109"/>
      <c r="AP233" s="109"/>
      <c r="AQ233" s="109"/>
      <c r="AR233" s="109"/>
      <c r="AS233" s="109"/>
      <c r="AT233" s="109"/>
      <c r="AU233" s="109"/>
      <c r="AV233" s="109"/>
      <c r="AW233" s="109"/>
      <c r="AX233" s="109"/>
      <c r="AY233" s="109"/>
      <c r="AZ233" s="109"/>
      <c r="BA233" s="109"/>
      <c r="BB233" s="109"/>
      <c r="BC233" s="109"/>
      <c r="BD233" s="109" t="s">
        <v>9</v>
      </c>
      <c r="BE233" s="109" t="s">
        <v>9</v>
      </c>
      <c r="BF233" s="109"/>
      <c r="BG233" s="109"/>
      <c r="BH233" s="109"/>
      <c r="BI233" s="109"/>
      <c r="BJ233" s="109"/>
      <c r="BK233" s="109"/>
      <c r="BL233" s="109"/>
      <c r="BM233" s="109"/>
      <c r="BN233" s="95"/>
    </row>
    <row r="234" spans="1:66" ht="31.2">
      <c r="A234" s="23">
        <v>230</v>
      </c>
      <c r="B234" s="33" t="s">
        <v>1055</v>
      </c>
      <c r="C234" s="33" t="s">
        <v>891</v>
      </c>
      <c r="D234" s="33" t="s">
        <v>218</v>
      </c>
      <c r="E234" s="33">
        <v>55</v>
      </c>
      <c r="F234" s="33" t="s">
        <v>325</v>
      </c>
      <c r="G234" s="33" t="s">
        <v>325</v>
      </c>
      <c r="H234" s="23" t="str">
        <f t="shared" si="8"/>
        <v>常＊麟</v>
      </c>
      <c r="I234" s="23" t="str">
        <f t="shared" si="9"/>
        <v>0＊185188</v>
      </c>
      <c r="J234" s="33" t="s">
        <v>4532</v>
      </c>
      <c r="K234" s="33" t="s">
        <v>1127</v>
      </c>
      <c r="L234" s="33">
        <v>1125</v>
      </c>
      <c r="M234" s="33"/>
      <c r="N234" s="33"/>
      <c r="O234" s="33"/>
      <c r="P234" s="33"/>
      <c r="Q234" s="109"/>
      <c r="R234" s="109"/>
      <c r="S234" s="109"/>
      <c r="T234" s="109"/>
      <c r="U234" s="109"/>
      <c r="V234" s="113"/>
      <c r="W234" s="109"/>
      <c r="X234" s="109"/>
      <c r="Y234" s="109"/>
      <c r="Z234" s="109"/>
      <c r="AA234" s="109"/>
      <c r="AB234" s="109"/>
      <c r="AC234" s="109"/>
      <c r="AD234" s="109"/>
      <c r="AE234" s="109"/>
      <c r="AF234" s="109"/>
      <c r="AG234" s="109"/>
      <c r="AH234" s="109"/>
      <c r="AI234" s="109"/>
      <c r="AJ234" s="109"/>
      <c r="AK234" s="109"/>
      <c r="AL234" s="109"/>
      <c r="AM234" s="109"/>
      <c r="AN234" s="109"/>
      <c r="AO234" s="109"/>
      <c r="AP234" s="109"/>
      <c r="AQ234" s="109"/>
      <c r="AR234" s="109"/>
      <c r="AS234" s="109"/>
      <c r="AT234" s="109"/>
      <c r="AU234" s="109"/>
      <c r="AV234" s="109"/>
      <c r="AW234" s="109"/>
      <c r="AX234" s="109"/>
      <c r="AY234" s="109"/>
      <c r="AZ234" s="109"/>
      <c r="BA234" s="109"/>
      <c r="BB234" s="109"/>
      <c r="BC234" s="109"/>
      <c r="BD234" s="109"/>
      <c r="BE234" s="109" t="s">
        <v>1102</v>
      </c>
      <c r="BF234" s="109"/>
      <c r="BG234" s="109"/>
      <c r="BH234" s="109"/>
      <c r="BI234" s="109"/>
      <c r="BJ234" s="109"/>
      <c r="BK234" s="109"/>
      <c r="BL234" s="109"/>
      <c r="BM234" s="109"/>
      <c r="BN234" s="95"/>
    </row>
    <row r="235" spans="1:66" ht="31.2">
      <c r="A235" s="23">
        <v>231</v>
      </c>
      <c r="B235" s="33" t="s">
        <v>4753</v>
      </c>
      <c r="C235" s="33" t="s">
        <v>4555</v>
      </c>
      <c r="D235" s="33" t="s">
        <v>216</v>
      </c>
      <c r="E235" s="33">
        <v>48</v>
      </c>
      <c r="F235" s="33" t="s">
        <v>325</v>
      </c>
      <c r="G235" s="33" t="s">
        <v>325</v>
      </c>
      <c r="H235" s="23" t="str">
        <f t="shared" si="8"/>
        <v>李＊榕</v>
      </c>
      <c r="I235" s="23" t="str">
        <f t="shared" si="9"/>
        <v>0＊947160</v>
      </c>
      <c r="J235" s="33" t="s">
        <v>4532</v>
      </c>
      <c r="K235" s="33" t="s">
        <v>1127</v>
      </c>
      <c r="L235" s="33">
        <v>1125</v>
      </c>
      <c r="M235" s="33"/>
      <c r="N235" s="33"/>
      <c r="O235" s="33"/>
      <c r="P235" s="33"/>
      <c r="Q235" s="109"/>
      <c r="R235" s="109"/>
      <c r="S235" s="109"/>
      <c r="T235" s="109"/>
      <c r="U235" s="109"/>
      <c r="V235" s="113"/>
      <c r="W235" s="109"/>
      <c r="X235" s="109"/>
      <c r="Y235" s="109"/>
      <c r="Z235" s="109"/>
      <c r="AA235" s="109"/>
      <c r="AB235" s="109"/>
      <c r="AC235" s="109"/>
      <c r="AD235" s="109"/>
      <c r="AE235" s="109"/>
      <c r="AF235" s="109"/>
      <c r="AG235" s="109"/>
      <c r="AH235" s="109"/>
      <c r="AI235" s="109"/>
      <c r="AJ235" s="109"/>
      <c r="AK235" s="109"/>
      <c r="AL235" s="109"/>
      <c r="AM235" s="109"/>
      <c r="AN235" s="109"/>
      <c r="AO235" s="109"/>
      <c r="AP235" s="109"/>
      <c r="AQ235" s="109"/>
      <c r="AR235" s="109"/>
      <c r="AS235" s="109"/>
      <c r="AT235" s="109"/>
      <c r="AU235" s="109"/>
      <c r="AV235" s="109"/>
      <c r="AW235" s="109"/>
      <c r="AX235" s="109"/>
      <c r="AY235" s="109"/>
      <c r="AZ235" s="109"/>
      <c r="BA235" s="109"/>
      <c r="BB235" s="109"/>
      <c r="BC235" s="109"/>
      <c r="BD235" s="109"/>
      <c r="BE235" s="109" t="s">
        <v>9</v>
      </c>
      <c r="BF235" s="109"/>
      <c r="BG235" s="109"/>
      <c r="BH235" s="109"/>
      <c r="BI235" s="109"/>
      <c r="BJ235" s="109"/>
      <c r="BK235" s="109"/>
      <c r="BL235" s="109"/>
      <c r="BM235" s="109"/>
      <c r="BN235" s="95"/>
    </row>
    <row r="236" spans="1:66" ht="31.2">
      <c r="A236" s="23">
        <v>232</v>
      </c>
      <c r="B236" s="33" t="s">
        <v>4754</v>
      </c>
      <c r="C236" s="33" t="s">
        <v>4556</v>
      </c>
      <c r="D236" s="33" t="s">
        <v>218</v>
      </c>
      <c r="E236" s="33">
        <v>68</v>
      </c>
      <c r="F236" s="33" t="s">
        <v>325</v>
      </c>
      <c r="G236" s="33" t="s">
        <v>325</v>
      </c>
      <c r="H236" s="23" t="str">
        <f t="shared" si="8"/>
        <v>李＊龍</v>
      </c>
      <c r="I236" s="23" t="str">
        <f t="shared" si="9"/>
        <v>1＊306228</v>
      </c>
      <c r="J236" s="33" t="s">
        <v>4532</v>
      </c>
      <c r="K236" s="33" t="s">
        <v>1127</v>
      </c>
      <c r="L236" s="33">
        <v>1125</v>
      </c>
      <c r="M236" s="33"/>
      <c r="N236" s="33"/>
      <c r="O236" s="33"/>
      <c r="P236" s="33"/>
      <c r="Q236" s="109"/>
      <c r="R236" s="109"/>
      <c r="S236" s="109"/>
      <c r="T236" s="109"/>
      <c r="U236" s="109"/>
      <c r="V236" s="113"/>
      <c r="W236" s="109"/>
      <c r="X236" s="109"/>
      <c r="Y236" s="109"/>
      <c r="Z236" s="109"/>
      <c r="AA236" s="109"/>
      <c r="AB236" s="109"/>
      <c r="AC236" s="109"/>
      <c r="AD236" s="109"/>
      <c r="AE236" s="109"/>
      <c r="AF236" s="109"/>
      <c r="AG236" s="109"/>
      <c r="AH236" s="109"/>
      <c r="AI236" s="109"/>
      <c r="AJ236" s="109"/>
      <c r="AK236" s="109"/>
      <c r="AL236" s="109"/>
      <c r="AM236" s="109"/>
      <c r="AN236" s="109"/>
      <c r="AO236" s="109"/>
      <c r="AP236" s="109"/>
      <c r="AQ236" s="109"/>
      <c r="AR236" s="109"/>
      <c r="AS236" s="109"/>
      <c r="AT236" s="109"/>
      <c r="AU236" s="109"/>
      <c r="AV236" s="109"/>
      <c r="AW236" s="109"/>
      <c r="AX236" s="109"/>
      <c r="AY236" s="109"/>
      <c r="AZ236" s="109"/>
      <c r="BA236" s="109"/>
      <c r="BB236" s="109"/>
      <c r="BC236" s="109"/>
      <c r="BD236" s="109"/>
      <c r="BE236" s="109" t="s">
        <v>9</v>
      </c>
      <c r="BF236" s="109"/>
      <c r="BG236" s="109"/>
      <c r="BH236" s="109"/>
      <c r="BI236" s="109"/>
      <c r="BJ236" s="109"/>
      <c r="BK236" s="109"/>
      <c r="BL236" s="109"/>
      <c r="BM236" s="109"/>
      <c r="BN236" s="95"/>
    </row>
    <row r="237" spans="1:66" ht="46.8">
      <c r="A237" s="23">
        <v>233</v>
      </c>
      <c r="B237" s="33" t="s">
        <v>1939</v>
      </c>
      <c r="C237" s="33" t="s">
        <v>1723</v>
      </c>
      <c r="D237" s="33" t="s">
        <v>216</v>
      </c>
      <c r="E237" s="33">
        <v>78</v>
      </c>
      <c r="F237" s="33" t="s">
        <v>325</v>
      </c>
      <c r="G237" s="33" t="s">
        <v>325</v>
      </c>
      <c r="H237" s="23" t="str">
        <f t="shared" si="8"/>
        <v>許＊</v>
      </c>
      <c r="I237" s="23" t="str">
        <f t="shared" si="9"/>
        <v>2＊813216</v>
      </c>
      <c r="J237" s="33" t="s">
        <v>4532</v>
      </c>
      <c r="K237" s="33" t="s">
        <v>1132</v>
      </c>
      <c r="L237" s="33">
        <v>1125</v>
      </c>
      <c r="M237" s="33"/>
      <c r="N237" s="33"/>
      <c r="O237" s="33"/>
      <c r="P237" s="33"/>
      <c r="Q237" s="109"/>
      <c r="R237" s="109"/>
      <c r="S237" s="109"/>
      <c r="T237" s="109"/>
      <c r="U237" s="109"/>
      <c r="V237" s="113"/>
      <c r="W237" s="109"/>
      <c r="X237" s="109"/>
      <c r="Y237" s="109"/>
      <c r="Z237" s="109"/>
      <c r="AA237" s="109"/>
      <c r="AB237" s="109"/>
      <c r="AC237" s="109"/>
      <c r="AD237" s="109"/>
      <c r="AE237" s="109"/>
      <c r="AF237" s="109"/>
      <c r="AG237" s="109"/>
      <c r="AH237" s="109"/>
      <c r="AI237" s="109"/>
      <c r="AJ237" s="109"/>
      <c r="AK237" s="109"/>
      <c r="AL237" s="109"/>
      <c r="AM237" s="109"/>
      <c r="AN237" s="109"/>
      <c r="AO237" s="109"/>
      <c r="AP237" s="109"/>
      <c r="AQ237" s="109"/>
      <c r="AR237" s="109"/>
      <c r="AS237" s="109"/>
      <c r="AT237" s="109"/>
      <c r="AU237" s="109"/>
      <c r="AV237" s="109"/>
      <c r="AW237" s="109"/>
      <c r="AX237" s="109"/>
      <c r="AY237" s="109"/>
      <c r="AZ237" s="109"/>
      <c r="BA237" s="109"/>
      <c r="BB237" s="109"/>
      <c r="BC237" s="109"/>
      <c r="BD237" s="109" t="s">
        <v>9</v>
      </c>
      <c r="BE237" s="109" t="s">
        <v>9</v>
      </c>
      <c r="BF237" s="109"/>
      <c r="BG237" s="109"/>
      <c r="BH237" s="109"/>
      <c r="BI237" s="109"/>
      <c r="BJ237" s="109"/>
      <c r="BK237" s="109"/>
      <c r="BL237" s="109"/>
      <c r="BM237" s="109"/>
      <c r="BN237" s="95"/>
    </row>
    <row r="238" spans="1:66" ht="46.8">
      <c r="A238" s="23">
        <v>234</v>
      </c>
      <c r="B238" s="33" t="s">
        <v>4755</v>
      </c>
      <c r="C238" s="33" t="s">
        <v>3497</v>
      </c>
      <c r="D238" s="33" t="s">
        <v>216</v>
      </c>
      <c r="E238" s="33">
        <v>63</v>
      </c>
      <c r="F238" s="33" t="s">
        <v>4532</v>
      </c>
      <c r="G238" s="33" t="s">
        <v>4532</v>
      </c>
      <c r="H238" s="23" t="str">
        <f t="shared" si="8"/>
        <v>黃＊芬</v>
      </c>
      <c r="I238" s="23" t="str">
        <f t="shared" si="9"/>
        <v>2＊078177</v>
      </c>
      <c r="J238" s="33" t="s">
        <v>4532</v>
      </c>
      <c r="K238" s="33" t="s">
        <v>1125</v>
      </c>
      <c r="L238" s="33">
        <v>1125</v>
      </c>
      <c r="M238" s="33"/>
      <c r="N238" s="33"/>
      <c r="O238" s="33"/>
      <c r="P238" s="33"/>
      <c r="Q238" s="109"/>
      <c r="R238" s="109"/>
      <c r="S238" s="109"/>
      <c r="T238" s="109"/>
      <c r="U238" s="109"/>
      <c r="V238" s="113"/>
      <c r="W238" s="109"/>
      <c r="X238" s="109"/>
      <c r="Y238" s="109"/>
      <c r="Z238" s="109"/>
      <c r="AA238" s="109"/>
      <c r="AB238" s="109"/>
      <c r="AC238" s="109"/>
      <c r="AD238" s="109"/>
      <c r="AE238" s="109"/>
      <c r="AF238" s="109"/>
      <c r="AG238" s="109"/>
      <c r="AH238" s="109"/>
      <c r="AI238" s="109"/>
      <c r="AJ238" s="109"/>
      <c r="AK238" s="109"/>
      <c r="AL238" s="109"/>
      <c r="AM238" s="109"/>
      <c r="AN238" s="109"/>
      <c r="AO238" s="109"/>
      <c r="AP238" s="109"/>
      <c r="AQ238" s="109"/>
      <c r="AR238" s="109"/>
      <c r="AS238" s="109"/>
      <c r="AT238" s="109"/>
      <c r="AU238" s="109"/>
      <c r="AV238" s="109"/>
      <c r="AW238" s="109"/>
      <c r="AX238" s="109"/>
      <c r="AY238" s="109"/>
      <c r="AZ238" s="109"/>
      <c r="BA238" s="109"/>
      <c r="BB238" s="109"/>
      <c r="BC238" s="109"/>
      <c r="BD238" s="109" t="s">
        <v>9</v>
      </c>
      <c r="BE238" s="109"/>
      <c r="BF238" s="109" t="s">
        <v>9</v>
      </c>
      <c r="BG238" s="109"/>
      <c r="BH238" s="109"/>
      <c r="BI238" s="109" t="s">
        <v>1114</v>
      </c>
      <c r="BJ238" s="109"/>
      <c r="BK238" s="109"/>
      <c r="BL238" s="109"/>
      <c r="BM238" s="109"/>
      <c r="BN238" s="95"/>
    </row>
    <row r="239" spans="1:66" ht="46.8">
      <c r="A239" s="23">
        <v>235</v>
      </c>
      <c r="B239" s="33" t="s">
        <v>4756</v>
      </c>
      <c r="C239" s="33" t="s">
        <v>4557</v>
      </c>
      <c r="D239" s="33" t="s">
        <v>216</v>
      </c>
      <c r="E239" s="33">
        <v>70</v>
      </c>
      <c r="F239" s="33" t="s">
        <v>4494</v>
      </c>
      <c r="G239" s="33" t="s">
        <v>4517</v>
      </c>
      <c r="H239" s="23" t="str">
        <f t="shared" si="8"/>
        <v>鄭＊春凉</v>
      </c>
      <c r="I239" s="23" t="str">
        <f t="shared" si="9"/>
        <v>0＊360135</v>
      </c>
      <c r="J239" s="33" t="s">
        <v>4530</v>
      </c>
      <c r="K239" s="33" t="s">
        <v>1165</v>
      </c>
      <c r="L239" s="33">
        <v>1125</v>
      </c>
      <c r="M239" s="33"/>
      <c r="N239" s="33"/>
      <c r="O239" s="33"/>
      <c r="P239" s="33"/>
      <c r="Q239" s="109"/>
      <c r="R239" s="109"/>
      <c r="S239" s="109"/>
      <c r="T239" s="109"/>
      <c r="U239" s="109"/>
      <c r="V239" s="113"/>
      <c r="W239" s="109"/>
      <c r="X239" s="109"/>
      <c r="Y239" s="109"/>
      <c r="Z239" s="109"/>
      <c r="AA239" s="109" t="s">
        <v>9</v>
      </c>
      <c r="AB239" s="109"/>
      <c r="AC239" s="109" t="s">
        <v>4613</v>
      </c>
      <c r="AD239" s="109"/>
      <c r="AE239" s="109"/>
      <c r="AF239" s="109"/>
      <c r="AG239" s="109"/>
      <c r="AH239" s="109"/>
      <c r="AI239" s="109"/>
      <c r="AJ239" s="109"/>
      <c r="AK239" s="109"/>
      <c r="AL239" s="109"/>
      <c r="AM239" s="109"/>
      <c r="AN239" s="109"/>
      <c r="AO239" s="109"/>
      <c r="AP239" s="109"/>
      <c r="AQ239" s="109"/>
      <c r="AR239" s="109"/>
      <c r="AS239" s="109"/>
      <c r="AT239" s="109"/>
      <c r="AU239" s="109"/>
      <c r="AV239" s="109"/>
      <c r="AW239" s="109"/>
      <c r="AX239" s="109"/>
      <c r="AY239" s="109"/>
      <c r="AZ239" s="109"/>
      <c r="BA239" s="109"/>
      <c r="BB239" s="109"/>
      <c r="BC239" s="109"/>
      <c r="BD239" s="109"/>
      <c r="BE239" s="109"/>
      <c r="BF239" s="109"/>
      <c r="BG239" s="109"/>
      <c r="BH239" s="109"/>
      <c r="BI239" s="109"/>
      <c r="BJ239" s="109"/>
      <c r="BK239" s="109"/>
      <c r="BL239" s="109"/>
      <c r="BM239" s="109"/>
      <c r="BN239" s="95"/>
    </row>
    <row r="240" spans="1:66" ht="46.8">
      <c r="A240" s="23">
        <v>236</v>
      </c>
      <c r="B240" s="33" t="s">
        <v>1911</v>
      </c>
      <c r="C240" s="33" t="s">
        <v>1695</v>
      </c>
      <c r="D240" s="33" t="s">
        <v>218</v>
      </c>
      <c r="E240" s="33">
        <v>86</v>
      </c>
      <c r="F240" s="33" t="s">
        <v>4080</v>
      </c>
      <c r="G240" s="33" t="s">
        <v>4503</v>
      </c>
      <c r="H240" s="23" t="str">
        <f t="shared" si="8"/>
        <v>黃＊智</v>
      </c>
      <c r="I240" s="23" t="str">
        <f t="shared" si="9"/>
        <v>0＊160946</v>
      </c>
      <c r="J240" s="33" t="s">
        <v>4529</v>
      </c>
      <c r="K240" s="33" t="s">
        <v>1139</v>
      </c>
      <c r="L240" s="33">
        <v>1125</v>
      </c>
      <c r="M240" s="33"/>
      <c r="N240" s="33"/>
      <c r="O240" s="33"/>
      <c r="P240" s="33"/>
      <c r="Q240" s="109"/>
      <c r="R240" s="109"/>
      <c r="S240" s="109"/>
      <c r="T240" s="109"/>
      <c r="U240" s="109"/>
      <c r="V240" s="113"/>
      <c r="W240" s="109"/>
      <c r="X240" s="109"/>
      <c r="Y240" s="109"/>
      <c r="Z240" s="109"/>
      <c r="AA240" s="109" t="s">
        <v>9</v>
      </c>
      <c r="AB240" s="109"/>
      <c r="AC240" s="109"/>
      <c r="AD240" s="109"/>
      <c r="AE240" s="109"/>
      <c r="AF240" s="109"/>
      <c r="AG240" s="109"/>
      <c r="AH240" s="109"/>
      <c r="AI240" s="109"/>
      <c r="AJ240" s="109"/>
      <c r="AK240" s="109"/>
      <c r="AL240" s="109"/>
      <c r="AM240" s="109"/>
      <c r="AN240" s="109"/>
      <c r="AO240" s="109"/>
      <c r="AP240" s="109"/>
      <c r="AQ240" s="109"/>
      <c r="AR240" s="109"/>
      <c r="AS240" s="109"/>
      <c r="AT240" s="109"/>
      <c r="AU240" s="109"/>
      <c r="AV240" s="109"/>
      <c r="AW240" s="109"/>
      <c r="AX240" s="109"/>
      <c r="AY240" s="109"/>
      <c r="AZ240" s="109"/>
      <c r="BA240" s="109"/>
      <c r="BB240" s="109"/>
      <c r="BC240" s="109"/>
      <c r="BD240" s="109"/>
      <c r="BE240" s="109"/>
      <c r="BF240" s="109"/>
      <c r="BG240" s="109"/>
      <c r="BH240" s="109"/>
      <c r="BI240" s="109"/>
      <c r="BJ240" s="109"/>
      <c r="BK240" s="109"/>
      <c r="BL240" s="109"/>
      <c r="BM240" s="109" t="s">
        <v>1111</v>
      </c>
      <c r="BN240" s="95"/>
    </row>
    <row r="241" spans="1:66" ht="46.8">
      <c r="A241" s="23">
        <v>237</v>
      </c>
      <c r="B241" s="33" t="s">
        <v>1911</v>
      </c>
      <c r="C241" s="33" t="s">
        <v>1695</v>
      </c>
      <c r="D241" s="33" t="s">
        <v>218</v>
      </c>
      <c r="E241" s="33">
        <v>86</v>
      </c>
      <c r="F241" s="33" t="s">
        <v>4080</v>
      </c>
      <c r="G241" s="33" t="s">
        <v>4503</v>
      </c>
      <c r="H241" s="23" t="str">
        <f t="shared" si="8"/>
        <v>黃＊智</v>
      </c>
      <c r="I241" s="23" t="str">
        <f t="shared" si="9"/>
        <v>0＊160946</v>
      </c>
      <c r="J241" s="33">
        <v>20210906</v>
      </c>
      <c r="K241" s="33" t="s">
        <v>4614</v>
      </c>
      <c r="L241" s="33">
        <v>1125</v>
      </c>
      <c r="M241" s="33"/>
      <c r="N241" s="33"/>
      <c r="O241" s="33"/>
      <c r="P241" s="33"/>
      <c r="Q241" s="109"/>
      <c r="R241" s="109"/>
      <c r="S241" s="109"/>
      <c r="T241" s="109"/>
      <c r="U241" s="109"/>
      <c r="V241" s="113"/>
      <c r="W241" s="109"/>
      <c r="X241" s="109"/>
      <c r="Y241" s="109"/>
      <c r="Z241" s="109"/>
      <c r="AA241" s="109"/>
      <c r="AB241" s="109"/>
      <c r="AC241" s="109"/>
      <c r="AD241" s="109"/>
      <c r="AE241" s="109"/>
      <c r="AF241" s="109"/>
      <c r="AG241" s="109"/>
      <c r="AH241" s="109"/>
      <c r="AI241" s="109"/>
      <c r="AJ241" s="109"/>
      <c r="AK241" s="109"/>
      <c r="AL241" s="109"/>
      <c r="AM241" s="109"/>
      <c r="AN241" s="109"/>
      <c r="AO241" s="109"/>
      <c r="AP241" s="109"/>
      <c r="AQ241" s="109"/>
      <c r="AR241" s="109"/>
      <c r="AS241" s="109"/>
      <c r="AT241" s="109"/>
      <c r="AU241" s="109"/>
      <c r="AV241" s="109"/>
      <c r="AW241" s="109"/>
      <c r="AX241" s="109"/>
      <c r="AY241" s="109"/>
      <c r="AZ241" s="109"/>
      <c r="BA241" s="109"/>
      <c r="BB241" s="109"/>
      <c r="BC241" s="109"/>
      <c r="BD241" s="109"/>
      <c r="BE241" s="109" t="s">
        <v>1102</v>
      </c>
      <c r="BF241" s="109"/>
      <c r="BG241" s="109"/>
      <c r="BH241" s="109"/>
      <c r="BI241" s="109" t="s">
        <v>1114</v>
      </c>
      <c r="BJ241" s="109"/>
      <c r="BK241" s="109"/>
      <c r="BL241" s="109"/>
      <c r="BM241" s="109"/>
      <c r="BN241" s="95"/>
    </row>
    <row r="242" spans="1:66" ht="46.8">
      <c r="A242" s="23">
        <v>238</v>
      </c>
      <c r="B242" s="33" t="s">
        <v>4757</v>
      </c>
      <c r="C242" s="33" t="s">
        <v>4558</v>
      </c>
      <c r="D242" s="33" t="s">
        <v>218</v>
      </c>
      <c r="E242" s="33">
        <v>93</v>
      </c>
      <c r="F242" s="33" t="s">
        <v>325</v>
      </c>
      <c r="G242" s="33" t="s">
        <v>325</v>
      </c>
      <c r="H242" s="23" t="str">
        <f t="shared" si="8"/>
        <v>陳＊波</v>
      </c>
      <c r="I242" s="23" t="str">
        <f t="shared" si="9"/>
        <v>0＊506362</v>
      </c>
      <c r="J242" s="33" t="s">
        <v>4548</v>
      </c>
      <c r="K242" s="33" t="s">
        <v>1148</v>
      </c>
      <c r="L242" s="33">
        <v>1173</v>
      </c>
      <c r="M242" s="33"/>
      <c r="N242" s="33"/>
      <c r="O242" s="33"/>
      <c r="P242" s="33"/>
      <c r="Q242" s="109"/>
      <c r="R242" s="109"/>
      <c r="S242" s="109"/>
      <c r="T242" s="109"/>
      <c r="U242" s="109"/>
      <c r="V242" s="113"/>
      <c r="W242" s="109"/>
      <c r="X242" s="109"/>
      <c r="Y242" s="109"/>
      <c r="Z242" s="109"/>
      <c r="AA242" s="109"/>
      <c r="AB242" s="109"/>
      <c r="AC242" s="109"/>
      <c r="AD242" s="109"/>
      <c r="AE242" s="109"/>
      <c r="AF242" s="109"/>
      <c r="AG242" s="109"/>
      <c r="AH242" s="109"/>
      <c r="AI242" s="109"/>
      <c r="AJ242" s="109"/>
      <c r="AK242" s="109"/>
      <c r="AL242" s="109"/>
      <c r="AM242" s="109"/>
      <c r="AN242" s="109"/>
      <c r="AO242" s="109"/>
      <c r="AP242" s="109"/>
      <c r="AQ242" s="109"/>
      <c r="AR242" s="109"/>
      <c r="AS242" s="109"/>
      <c r="AT242" s="109"/>
      <c r="AU242" s="109"/>
      <c r="AV242" s="109"/>
      <c r="AW242" s="109"/>
      <c r="AX242" s="109"/>
      <c r="AY242" s="109"/>
      <c r="AZ242" s="109" t="s">
        <v>4623</v>
      </c>
      <c r="BA242" s="109"/>
      <c r="BB242" s="109"/>
      <c r="BC242" s="109"/>
      <c r="BD242" s="109"/>
      <c r="BE242" s="109"/>
      <c r="BF242" s="109"/>
      <c r="BG242" s="109" t="s">
        <v>9</v>
      </c>
      <c r="BH242" s="109"/>
      <c r="BI242" s="109"/>
      <c r="BJ242" s="109"/>
      <c r="BK242" s="109"/>
      <c r="BL242" s="109"/>
      <c r="BM242" s="109"/>
      <c r="BN242" s="95"/>
    </row>
    <row r="243" spans="1:66" ht="16.2">
      <c r="A243" s="23">
        <v>239</v>
      </c>
      <c r="B243" s="33" t="s">
        <v>652</v>
      </c>
      <c r="C243" s="33" t="s">
        <v>489</v>
      </c>
      <c r="D243" s="33" t="s">
        <v>218</v>
      </c>
      <c r="E243" s="33">
        <v>57</v>
      </c>
      <c r="F243" s="33" t="s">
        <v>325</v>
      </c>
      <c r="G243" s="33" t="s">
        <v>325</v>
      </c>
      <c r="H243" s="23" t="str">
        <f t="shared" si="8"/>
        <v>陳＊昶</v>
      </c>
      <c r="I243" s="23" t="str">
        <f t="shared" si="9"/>
        <v>2＊755767</v>
      </c>
      <c r="J243" s="33" t="s">
        <v>4548</v>
      </c>
      <c r="K243" s="33">
        <v>5760350</v>
      </c>
      <c r="L243" s="33">
        <v>1173</v>
      </c>
      <c r="M243" s="33"/>
      <c r="N243" s="33"/>
      <c r="O243" s="33"/>
      <c r="P243" s="33"/>
      <c r="Q243" s="109"/>
      <c r="R243" s="109"/>
      <c r="S243" s="109"/>
      <c r="T243" s="109"/>
      <c r="U243" s="109"/>
      <c r="V243" s="113"/>
      <c r="W243" s="109"/>
      <c r="X243" s="109"/>
      <c r="Y243" s="109"/>
      <c r="Z243" s="109"/>
      <c r="AA243" s="109"/>
      <c r="AB243" s="109"/>
      <c r="AC243" s="109"/>
      <c r="AD243" s="109"/>
      <c r="AE243" s="109"/>
      <c r="AF243" s="109"/>
      <c r="AG243" s="109"/>
      <c r="AH243" s="109"/>
      <c r="AI243" s="109"/>
      <c r="AJ243" s="109"/>
      <c r="AK243" s="109"/>
      <c r="AL243" s="109"/>
      <c r="AM243" s="109"/>
      <c r="AN243" s="109"/>
      <c r="AO243" s="109"/>
      <c r="AP243" s="109"/>
      <c r="AQ243" s="109"/>
      <c r="AR243" s="109"/>
      <c r="AS243" s="109"/>
      <c r="AT243" s="109"/>
      <c r="AU243" s="109"/>
      <c r="AV243" s="109"/>
      <c r="AW243" s="109"/>
      <c r="AX243" s="109" t="s">
        <v>1108</v>
      </c>
      <c r="AY243" s="109" t="s">
        <v>9</v>
      </c>
      <c r="AZ243" s="109"/>
      <c r="BA243" s="109"/>
      <c r="BB243" s="109"/>
      <c r="BC243" s="109"/>
      <c r="BD243" s="109"/>
      <c r="BE243" s="109"/>
      <c r="BF243" s="109"/>
      <c r="BG243" s="109"/>
      <c r="BH243" s="109"/>
      <c r="BI243" s="109"/>
      <c r="BJ243" s="109"/>
      <c r="BK243" s="109"/>
      <c r="BL243" s="109"/>
      <c r="BM243" s="109"/>
      <c r="BN243" s="95"/>
    </row>
    <row r="244" spans="1:66" ht="16.2">
      <c r="A244" s="23">
        <v>240</v>
      </c>
      <c r="B244" s="33" t="s">
        <v>4758</v>
      </c>
      <c r="C244" s="33" t="s">
        <v>4559</v>
      </c>
      <c r="D244" s="33" t="s">
        <v>218</v>
      </c>
      <c r="E244" s="33">
        <v>89</v>
      </c>
      <c r="F244" s="33" t="s">
        <v>4069</v>
      </c>
      <c r="G244" s="33" t="s">
        <v>4484</v>
      </c>
      <c r="H244" s="23" t="str">
        <f t="shared" si="8"/>
        <v>湯＊俊</v>
      </c>
      <c r="I244" s="23" t="str">
        <f t="shared" si="9"/>
        <v>2＊088028</v>
      </c>
      <c r="J244" s="33" t="s">
        <v>4485</v>
      </c>
      <c r="K244" s="33">
        <v>5760190</v>
      </c>
      <c r="L244" s="33">
        <v>1173</v>
      </c>
      <c r="M244" s="33"/>
      <c r="N244" s="33"/>
      <c r="O244" s="33"/>
      <c r="P244" s="33"/>
      <c r="Q244" s="109"/>
      <c r="R244" s="109"/>
      <c r="S244" s="109"/>
      <c r="T244" s="109"/>
      <c r="U244" s="109"/>
      <c r="V244" s="113"/>
      <c r="W244" s="109"/>
      <c r="X244" s="109"/>
      <c r="Y244" s="109"/>
      <c r="Z244" s="109"/>
      <c r="AA244" s="109"/>
      <c r="AB244" s="109"/>
      <c r="AC244" s="109"/>
      <c r="AD244" s="109"/>
      <c r="AE244" s="109"/>
      <c r="AF244" s="109"/>
      <c r="AG244" s="109"/>
      <c r="AH244" s="109"/>
      <c r="AI244" s="109"/>
      <c r="AJ244" s="109"/>
      <c r="AK244" s="109"/>
      <c r="AL244" s="109"/>
      <c r="AM244" s="109"/>
      <c r="AN244" s="109"/>
      <c r="AO244" s="109"/>
      <c r="AP244" s="109"/>
      <c r="AQ244" s="109"/>
      <c r="AR244" s="109"/>
      <c r="AS244" s="109"/>
      <c r="AT244" s="109"/>
      <c r="AU244" s="109"/>
      <c r="AV244" s="109"/>
      <c r="AW244" s="109"/>
      <c r="AX244" s="109"/>
      <c r="AY244" s="109"/>
      <c r="AZ244" s="109"/>
      <c r="BA244" s="109"/>
      <c r="BB244" s="109"/>
      <c r="BC244" s="109"/>
      <c r="BD244" s="109"/>
      <c r="BE244" s="109" t="s">
        <v>9</v>
      </c>
      <c r="BF244" s="109"/>
      <c r="BG244" s="109"/>
      <c r="BH244" s="109"/>
      <c r="BI244" s="109"/>
      <c r="BJ244" s="109"/>
      <c r="BK244" s="109"/>
      <c r="BL244" s="109"/>
      <c r="BM244" s="109"/>
      <c r="BN244" s="95"/>
    </row>
    <row r="245" spans="1:66" ht="31.2">
      <c r="A245" s="23">
        <v>241</v>
      </c>
      <c r="B245" s="33" t="s">
        <v>4759</v>
      </c>
      <c r="C245" s="33" t="s">
        <v>4560</v>
      </c>
      <c r="D245" s="33" t="s">
        <v>218</v>
      </c>
      <c r="E245" s="33">
        <v>70</v>
      </c>
      <c r="F245" s="33" t="s">
        <v>4497</v>
      </c>
      <c r="G245" s="33" t="s">
        <v>4551</v>
      </c>
      <c r="H245" s="23" t="str">
        <f t="shared" si="8"/>
        <v>李＊德</v>
      </c>
      <c r="I245" s="23" t="str">
        <f t="shared" si="9"/>
        <v>1＊230572</v>
      </c>
      <c r="J245" s="33" t="s">
        <v>4509</v>
      </c>
      <c r="K245" s="33" t="s">
        <v>1142</v>
      </c>
      <c r="L245" s="33">
        <v>1173</v>
      </c>
      <c r="M245" s="33"/>
      <c r="N245" s="33"/>
      <c r="O245" s="33"/>
      <c r="P245" s="33"/>
      <c r="Q245" s="109"/>
      <c r="R245" s="109"/>
      <c r="S245" s="109"/>
      <c r="T245" s="109"/>
      <c r="U245" s="109"/>
      <c r="V245" s="113"/>
      <c r="W245" s="109"/>
      <c r="X245" s="109"/>
      <c r="Y245" s="109"/>
      <c r="Z245" s="109"/>
      <c r="AA245" s="109"/>
      <c r="AB245" s="109"/>
      <c r="AC245" s="109"/>
      <c r="AD245" s="109"/>
      <c r="AE245" s="109"/>
      <c r="AF245" s="109"/>
      <c r="AG245" s="109"/>
      <c r="AH245" s="109"/>
      <c r="AI245" s="109"/>
      <c r="AJ245" s="109"/>
      <c r="AK245" s="109"/>
      <c r="AL245" s="109"/>
      <c r="AM245" s="109"/>
      <c r="AN245" s="109"/>
      <c r="AO245" s="109"/>
      <c r="AP245" s="109"/>
      <c r="AQ245" s="109"/>
      <c r="AR245" s="109"/>
      <c r="AS245" s="109"/>
      <c r="AT245" s="109"/>
      <c r="AU245" s="109"/>
      <c r="AV245" s="109"/>
      <c r="AW245" s="109"/>
      <c r="AX245" s="109"/>
      <c r="AY245" s="109"/>
      <c r="AZ245" s="109" t="s">
        <v>4623</v>
      </c>
      <c r="BA245" s="109"/>
      <c r="BB245" s="109"/>
      <c r="BC245" s="109"/>
      <c r="BD245" s="109"/>
      <c r="BE245" s="109"/>
      <c r="BF245" s="109"/>
      <c r="BG245" s="109"/>
      <c r="BH245" s="109"/>
      <c r="BI245" s="109"/>
      <c r="BJ245" s="109"/>
      <c r="BK245" s="109"/>
      <c r="BL245" s="109"/>
      <c r="BM245" s="109" t="s">
        <v>1111</v>
      </c>
      <c r="BN245" s="95"/>
    </row>
    <row r="246" spans="1:66" ht="31.2">
      <c r="A246" s="23">
        <v>242</v>
      </c>
      <c r="B246" s="33" t="s">
        <v>4669</v>
      </c>
      <c r="C246" s="33" t="s">
        <v>4195</v>
      </c>
      <c r="D246" s="33" t="s">
        <v>218</v>
      </c>
      <c r="E246" s="33">
        <v>62</v>
      </c>
      <c r="F246" s="33" t="s">
        <v>3449</v>
      </c>
      <c r="G246" s="33" t="s">
        <v>4525</v>
      </c>
      <c r="H246" s="23" t="str">
        <f t="shared" si="8"/>
        <v>孫＊華</v>
      </c>
      <c r="I246" s="23" t="str">
        <f t="shared" si="9"/>
        <v>1＊614044</v>
      </c>
      <c r="J246" s="33" t="s">
        <v>4492</v>
      </c>
      <c r="K246" s="33" t="s">
        <v>1142</v>
      </c>
      <c r="L246" s="33">
        <v>1173</v>
      </c>
      <c r="M246" s="33"/>
      <c r="N246" s="33"/>
      <c r="O246" s="33"/>
      <c r="P246" s="33"/>
      <c r="Q246" s="109"/>
      <c r="R246" s="109"/>
      <c r="S246" s="109"/>
      <c r="T246" s="109"/>
      <c r="U246" s="109"/>
      <c r="V246" s="113"/>
      <c r="W246" s="109"/>
      <c r="X246" s="109"/>
      <c r="Y246" s="109"/>
      <c r="Z246" s="109"/>
      <c r="AA246" s="109"/>
      <c r="AB246" s="109"/>
      <c r="AC246" s="109"/>
      <c r="AD246" s="109"/>
      <c r="AE246" s="109"/>
      <c r="AF246" s="109"/>
      <c r="AG246" s="109"/>
      <c r="AH246" s="109"/>
      <c r="AI246" s="109"/>
      <c r="AJ246" s="109"/>
      <c r="AK246" s="109"/>
      <c r="AL246" s="109"/>
      <c r="AM246" s="109"/>
      <c r="AN246" s="109"/>
      <c r="AO246" s="109"/>
      <c r="AP246" s="109"/>
      <c r="AQ246" s="109"/>
      <c r="AR246" s="109"/>
      <c r="AS246" s="109"/>
      <c r="AT246" s="109"/>
      <c r="AU246" s="109"/>
      <c r="AV246" s="109"/>
      <c r="AW246" s="109"/>
      <c r="AX246" s="109"/>
      <c r="AY246" s="109"/>
      <c r="AZ246" s="109" t="s">
        <v>4623</v>
      </c>
      <c r="BA246" s="109"/>
      <c r="BB246" s="109"/>
      <c r="BC246" s="109"/>
      <c r="BD246" s="109"/>
      <c r="BE246" s="109"/>
      <c r="BF246" s="109"/>
      <c r="BG246" s="109"/>
      <c r="BH246" s="109"/>
      <c r="BI246" s="109"/>
      <c r="BJ246" s="109"/>
      <c r="BK246" s="109"/>
      <c r="BL246" s="109"/>
      <c r="BM246" s="109" t="s">
        <v>1111</v>
      </c>
      <c r="BN246" s="95"/>
    </row>
    <row r="247" spans="1:66" ht="16.2">
      <c r="A247" s="23">
        <v>243</v>
      </c>
      <c r="B247" s="33" t="s">
        <v>4760</v>
      </c>
      <c r="C247" s="33" t="s">
        <v>4561</v>
      </c>
      <c r="D247" s="33" t="s">
        <v>218</v>
      </c>
      <c r="E247" s="33">
        <v>94</v>
      </c>
      <c r="F247" s="33" t="s">
        <v>4485</v>
      </c>
      <c r="G247" s="33"/>
      <c r="H247" s="23" t="str">
        <f t="shared" si="8"/>
        <v>姚＊旺</v>
      </c>
      <c r="I247" s="23" t="str">
        <f t="shared" si="9"/>
        <v>1＊879811</v>
      </c>
      <c r="J247" s="33" t="s">
        <v>4530</v>
      </c>
      <c r="K247" s="33">
        <v>5761110</v>
      </c>
      <c r="L247" s="33">
        <v>1173</v>
      </c>
      <c r="M247" s="33"/>
      <c r="N247" s="33"/>
      <c r="O247" s="33"/>
      <c r="P247" s="33"/>
      <c r="Q247" s="109"/>
      <c r="R247" s="109"/>
      <c r="S247" s="109"/>
      <c r="T247" s="109"/>
      <c r="U247" s="109"/>
      <c r="V247" s="113"/>
      <c r="W247" s="109"/>
      <c r="X247" s="109"/>
      <c r="Y247" s="109"/>
      <c r="Z247" s="109"/>
      <c r="AA247" s="109"/>
      <c r="AB247" s="109"/>
      <c r="AC247" s="109"/>
      <c r="AD247" s="109"/>
      <c r="AE247" s="109"/>
      <c r="AF247" s="109"/>
      <c r="AG247" s="109"/>
      <c r="AH247" s="109"/>
      <c r="AI247" s="109"/>
      <c r="AJ247" s="109"/>
      <c r="AK247" s="109"/>
      <c r="AL247" s="109"/>
      <c r="AM247" s="109"/>
      <c r="AN247" s="109"/>
      <c r="AO247" s="109"/>
      <c r="AP247" s="109"/>
      <c r="AQ247" s="109"/>
      <c r="AR247" s="109"/>
      <c r="AS247" s="109"/>
      <c r="AT247" s="109"/>
      <c r="AU247" s="109"/>
      <c r="AV247" s="109"/>
      <c r="AW247" s="109"/>
      <c r="AX247" s="109"/>
      <c r="AY247" s="109"/>
      <c r="AZ247" s="109" t="s">
        <v>4623</v>
      </c>
      <c r="BA247" s="109"/>
      <c r="BB247" s="109"/>
      <c r="BC247" s="109"/>
      <c r="BD247" s="109"/>
      <c r="BE247" s="109"/>
      <c r="BF247" s="109"/>
      <c r="BG247" s="109"/>
      <c r="BH247" s="109"/>
      <c r="BI247" s="109"/>
      <c r="BJ247" s="109"/>
      <c r="BK247" s="109"/>
      <c r="BL247" s="109"/>
      <c r="BM247" s="109"/>
      <c r="BN247" s="95"/>
    </row>
    <row r="248" spans="1:66" ht="46.8">
      <c r="A248" s="23">
        <v>244</v>
      </c>
      <c r="B248" s="33" t="s">
        <v>1560</v>
      </c>
      <c r="C248" s="33" t="s">
        <v>3902</v>
      </c>
      <c r="D248" s="33" t="s">
        <v>216</v>
      </c>
      <c r="E248" s="33">
        <v>86</v>
      </c>
      <c r="F248" s="33" t="s">
        <v>3529</v>
      </c>
      <c r="G248" s="33"/>
      <c r="H248" s="23" t="str">
        <f t="shared" si="8"/>
        <v>侯＊雪</v>
      </c>
      <c r="I248" s="23" t="str">
        <f t="shared" si="9"/>
        <v>0＊502045</v>
      </c>
      <c r="J248" s="33" t="s">
        <v>4521</v>
      </c>
      <c r="K248" s="33" t="s">
        <v>1153</v>
      </c>
      <c r="L248" s="33">
        <v>1173</v>
      </c>
      <c r="M248" s="33"/>
      <c r="N248" s="33"/>
      <c r="O248" s="33"/>
      <c r="P248" s="33"/>
      <c r="Q248" s="109"/>
      <c r="R248" s="109"/>
      <c r="S248" s="109"/>
      <c r="T248" s="109"/>
      <c r="U248" s="109"/>
      <c r="V248" s="113"/>
      <c r="W248" s="109"/>
      <c r="X248" s="109"/>
      <c r="Y248" s="109"/>
      <c r="Z248" s="109"/>
      <c r="AA248" s="109"/>
      <c r="AB248" s="109"/>
      <c r="AC248" s="109"/>
      <c r="AD248" s="109"/>
      <c r="AE248" s="109"/>
      <c r="AF248" s="109"/>
      <c r="AG248" s="109"/>
      <c r="AH248" s="109"/>
      <c r="AI248" s="109"/>
      <c r="AJ248" s="109"/>
      <c r="AK248" s="109"/>
      <c r="AL248" s="109"/>
      <c r="AM248" s="109"/>
      <c r="AN248" s="109"/>
      <c r="AO248" s="109"/>
      <c r="AP248" s="109"/>
      <c r="AQ248" s="109"/>
      <c r="AR248" s="109"/>
      <c r="AS248" s="109"/>
      <c r="AT248" s="109"/>
      <c r="AU248" s="109"/>
      <c r="AV248" s="109" t="s">
        <v>9</v>
      </c>
      <c r="AW248" s="109"/>
      <c r="AX248" s="109"/>
      <c r="AY248" s="109"/>
      <c r="AZ248" s="109"/>
      <c r="BA248" s="109"/>
      <c r="BB248" s="109"/>
      <c r="BC248" s="109"/>
      <c r="BD248" s="109"/>
      <c r="BE248" s="109"/>
      <c r="BF248" s="109"/>
      <c r="BG248" s="109" t="s">
        <v>9</v>
      </c>
      <c r="BH248" s="109"/>
      <c r="BI248" s="109"/>
      <c r="BJ248" s="109"/>
      <c r="BK248" s="109"/>
      <c r="BL248" s="109"/>
      <c r="BM248" s="109" t="s">
        <v>1111</v>
      </c>
      <c r="BN248" s="95"/>
    </row>
    <row r="249" spans="1:66" ht="46.8">
      <c r="A249" s="23">
        <v>245</v>
      </c>
      <c r="B249" s="33" t="s">
        <v>4761</v>
      </c>
      <c r="C249" s="33" t="s">
        <v>4223</v>
      </c>
      <c r="D249" s="33" t="s">
        <v>216</v>
      </c>
      <c r="E249" s="33">
        <v>62</v>
      </c>
      <c r="F249" s="33" t="s">
        <v>4037</v>
      </c>
      <c r="G249" s="33"/>
      <c r="H249" s="23" t="str">
        <f t="shared" si="8"/>
        <v>楊＊華</v>
      </c>
      <c r="I249" s="23" t="str">
        <f t="shared" si="9"/>
        <v>1＊543275</v>
      </c>
      <c r="J249" s="33" t="s">
        <v>4492</v>
      </c>
      <c r="K249" s="33" t="s">
        <v>1155</v>
      </c>
      <c r="L249" s="33">
        <v>1173</v>
      </c>
      <c r="M249" s="33"/>
      <c r="N249" s="33"/>
      <c r="O249" s="33"/>
      <c r="P249" s="33"/>
      <c r="Q249" s="109"/>
      <c r="R249" s="109"/>
      <c r="S249" s="109"/>
      <c r="T249" s="109"/>
      <c r="U249" s="109"/>
      <c r="V249" s="113"/>
      <c r="W249" s="109"/>
      <c r="X249" s="109"/>
      <c r="Y249" s="109"/>
      <c r="Z249" s="109"/>
      <c r="AA249" s="109"/>
      <c r="AB249" s="109"/>
      <c r="AC249" s="109"/>
      <c r="AD249" s="109"/>
      <c r="AE249" s="109"/>
      <c r="AF249" s="109"/>
      <c r="AG249" s="109"/>
      <c r="AH249" s="109"/>
      <c r="AI249" s="109"/>
      <c r="AJ249" s="109"/>
      <c r="AK249" s="109"/>
      <c r="AL249" s="109"/>
      <c r="AM249" s="109"/>
      <c r="AN249" s="109"/>
      <c r="AO249" s="109"/>
      <c r="AP249" s="109"/>
      <c r="AQ249" s="109"/>
      <c r="AR249" s="109"/>
      <c r="AS249" s="109"/>
      <c r="AT249" s="109"/>
      <c r="AU249" s="109"/>
      <c r="AV249" s="109"/>
      <c r="AW249" s="109"/>
      <c r="AX249" s="109"/>
      <c r="AY249" s="109"/>
      <c r="AZ249" s="109" t="s">
        <v>4623</v>
      </c>
      <c r="BA249" s="109"/>
      <c r="BB249" s="109"/>
      <c r="BC249" s="109"/>
      <c r="BD249" s="109"/>
      <c r="BE249" s="109"/>
      <c r="BF249" s="109"/>
      <c r="BG249" s="109" t="s">
        <v>9</v>
      </c>
      <c r="BH249" s="109"/>
      <c r="BI249" s="109"/>
      <c r="BJ249" s="109"/>
      <c r="BK249" s="109"/>
      <c r="BL249" s="109"/>
      <c r="BM249" s="109" t="s">
        <v>1111</v>
      </c>
      <c r="BN249" s="95"/>
    </row>
    <row r="250" spans="1:66" ht="16.2">
      <c r="A250" s="23">
        <v>246</v>
      </c>
      <c r="B250" s="33" t="s">
        <v>4762</v>
      </c>
      <c r="C250" s="33" t="s">
        <v>4199</v>
      </c>
      <c r="D250" s="33" t="s">
        <v>218</v>
      </c>
      <c r="E250" s="33">
        <v>84</v>
      </c>
      <c r="F250" s="33" t="s">
        <v>4485</v>
      </c>
      <c r="G250" s="33" t="s">
        <v>4514</v>
      </c>
      <c r="H250" s="23" t="str">
        <f t="shared" si="8"/>
        <v>詹＊盛</v>
      </c>
      <c r="I250" s="23" t="str">
        <f t="shared" si="9"/>
        <v>1＊903516</v>
      </c>
      <c r="J250" s="33" t="s">
        <v>4497</v>
      </c>
      <c r="K250" s="33">
        <v>5760350</v>
      </c>
      <c r="L250" s="33">
        <v>1173</v>
      </c>
      <c r="M250" s="33"/>
      <c r="N250" s="33"/>
      <c r="O250" s="33"/>
      <c r="P250" s="33"/>
      <c r="Q250" s="109"/>
      <c r="R250" s="109"/>
      <c r="S250" s="109"/>
      <c r="T250" s="109"/>
      <c r="U250" s="109"/>
      <c r="V250" s="113"/>
      <c r="W250" s="109"/>
      <c r="X250" s="109"/>
      <c r="Y250" s="109"/>
      <c r="Z250" s="109"/>
      <c r="AA250" s="109"/>
      <c r="AB250" s="109"/>
      <c r="AC250" s="109"/>
      <c r="AD250" s="109"/>
      <c r="AE250" s="109"/>
      <c r="AF250" s="109"/>
      <c r="AG250" s="109"/>
      <c r="AH250" s="109"/>
      <c r="AI250" s="109"/>
      <c r="AJ250" s="109"/>
      <c r="AK250" s="109"/>
      <c r="AL250" s="109"/>
      <c r="AM250" s="109"/>
      <c r="AN250" s="109"/>
      <c r="AO250" s="109"/>
      <c r="AP250" s="109"/>
      <c r="AQ250" s="109"/>
      <c r="AR250" s="109"/>
      <c r="AS250" s="109"/>
      <c r="AT250" s="109"/>
      <c r="AU250" s="109"/>
      <c r="AV250" s="109"/>
      <c r="AW250" s="109"/>
      <c r="AX250" s="109"/>
      <c r="AY250" s="109" t="s">
        <v>9</v>
      </c>
      <c r="AZ250" s="109"/>
      <c r="BA250" s="109"/>
      <c r="BB250" s="109"/>
      <c r="BC250" s="109"/>
      <c r="BD250" s="109"/>
      <c r="BE250" s="109"/>
      <c r="BF250" s="109"/>
      <c r="BG250" s="109"/>
      <c r="BH250" s="109"/>
      <c r="BI250" s="109"/>
      <c r="BJ250" s="109"/>
      <c r="BK250" s="109"/>
      <c r="BL250" s="109"/>
      <c r="BM250" s="109"/>
      <c r="BN250" s="95"/>
    </row>
    <row r="251" spans="1:66" ht="31.2">
      <c r="A251" s="23">
        <v>247</v>
      </c>
      <c r="B251" s="33" t="s">
        <v>1091</v>
      </c>
      <c r="C251" s="33" t="s">
        <v>3955</v>
      </c>
      <c r="D251" s="33" t="s">
        <v>216</v>
      </c>
      <c r="E251" s="33">
        <v>85</v>
      </c>
      <c r="F251" s="33" t="s">
        <v>4258</v>
      </c>
      <c r="G251" s="33"/>
      <c r="H251" s="23" t="str">
        <f t="shared" si="8"/>
        <v>郭＊玉</v>
      </c>
      <c r="I251" s="23" t="str">
        <f t="shared" si="9"/>
        <v>0＊835386</v>
      </c>
      <c r="J251" s="33" t="s">
        <v>4481</v>
      </c>
      <c r="K251" s="33" t="s">
        <v>1152</v>
      </c>
      <c r="L251" s="33">
        <v>1173</v>
      </c>
      <c r="M251" s="33"/>
      <c r="N251" s="33"/>
      <c r="O251" s="33"/>
      <c r="P251" s="33"/>
      <c r="Q251" s="109"/>
      <c r="R251" s="109"/>
      <c r="S251" s="109"/>
      <c r="T251" s="109"/>
      <c r="U251" s="109"/>
      <c r="V251" s="113"/>
      <c r="W251" s="109"/>
      <c r="X251" s="109"/>
      <c r="Y251" s="109"/>
      <c r="Z251" s="109"/>
      <c r="AA251" s="109"/>
      <c r="AB251" s="109"/>
      <c r="AC251" s="109"/>
      <c r="AD251" s="109"/>
      <c r="AE251" s="109"/>
      <c r="AF251" s="109"/>
      <c r="AG251" s="109"/>
      <c r="AH251" s="109"/>
      <c r="AI251" s="109"/>
      <c r="AJ251" s="109"/>
      <c r="AK251" s="109"/>
      <c r="AL251" s="109"/>
      <c r="AM251" s="109"/>
      <c r="AN251" s="109"/>
      <c r="AO251" s="109"/>
      <c r="AP251" s="109"/>
      <c r="AQ251" s="109"/>
      <c r="AR251" s="109"/>
      <c r="AS251" s="109"/>
      <c r="AT251" s="109"/>
      <c r="AU251" s="109"/>
      <c r="AV251" s="109" t="s">
        <v>9</v>
      </c>
      <c r="AW251" s="109"/>
      <c r="AX251" s="109"/>
      <c r="AY251" s="109"/>
      <c r="AZ251" s="109"/>
      <c r="BA251" s="109"/>
      <c r="BB251" s="109"/>
      <c r="BC251" s="109"/>
      <c r="BD251" s="109"/>
      <c r="BE251" s="109"/>
      <c r="BF251" s="109"/>
      <c r="BG251" s="109"/>
      <c r="BH251" s="109"/>
      <c r="BI251" s="109"/>
      <c r="BJ251" s="109"/>
      <c r="BK251" s="109"/>
      <c r="BL251" s="109"/>
      <c r="BM251" s="109" t="s">
        <v>1111</v>
      </c>
      <c r="BN251" s="95"/>
    </row>
    <row r="252" spans="1:66" ht="46.8">
      <c r="A252" s="23">
        <v>248</v>
      </c>
      <c r="B252" s="33" t="s">
        <v>4640</v>
      </c>
      <c r="C252" s="33" t="s">
        <v>4197</v>
      </c>
      <c r="D252" s="33" t="s">
        <v>216</v>
      </c>
      <c r="E252" s="33">
        <v>70</v>
      </c>
      <c r="F252" s="33" t="s">
        <v>325</v>
      </c>
      <c r="G252" s="33" t="s">
        <v>325</v>
      </c>
      <c r="H252" s="23" t="str">
        <f t="shared" si="8"/>
        <v>楊＊素紫</v>
      </c>
      <c r="I252" s="23" t="str">
        <f t="shared" si="9"/>
        <v>1＊664458</v>
      </c>
      <c r="J252" s="33" t="s">
        <v>4529</v>
      </c>
      <c r="K252" s="33" t="s">
        <v>1148</v>
      </c>
      <c r="L252" s="33">
        <v>1173</v>
      </c>
      <c r="M252" s="33"/>
      <c r="N252" s="33"/>
      <c r="O252" s="33"/>
      <c r="P252" s="33"/>
      <c r="Q252" s="109"/>
      <c r="R252" s="109"/>
      <c r="S252" s="109"/>
      <c r="T252" s="109"/>
      <c r="U252" s="109"/>
      <c r="V252" s="113"/>
      <c r="W252" s="109"/>
      <c r="X252" s="109"/>
      <c r="Y252" s="109"/>
      <c r="Z252" s="109"/>
      <c r="AA252" s="109"/>
      <c r="AB252" s="109"/>
      <c r="AC252" s="109"/>
      <c r="AD252" s="109"/>
      <c r="AE252" s="109"/>
      <c r="AF252" s="109"/>
      <c r="AG252" s="109"/>
      <c r="AH252" s="109"/>
      <c r="AI252" s="109"/>
      <c r="AJ252" s="109"/>
      <c r="AK252" s="109"/>
      <c r="AL252" s="109"/>
      <c r="AM252" s="109"/>
      <c r="AN252" s="109"/>
      <c r="AO252" s="109"/>
      <c r="AP252" s="109"/>
      <c r="AQ252" s="109"/>
      <c r="AR252" s="109"/>
      <c r="AS252" s="109"/>
      <c r="AT252" s="109"/>
      <c r="AU252" s="109"/>
      <c r="AV252" s="109"/>
      <c r="AW252" s="109"/>
      <c r="AX252" s="109"/>
      <c r="AY252" s="109"/>
      <c r="AZ252" s="109" t="s">
        <v>4623</v>
      </c>
      <c r="BA252" s="109"/>
      <c r="BB252" s="109"/>
      <c r="BC252" s="109"/>
      <c r="BD252" s="109"/>
      <c r="BE252" s="109"/>
      <c r="BF252" s="109"/>
      <c r="BG252" s="109" t="s">
        <v>9</v>
      </c>
      <c r="BH252" s="109"/>
      <c r="BI252" s="109"/>
      <c r="BJ252" s="109"/>
      <c r="BK252" s="109"/>
      <c r="BL252" s="109"/>
      <c r="BM252" s="109" t="s">
        <v>1108</v>
      </c>
      <c r="BN252" s="95"/>
    </row>
    <row r="253" spans="1:66" ht="46.8">
      <c r="A253" s="23">
        <v>249</v>
      </c>
      <c r="B253" s="33" t="s">
        <v>4763</v>
      </c>
      <c r="C253" s="33" t="s">
        <v>4562</v>
      </c>
      <c r="D253" s="33" t="s">
        <v>216</v>
      </c>
      <c r="E253" s="33">
        <v>70</v>
      </c>
      <c r="F253" s="33" t="s">
        <v>325</v>
      </c>
      <c r="G253" s="33" t="s">
        <v>325</v>
      </c>
      <c r="H253" s="23" t="str">
        <f t="shared" si="8"/>
        <v>吳＊艷</v>
      </c>
      <c r="I253" s="23" t="str">
        <f t="shared" si="9"/>
        <v>0＊532459</v>
      </c>
      <c r="J253" s="33" t="s">
        <v>4485</v>
      </c>
      <c r="K253" s="33" t="s">
        <v>1132</v>
      </c>
      <c r="L253" s="33">
        <v>1173</v>
      </c>
      <c r="M253" s="33"/>
      <c r="N253" s="33"/>
      <c r="O253" s="33"/>
      <c r="P253" s="33"/>
      <c r="Q253" s="109"/>
      <c r="R253" s="109"/>
      <c r="S253" s="109"/>
      <c r="T253" s="109"/>
      <c r="U253" s="109"/>
      <c r="V253" s="113"/>
      <c r="W253" s="109"/>
      <c r="X253" s="109"/>
      <c r="Y253" s="109"/>
      <c r="Z253" s="109"/>
      <c r="AA253" s="109"/>
      <c r="AB253" s="109"/>
      <c r="AC253" s="109"/>
      <c r="AD253" s="109"/>
      <c r="AE253" s="109"/>
      <c r="AF253" s="109"/>
      <c r="AG253" s="109"/>
      <c r="AH253" s="109"/>
      <c r="AI253" s="109"/>
      <c r="AJ253" s="109"/>
      <c r="AK253" s="109"/>
      <c r="AL253" s="109"/>
      <c r="AM253" s="109"/>
      <c r="AN253" s="109"/>
      <c r="AO253" s="109"/>
      <c r="AP253" s="109"/>
      <c r="AQ253" s="109"/>
      <c r="AR253" s="109"/>
      <c r="AS253" s="109"/>
      <c r="AT253" s="109"/>
      <c r="AU253" s="109"/>
      <c r="AV253" s="109"/>
      <c r="AW253" s="109"/>
      <c r="AX253" s="109"/>
      <c r="AY253" s="109"/>
      <c r="AZ253" s="109"/>
      <c r="BA253" s="109"/>
      <c r="BB253" s="109"/>
      <c r="BC253" s="109" t="s">
        <v>9</v>
      </c>
      <c r="BD253" s="109"/>
      <c r="BE253" s="109" t="s">
        <v>9</v>
      </c>
      <c r="BF253" s="109"/>
      <c r="BG253" s="109"/>
      <c r="BH253" s="109"/>
      <c r="BI253" s="109" t="s">
        <v>1114</v>
      </c>
      <c r="BJ253" s="109"/>
      <c r="BK253" s="109"/>
      <c r="BL253" s="109"/>
      <c r="BM253" s="109"/>
      <c r="BN253" s="95"/>
    </row>
    <row r="254" spans="1:66" ht="31.2">
      <c r="A254" s="23">
        <v>250</v>
      </c>
      <c r="B254" s="33" t="s">
        <v>4764</v>
      </c>
      <c r="C254" s="33" t="s">
        <v>4563</v>
      </c>
      <c r="D254" s="33" t="s">
        <v>218</v>
      </c>
      <c r="E254" s="33">
        <v>81</v>
      </c>
      <c r="F254" s="33" t="s">
        <v>325</v>
      </c>
      <c r="G254" s="33" t="s">
        <v>325</v>
      </c>
      <c r="H254" s="23" t="str">
        <f t="shared" si="8"/>
        <v>施＊謀</v>
      </c>
      <c r="I254" s="23" t="str">
        <f t="shared" si="9"/>
        <v>1＊309264</v>
      </c>
      <c r="J254" s="33" t="s">
        <v>4497</v>
      </c>
      <c r="K254" s="33" t="s">
        <v>1127</v>
      </c>
      <c r="L254" s="33">
        <v>1173</v>
      </c>
      <c r="M254" s="33"/>
      <c r="N254" s="33"/>
      <c r="O254" s="33"/>
      <c r="P254" s="33"/>
      <c r="Q254" s="109"/>
      <c r="R254" s="109"/>
      <c r="S254" s="109"/>
      <c r="T254" s="109"/>
      <c r="U254" s="109"/>
      <c r="V254" s="113"/>
      <c r="W254" s="109"/>
      <c r="X254" s="109"/>
      <c r="Y254" s="109"/>
      <c r="Z254" s="109"/>
      <c r="AA254" s="109"/>
      <c r="AB254" s="109"/>
      <c r="AC254" s="109"/>
      <c r="AD254" s="109"/>
      <c r="AE254" s="109"/>
      <c r="AF254" s="109"/>
      <c r="AG254" s="109"/>
      <c r="AH254" s="109"/>
      <c r="AI254" s="109"/>
      <c r="AJ254" s="109"/>
      <c r="AK254" s="109"/>
      <c r="AL254" s="109"/>
      <c r="AM254" s="109"/>
      <c r="AN254" s="109"/>
      <c r="AO254" s="109"/>
      <c r="AP254" s="109"/>
      <c r="AQ254" s="109"/>
      <c r="AR254" s="109"/>
      <c r="AS254" s="109"/>
      <c r="AT254" s="109"/>
      <c r="AU254" s="109"/>
      <c r="AV254" s="109"/>
      <c r="AW254" s="109"/>
      <c r="AX254" s="109"/>
      <c r="AY254" s="109"/>
      <c r="AZ254" s="109"/>
      <c r="BA254" s="109"/>
      <c r="BB254" s="109"/>
      <c r="BC254" s="109"/>
      <c r="BD254" s="109"/>
      <c r="BE254" s="109" t="s">
        <v>9</v>
      </c>
      <c r="BF254" s="109"/>
      <c r="BG254" s="109"/>
      <c r="BH254" s="109"/>
      <c r="BI254" s="109"/>
      <c r="BJ254" s="109"/>
      <c r="BK254" s="109"/>
      <c r="BL254" s="109"/>
      <c r="BM254" s="109"/>
      <c r="BN254" s="95"/>
    </row>
    <row r="255" spans="1:66" ht="31.2">
      <c r="A255" s="23">
        <v>251</v>
      </c>
      <c r="B255" s="33" t="s">
        <v>1052</v>
      </c>
      <c r="C255" s="33" t="s">
        <v>887</v>
      </c>
      <c r="D255" s="33" t="s">
        <v>216</v>
      </c>
      <c r="E255" s="33">
        <v>62</v>
      </c>
      <c r="F255" s="33" t="s">
        <v>325</v>
      </c>
      <c r="G255" s="33" t="s">
        <v>325</v>
      </c>
      <c r="H255" s="23" t="str">
        <f t="shared" si="8"/>
        <v>賴＊</v>
      </c>
      <c r="I255" s="23" t="str">
        <f t="shared" si="9"/>
        <v>1＊082500</v>
      </c>
      <c r="J255" s="33" t="s">
        <v>4503</v>
      </c>
      <c r="K255" s="33" t="s">
        <v>1127</v>
      </c>
      <c r="L255" s="33">
        <v>1173</v>
      </c>
      <c r="M255" s="33"/>
      <c r="N255" s="33"/>
      <c r="O255" s="33"/>
      <c r="P255" s="33"/>
      <c r="Q255" s="109"/>
      <c r="R255" s="109"/>
      <c r="S255" s="109"/>
      <c r="T255" s="109"/>
      <c r="U255" s="109"/>
      <c r="V255" s="113"/>
      <c r="W255" s="109"/>
      <c r="X255" s="109"/>
      <c r="Y255" s="109"/>
      <c r="Z255" s="109"/>
      <c r="AA255" s="109"/>
      <c r="AB255" s="109"/>
      <c r="AC255" s="109"/>
      <c r="AD255" s="109"/>
      <c r="AE255" s="109"/>
      <c r="AF255" s="109"/>
      <c r="AG255" s="109"/>
      <c r="AH255" s="109"/>
      <c r="AI255" s="109"/>
      <c r="AJ255" s="109"/>
      <c r="AK255" s="109"/>
      <c r="AL255" s="109"/>
      <c r="AM255" s="109"/>
      <c r="AN255" s="109"/>
      <c r="AO255" s="109"/>
      <c r="AP255" s="109"/>
      <c r="AQ255" s="109"/>
      <c r="AR255" s="109"/>
      <c r="AS255" s="109"/>
      <c r="AT255" s="109"/>
      <c r="AU255" s="109"/>
      <c r="AV255" s="109"/>
      <c r="AW255" s="109"/>
      <c r="AX255" s="109"/>
      <c r="AY255" s="109"/>
      <c r="AZ255" s="109"/>
      <c r="BA255" s="109"/>
      <c r="BB255" s="109"/>
      <c r="BC255" s="109"/>
      <c r="BD255" s="109"/>
      <c r="BE255" s="109" t="s">
        <v>9</v>
      </c>
      <c r="BF255" s="109"/>
      <c r="BG255" s="109"/>
      <c r="BH255" s="109"/>
      <c r="BI255" s="109"/>
      <c r="BJ255" s="109"/>
      <c r="BK255" s="109"/>
      <c r="BL255" s="109"/>
      <c r="BM255" s="109"/>
      <c r="BN255" s="95"/>
    </row>
    <row r="256" spans="1:66" ht="31.2">
      <c r="A256" s="23">
        <v>252</v>
      </c>
      <c r="B256" s="33" t="s">
        <v>4765</v>
      </c>
      <c r="C256" s="33" t="s">
        <v>2511</v>
      </c>
      <c r="D256" s="33" t="s">
        <v>216</v>
      </c>
      <c r="E256" s="33">
        <v>66</v>
      </c>
      <c r="F256" s="33" t="s">
        <v>325</v>
      </c>
      <c r="G256" s="33" t="s">
        <v>325</v>
      </c>
      <c r="H256" s="23" t="str">
        <f t="shared" si="8"/>
        <v>林＊珠</v>
      </c>
      <c r="I256" s="23" t="str">
        <f t="shared" si="9"/>
        <v>0＊393448</v>
      </c>
      <c r="J256" s="33" t="s">
        <v>4548</v>
      </c>
      <c r="K256" s="33" t="s">
        <v>1127</v>
      </c>
      <c r="L256" s="33">
        <v>1173</v>
      </c>
      <c r="M256" s="33"/>
      <c r="N256" s="33"/>
      <c r="O256" s="33"/>
      <c r="P256" s="33"/>
      <c r="Q256" s="109"/>
      <c r="R256" s="109"/>
      <c r="S256" s="109"/>
      <c r="T256" s="109"/>
      <c r="U256" s="109"/>
      <c r="V256" s="113"/>
      <c r="W256" s="109"/>
      <c r="X256" s="109"/>
      <c r="Y256" s="109"/>
      <c r="Z256" s="109"/>
      <c r="AA256" s="109"/>
      <c r="AB256" s="109"/>
      <c r="AC256" s="109"/>
      <c r="AD256" s="109"/>
      <c r="AE256" s="109"/>
      <c r="AF256" s="109"/>
      <c r="AG256" s="109"/>
      <c r="AH256" s="109"/>
      <c r="AI256" s="109"/>
      <c r="AJ256" s="109"/>
      <c r="AK256" s="109"/>
      <c r="AL256" s="109"/>
      <c r="AM256" s="109"/>
      <c r="AN256" s="109"/>
      <c r="AO256" s="109"/>
      <c r="AP256" s="109"/>
      <c r="AQ256" s="109"/>
      <c r="AR256" s="109"/>
      <c r="AS256" s="109"/>
      <c r="AT256" s="109"/>
      <c r="AU256" s="109"/>
      <c r="AV256" s="109"/>
      <c r="AW256" s="109"/>
      <c r="AX256" s="109"/>
      <c r="AY256" s="109"/>
      <c r="AZ256" s="109"/>
      <c r="BA256" s="109"/>
      <c r="BB256" s="109"/>
      <c r="BC256" s="109"/>
      <c r="BD256" s="109"/>
      <c r="BE256" s="109" t="s">
        <v>9</v>
      </c>
      <c r="BF256" s="109"/>
      <c r="BG256" s="109"/>
      <c r="BH256" s="109"/>
      <c r="BI256" s="109"/>
      <c r="BJ256" s="109"/>
      <c r="BK256" s="109"/>
      <c r="BL256" s="109"/>
      <c r="BM256" s="109"/>
      <c r="BN256" s="95"/>
    </row>
    <row r="257" spans="1:66" ht="31.2">
      <c r="A257" s="23">
        <v>253</v>
      </c>
      <c r="B257" s="33" t="s">
        <v>1970</v>
      </c>
      <c r="C257" s="33" t="s">
        <v>1756</v>
      </c>
      <c r="D257" s="33" t="s">
        <v>218</v>
      </c>
      <c r="E257" s="33">
        <v>58</v>
      </c>
      <c r="F257" s="33" t="s">
        <v>325</v>
      </c>
      <c r="G257" s="33" t="s">
        <v>325</v>
      </c>
      <c r="H257" s="23" t="str">
        <f t="shared" si="8"/>
        <v>高＊宗</v>
      </c>
      <c r="I257" s="23" t="str">
        <f t="shared" si="9"/>
        <v>0＊787218</v>
      </c>
      <c r="J257" s="33" t="s">
        <v>4509</v>
      </c>
      <c r="K257" s="33" t="s">
        <v>1127</v>
      </c>
      <c r="L257" s="33">
        <v>1173</v>
      </c>
      <c r="M257" s="33"/>
      <c r="N257" s="33"/>
      <c r="O257" s="33"/>
      <c r="P257" s="33"/>
      <c r="Q257" s="109"/>
      <c r="R257" s="109"/>
      <c r="S257" s="109"/>
      <c r="T257" s="109"/>
      <c r="U257" s="109"/>
      <c r="V257" s="113"/>
      <c r="W257" s="109"/>
      <c r="X257" s="109"/>
      <c r="Y257" s="109"/>
      <c r="Z257" s="109"/>
      <c r="AA257" s="109"/>
      <c r="AB257" s="109"/>
      <c r="AC257" s="109"/>
      <c r="AD257" s="109"/>
      <c r="AE257" s="109"/>
      <c r="AF257" s="109"/>
      <c r="AG257" s="109"/>
      <c r="AH257" s="109"/>
      <c r="AI257" s="109"/>
      <c r="AJ257" s="109"/>
      <c r="AK257" s="109"/>
      <c r="AL257" s="109"/>
      <c r="AM257" s="109"/>
      <c r="AN257" s="109"/>
      <c r="AO257" s="109"/>
      <c r="AP257" s="109"/>
      <c r="AQ257" s="109"/>
      <c r="AR257" s="109"/>
      <c r="AS257" s="109"/>
      <c r="AT257" s="109"/>
      <c r="AU257" s="109"/>
      <c r="AV257" s="109"/>
      <c r="AW257" s="109"/>
      <c r="AX257" s="109"/>
      <c r="AY257" s="109"/>
      <c r="AZ257" s="109"/>
      <c r="BA257" s="109"/>
      <c r="BB257" s="109"/>
      <c r="BC257" s="109"/>
      <c r="BD257" s="109"/>
      <c r="BE257" s="109" t="s">
        <v>9</v>
      </c>
      <c r="BF257" s="109"/>
      <c r="BG257" s="109"/>
      <c r="BH257" s="109"/>
      <c r="BI257" s="109"/>
      <c r="BJ257" s="109"/>
      <c r="BK257" s="109"/>
      <c r="BL257" s="109"/>
      <c r="BM257" s="109"/>
      <c r="BN257" s="95"/>
    </row>
    <row r="258" spans="1:66" ht="46.8">
      <c r="A258" s="23">
        <v>254</v>
      </c>
      <c r="B258" s="33" t="s">
        <v>1548</v>
      </c>
      <c r="C258" s="33" t="s">
        <v>1461</v>
      </c>
      <c r="D258" s="33" t="s">
        <v>216</v>
      </c>
      <c r="E258" s="33">
        <v>44</v>
      </c>
      <c r="F258" s="33" t="s">
        <v>325</v>
      </c>
      <c r="G258" s="33" t="s">
        <v>325</v>
      </c>
      <c r="H258" s="23" t="str">
        <f t="shared" si="8"/>
        <v>林＊雯</v>
      </c>
      <c r="I258" s="23" t="str">
        <f t="shared" si="9"/>
        <v>1＊536447</v>
      </c>
      <c r="J258" s="33" t="s">
        <v>4509</v>
      </c>
      <c r="K258" s="33" t="s">
        <v>1140</v>
      </c>
      <c r="L258" s="33">
        <v>1173</v>
      </c>
      <c r="M258" s="33"/>
      <c r="N258" s="33"/>
      <c r="O258" s="33"/>
      <c r="P258" s="33"/>
      <c r="Q258" s="109"/>
      <c r="R258" s="109"/>
      <c r="S258" s="109"/>
      <c r="T258" s="109"/>
      <c r="U258" s="109"/>
      <c r="V258" s="113"/>
      <c r="W258" s="109"/>
      <c r="X258" s="109"/>
      <c r="Y258" s="109"/>
      <c r="Z258" s="109"/>
      <c r="AA258" s="109"/>
      <c r="AB258" s="109"/>
      <c r="AC258" s="109"/>
      <c r="AD258" s="109"/>
      <c r="AE258" s="109"/>
      <c r="AF258" s="109"/>
      <c r="AG258" s="109"/>
      <c r="AH258" s="109"/>
      <c r="AI258" s="109"/>
      <c r="AJ258" s="109"/>
      <c r="AK258" s="109"/>
      <c r="AL258" s="109"/>
      <c r="AM258" s="109"/>
      <c r="AN258" s="109"/>
      <c r="AO258" s="109"/>
      <c r="AP258" s="109"/>
      <c r="AQ258" s="109"/>
      <c r="AR258" s="109"/>
      <c r="AS258" s="109"/>
      <c r="AT258" s="109"/>
      <c r="AU258" s="109"/>
      <c r="AV258" s="109"/>
      <c r="AW258" s="109"/>
      <c r="AX258" s="109"/>
      <c r="AY258" s="109"/>
      <c r="AZ258" s="109"/>
      <c r="BA258" s="109"/>
      <c r="BB258" s="109"/>
      <c r="BC258" s="109"/>
      <c r="BD258" s="109"/>
      <c r="BE258" s="109" t="s">
        <v>9</v>
      </c>
      <c r="BF258" s="109"/>
      <c r="BG258" s="109"/>
      <c r="BH258" s="109"/>
      <c r="BI258" s="109"/>
      <c r="BJ258" s="109" t="s">
        <v>1141</v>
      </c>
      <c r="BK258" s="109"/>
      <c r="BL258" s="109"/>
      <c r="BM258" s="109"/>
      <c r="BN258" s="95"/>
    </row>
    <row r="259" spans="1:66" ht="31.2">
      <c r="A259" s="23">
        <v>255</v>
      </c>
      <c r="B259" s="33" t="s">
        <v>4766</v>
      </c>
      <c r="C259" s="33" t="s">
        <v>4564</v>
      </c>
      <c r="D259" s="33" t="s">
        <v>218</v>
      </c>
      <c r="E259" s="33">
        <v>64</v>
      </c>
      <c r="F259" s="33" t="s">
        <v>325</v>
      </c>
      <c r="G259" s="33" t="s">
        <v>325</v>
      </c>
      <c r="H259" s="23" t="str">
        <f t="shared" si="8"/>
        <v>連＊雄</v>
      </c>
      <c r="I259" s="23" t="str">
        <f t="shared" si="9"/>
        <v>1＊709323</v>
      </c>
      <c r="J259" s="33" t="s">
        <v>4514</v>
      </c>
      <c r="K259" s="33" t="s">
        <v>1142</v>
      </c>
      <c r="L259" s="33">
        <v>1173</v>
      </c>
      <c r="M259" s="33"/>
      <c r="N259" s="33"/>
      <c r="O259" s="33"/>
      <c r="P259" s="33"/>
      <c r="Q259" s="109"/>
      <c r="R259" s="109"/>
      <c r="S259" s="109"/>
      <c r="T259" s="109"/>
      <c r="U259" s="109"/>
      <c r="V259" s="113"/>
      <c r="W259" s="109"/>
      <c r="X259" s="109"/>
      <c r="Y259" s="109"/>
      <c r="Z259" s="109"/>
      <c r="AA259" s="109"/>
      <c r="AB259" s="109"/>
      <c r="AC259" s="109"/>
      <c r="AD259" s="109"/>
      <c r="AE259" s="109"/>
      <c r="AF259" s="109"/>
      <c r="AG259" s="109"/>
      <c r="AH259" s="109"/>
      <c r="AI259" s="109"/>
      <c r="AJ259" s="109"/>
      <c r="AK259" s="109"/>
      <c r="AL259" s="109"/>
      <c r="AM259" s="109"/>
      <c r="AN259" s="109"/>
      <c r="AO259" s="109"/>
      <c r="AP259" s="109"/>
      <c r="AQ259" s="109"/>
      <c r="AR259" s="109"/>
      <c r="AS259" s="109"/>
      <c r="AT259" s="109"/>
      <c r="AU259" s="109"/>
      <c r="AV259" s="109"/>
      <c r="AW259" s="109"/>
      <c r="AX259" s="109"/>
      <c r="AY259" s="109"/>
      <c r="AZ259" s="109" t="s">
        <v>4623</v>
      </c>
      <c r="BA259" s="109"/>
      <c r="BB259" s="109"/>
      <c r="BC259" s="109"/>
      <c r="BD259" s="109"/>
      <c r="BE259" s="109"/>
      <c r="BF259" s="109"/>
      <c r="BG259" s="109"/>
      <c r="BH259" s="109"/>
      <c r="BI259" s="109"/>
      <c r="BJ259" s="109"/>
      <c r="BK259" s="109"/>
      <c r="BL259" s="109"/>
      <c r="BM259" s="109" t="s">
        <v>1111</v>
      </c>
      <c r="BN259" s="95"/>
    </row>
    <row r="260" spans="1:66" ht="46.8">
      <c r="A260" s="23">
        <v>256</v>
      </c>
      <c r="B260" s="33" t="s">
        <v>4762</v>
      </c>
      <c r="C260" s="33" t="s">
        <v>4199</v>
      </c>
      <c r="D260" s="33" t="s">
        <v>4767</v>
      </c>
      <c r="E260" s="33">
        <v>84</v>
      </c>
      <c r="F260" s="33">
        <v>20210903</v>
      </c>
      <c r="G260" s="33">
        <v>20210924</v>
      </c>
      <c r="H260" s="23" t="str">
        <f t="shared" si="8"/>
        <v>詹＊盛</v>
      </c>
      <c r="I260" s="23" t="str">
        <f t="shared" si="9"/>
        <v>1＊903516</v>
      </c>
      <c r="J260" s="33">
        <v>20210917</v>
      </c>
      <c r="K260" s="33" t="s">
        <v>4615</v>
      </c>
      <c r="L260" s="33">
        <v>1173</v>
      </c>
      <c r="M260" s="33"/>
      <c r="N260" s="33"/>
      <c r="O260" s="33"/>
      <c r="P260" s="33"/>
      <c r="Q260" s="109"/>
      <c r="R260" s="109"/>
      <c r="S260" s="109"/>
      <c r="T260" s="109"/>
      <c r="U260" s="109"/>
      <c r="V260" s="113"/>
      <c r="W260" s="109"/>
      <c r="X260" s="109"/>
      <c r="Y260" s="109"/>
      <c r="Z260" s="109"/>
      <c r="AA260" s="109"/>
      <c r="AB260" s="109"/>
      <c r="AC260" s="109"/>
      <c r="AD260" s="109"/>
      <c r="AE260" s="109"/>
      <c r="AF260" s="109"/>
      <c r="AG260" s="109"/>
      <c r="AH260" s="109"/>
      <c r="AI260" s="109"/>
      <c r="AJ260" s="109"/>
      <c r="AK260" s="109"/>
      <c r="AL260" s="109"/>
      <c r="AM260" s="109"/>
      <c r="AN260" s="109"/>
      <c r="AO260" s="109"/>
      <c r="AP260" s="109"/>
      <c r="AQ260" s="109"/>
      <c r="AR260" s="109"/>
      <c r="AS260" s="109"/>
      <c r="AT260" s="109"/>
      <c r="AU260" s="109"/>
      <c r="AV260" s="109"/>
      <c r="AW260" s="109"/>
      <c r="AX260" s="109"/>
      <c r="AY260" s="109"/>
      <c r="AZ260" s="109" t="s">
        <v>4623</v>
      </c>
      <c r="BA260" s="109"/>
      <c r="BB260" s="109"/>
      <c r="BC260" s="109"/>
      <c r="BD260" s="109"/>
      <c r="BE260" s="109"/>
      <c r="BF260" s="109"/>
      <c r="BG260" s="109" t="s">
        <v>9</v>
      </c>
      <c r="BH260" s="109"/>
      <c r="BI260" s="109"/>
      <c r="BJ260" s="109"/>
      <c r="BK260" s="109"/>
      <c r="BL260" s="109"/>
      <c r="BM260" s="109" t="s">
        <v>1111</v>
      </c>
      <c r="BN260" s="95"/>
    </row>
    <row r="261" spans="1:66" ht="31.2">
      <c r="A261" s="23">
        <v>257</v>
      </c>
      <c r="B261" s="33" t="s">
        <v>4650</v>
      </c>
      <c r="C261" s="33" t="s">
        <v>4453</v>
      </c>
      <c r="D261" s="33" t="s">
        <v>218</v>
      </c>
      <c r="E261" s="33">
        <v>50</v>
      </c>
      <c r="F261" s="33" t="s">
        <v>4498</v>
      </c>
      <c r="G261" s="33" t="s">
        <v>4482</v>
      </c>
      <c r="H261" s="23" t="str">
        <f t="shared" si="8"/>
        <v>李＊龍</v>
      </c>
      <c r="I261" s="23" t="str">
        <f t="shared" si="9"/>
        <v>1＊780428</v>
      </c>
      <c r="J261" s="33" t="s">
        <v>4495</v>
      </c>
      <c r="K261" s="33" t="s">
        <v>1142</v>
      </c>
      <c r="L261" s="33">
        <v>1410</v>
      </c>
      <c r="M261" s="33"/>
      <c r="N261" s="33"/>
      <c r="O261" s="33"/>
      <c r="P261" s="33"/>
      <c r="Q261" s="109"/>
      <c r="R261" s="109"/>
      <c r="S261" s="109"/>
      <c r="T261" s="109"/>
      <c r="U261" s="109"/>
      <c r="V261" s="113"/>
      <c r="W261" s="109"/>
      <c r="X261" s="109"/>
      <c r="Y261" s="109"/>
      <c r="Z261" s="109"/>
      <c r="AA261" s="109"/>
      <c r="AB261" s="109"/>
      <c r="AC261" s="109"/>
      <c r="AD261" s="109"/>
      <c r="AE261" s="109"/>
      <c r="AF261" s="109"/>
      <c r="AG261" s="109"/>
      <c r="AH261" s="109"/>
      <c r="AI261" s="109"/>
      <c r="AJ261" s="109"/>
      <c r="AK261" s="109"/>
      <c r="AL261" s="109"/>
      <c r="AM261" s="109"/>
      <c r="AN261" s="109"/>
      <c r="AO261" s="109"/>
      <c r="AP261" s="109"/>
      <c r="AQ261" s="109"/>
      <c r="AR261" s="109"/>
      <c r="AS261" s="109"/>
      <c r="AT261" s="109"/>
      <c r="AU261" s="109"/>
      <c r="AV261" s="109"/>
      <c r="AW261" s="109"/>
      <c r="AX261" s="109"/>
      <c r="AY261" s="109"/>
      <c r="AZ261" s="109" t="s">
        <v>4623</v>
      </c>
      <c r="BA261" s="109"/>
      <c r="BB261" s="109"/>
      <c r="BC261" s="109"/>
      <c r="BD261" s="109"/>
      <c r="BE261" s="109"/>
      <c r="BF261" s="109"/>
      <c r="BG261" s="109"/>
      <c r="BH261" s="109"/>
      <c r="BI261" s="109"/>
      <c r="BJ261" s="109"/>
      <c r="BK261" s="109"/>
      <c r="BL261" s="109"/>
      <c r="BM261" s="109" t="s">
        <v>1111</v>
      </c>
      <c r="BN261" s="95"/>
    </row>
    <row r="262" spans="1:66" ht="46.8">
      <c r="A262" s="23">
        <v>258</v>
      </c>
      <c r="B262" s="33" t="s">
        <v>4644</v>
      </c>
      <c r="C262" s="33" t="s">
        <v>4448</v>
      </c>
      <c r="D262" s="33" t="s">
        <v>216</v>
      </c>
      <c r="E262" s="33">
        <v>81</v>
      </c>
      <c r="F262" s="33" t="s">
        <v>4128</v>
      </c>
      <c r="G262" s="33" t="s">
        <v>4518</v>
      </c>
      <c r="H262" s="23" t="str">
        <f t="shared" si="8"/>
        <v>吳＊翠微</v>
      </c>
      <c r="I262" s="23" t="str">
        <f t="shared" si="9"/>
        <v>0＊935891</v>
      </c>
      <c r="J262" s="33" t="s">
        <v>4529</v>
      </c>
      <c r="K262" s="33" t="s">
        <v>4616</v>
      </c>
      <c r="L262" s="33">
        <v>1410</v>
      </c>
      <c r="M262" s="33"/>
      <c r="N262" s="33"/>
      <c r="O262" s="33"/>
      <c r="P262" s="33"/>
      <c r="Q262" s="109"/>
      <c r="R262" s="109"/>
      <c r="S262" s="109"/>
      <c r="T262" s="109"/>
      <c r="U262" s="109"/>
      <c r="V262" s="113"/>
      <c r="W262" s="109"/>
      <c r="X262" s="109"/>
      <c r="Y262" s="109"/>
      <c r="Z262" s="109"/>
      <c r="AA262" s="109"/>
      <c r="AB262" s="109"/>
      <c r="AC262" s="109"/>
      <c r="AD262" s="109"/>
      <c r="AE262" s="109"/>
      <c r="AF262" s="109"/>
      <c r="AG262" s="109"/>
      <c r="AH262" s="109"/>
      <c r="AI262" s="109"/>
      <c r="AJ262" s="109"/>
      <c r="AK262" s="109"/>
      <c r="AL262" s="109"/>
      <c r="AM262" s="109"/>
      <c r="AN262" s="109"/>
      <c r="AO262" s="109"/>
      <c r="AP262" s="109"/>
      <c r="AQ262" s="109"/>
      <c r="AR262" s="109"/>
      <c r="AS262" s="109"/>
      <c r="AT262" s="109"/>
      <c r="AU262" s="109"/>
      <c r="AV262" s="109"/>
      <c r="AW262" s="109"/>
      <c r="AX262" s="109"/>
      <c r="AY262" s="109"/>
      <c r="AZ262" s="109" t="s">
        <v>4623</v>
      </c>
      <c r="BA262" s="109"/>
      <c r="BB262" s="109"/>
      <c r="BC262" s="109"/>
      <c r="BD262" s="109"/>
      <c r="BE262" s="109"/>
      <c r="BF262" s="109"/>
      <c r="BG262" s="109"/>
      <c r="BH262" s="109"/>
      <c r="BI262" s="109"/>
      <c r="BJ262" s="109"/>
      <c r="BK262" s="109"/>
      <c r="BL262" s="109"/>
      <c r="BM262" s="109" t="s">
        <v>1129</v>
      </c>
      <c r="BN262" s="95"/>
    </row>
    <row r="263" spans="1:66" ht="31.2">
      <c r="A263" s="23">
        <v>259</v>
      </c>
      <c r="B263" s="33" t="s">
        <v>4768</v>
      </c>
      <c r="C263" s="33" t="s">
        <v>4565</v>
      </c>
      <c r="D263" s="33" t="s">
        <v>218</v>
      </c>
      <c r="E263" s="33">
        <v>70</v>
      </c>
      <c r="F263" s="33" t="s">
        <v>4481</v>
      </c>
      <c r="G263" s="33"/>
      <c r="H263" s="23" t="str">
        <f t="shared" si="8"/>
        <v>莊＊煌</v>
      </c>
      <c r="I263" s="23" t="str">
        <f t="shared" si="9"/>
        <v>0＊022150</v>
      </c>
      <c r="J263" s="33" t="s">
        <v>4525</v>
      </c>
      <c r="K263" s="33" t="s">
        <v>1142</v>
      </c>
      <c r="L263" s="33">
        <v>1410</v>
      </c>
      <c r="M263" s="33"/>
      <c r="N263" s="33"/>
      <c r="O263" s="33"/>
      <c r="P263" s="33"/>
      <c r="Q263" s="109"/>
      <c r="R263" s="109"/>
      <c r="S263" s="109"/>
      <c r="T263" s="109"/>
      <c r="U263" s="109"/>
      <c r="V263" s="113"/>
      <c r="W263" s="109"/>
      <c r="X263" s="109"/>
      <c r="Y263" s="109"/>
      <c r="Z263" s="109"/>
      <c r="AA263" s="109"/>
      <c r="AB263" s="109"/>
      <c r="AC263" s="109"/>
      <c r="AD263" s="109"/>
      <c r="AE263" s="109"/>
      <c r="AF263" s="109"/>
      <c r="AG263" s="109"/>
      <c r="AH263" s="109"/>
      <c r="AI263" s="109"/>
      <c r="AJ263" s="109"/>
      <c r="AK263" s="109"/>
      <c r="AL263" s="109"/>
      <c r="AM263" s="109"/>
      <c r="AN263" s="109"/>
      <c r="AO263" s="109"/>
      <c r="AP263" s="109"/>
      <c r="AQ263" s="109"/>
      <c r="AR263" s="109"/>
      <c r="AS263" s="109"/>
      <c r="AT263" s="109"/>
      <c r="AU263" s="109"/>
      <c r="AV263" s="109"/>
      <c r="AW263" s="109"/>
      <c r="AX263" s="109"/>
      <c r="AY263" s="109"/>
      <c r="AZ263" s="109" t="s">
        <v>4623</v>
      </c>
      <c r="BA263" s="109"/>
      <c r="BB263" s="109"/>
      <c r="BC263" s="109"/>
      <c r="BD263" s="109"/>
      <c r="BE263" s="109"/>
      <c r="BF263" s="109"/>
      <c r="BG263" s="109"/>
      <c r="BH263" s="109"/>
      <c r="BI263" s="109"/>
      <c r="BJ263" s="109"/>
      <c r="BK263" s="109"/>
      <c r="BL263" s="109"/>
      <c r="BM263" s="109" t="s">
        <v>1111</v>
      </c>
      <c r="BN263" s="95"/>
    </row>
    <row r="264" spans="1:66" ht="31.2">
      <c r="A264" s="23">
        <v>260</v>
      </c>
      <c r="B264" s="33" t="s">
        <v>1331</v>
      </c>
      <c r="C264" s="33" t="s">
        <v>517</v>
      </c>
      <c r="D264" s="33" t="s">
        <v>216</v>
      </c>
      <c r="E264" s="33">
        <v>89</v>
      </c>
      <c r="F264" s="33" t="s">
        <v>325</v>
      </c>
      <c r="G264" s="33" t="s">
        <v>325</v>
      </c>
      <c r="H264" s="23" t="str">
        <f t="shared" si="8"/>
        <v>張＊允</v>
      </c>
      <c r="I264" s="23" t="str">
        <f t="shared" si="9"/>
        <v>2＊331091</v>
      </c>
      <c r="J264" s="33" t="s">
        <v>4529</v>
      </c>
      <c r="K264" s="33" t="s">
        <v>1142</v>
      </c>
      <c r="L264" s="33">
        <v>1410</v>
      </c>
      <c r="M264" s="33"/>
      <c r="N264" s="33"/>
      <c r="O264" s="33"/>
      <c r="P264" s="33"/>
      <c r="Q264" s="109"/>
      <c r="R264" s="109"/>
      <c r="S264" s="109"/>
      <c r="T264" s="109"/>
      <c r="U264" s="109"/>
      <c r="V264" s="113"/>
      <c r="W264" s="109"/>
      <c r="X264" s="109"/>
      <c r="Y264" s="109"/>
      <c r="Z264" s="109"/>
      <c r="AA264" s="109"/>
      <c r="AB264" s="109"/>
      <c r="AC264" s="109"/>
      <c r="AD264" s="109"/>
      <c r="AE264" s="109"/>
      <c r="AF264" s="109"/>
      <c r="AG264" s="109"/>
      <c r="AH264" s="109"/>
      <c r="AI264" s="109"/>
      <c r="AJ264" s="109"/>
      <c r="AK264" s="109"/>
      <c r="AL264" s="109"/>
      <c r="AM264" s="109"/>
      <c r="AN264" s="109"/>
      <c r="AO264" s="109"/>
      <c r="AP264" s="109"/>
      <c r="AQ264" s="109"/>
      <c r="AR264" s="109"/>
      <c r="AS264" s="109"/>
      <c r="AT264" s="109"/>
      <c r="AU264" s="109"/>
      <c r="AV264" s="109"/>
      <c r="AW264" s="109"/>
      <c r="AX264" s="109"/>
      <c r="AY264" s="109"/>
      <c r="AZ264" s="109" t="s">
        <v>4623</v>
      </c>
      <c r="BA264" s="109"/>
      <c r="BB264" s="109"/>
      <c r="BC264" s="109"/>
      <c r="BD264" s="109"/>
      <c r="BE264" s="109"/>
      <c r="BF264" s="109"/>
      <c r="BG264" s="109"/>
      <c r="BH264" s="109"/>
      <c r="BI264" s="109"/>
      <c r="BJ264" s="109"/>
      <c r="BK264" s="109"/>
      <c r="BL264" s="109"/>
      <c r="BM264" s="109" t="s">
        <v>1111</v>
      </c>
      <c r="BN264" s="95"/>
    </row>
    <row r="265" spans="1:66" ht="46.8">
      <c r="A265" s="23">
        <v>261</v>
      </c>
      <c r="B265" s="33" t="s">
        <v>1309</v>
      </c>
      <c r="C265" s="33" t="s">
        <v>492</v>
      </c>
      <c r="D265" s="33" t="s">
        <v>218</v>
      </c>
      <c r="E265" s="33">
        <v>77</v>
      </c>
      <c r="F265" s="33" t="s">
        <v>325</v>
      </c>
      <c r="G265" s="33" t="s">
        <v>325</v>
      </c>
      <c r="H265" s="23" t="str">
        <f t="shared" si="8"/>
        <v>林＊吉</v>
      </c>
      <c r="I265" s="23" t="str">
        <f t="shared" si="9"/>
        <v>2＊758017</v>
      </c>
      <c r="J265" s="33" t="s">
        <v>4525</v>
      </c>
      <c r="K265" s="33" t="s">
        <v>1148</v>
      </c>
      <c r="L265" s="33">
        <v>1410</v>
      </c>
      <c r="M265" s="33"/>
      <c r="N265" s="33"/>
      <c r="O265" s="33"/>
      <c r="P265" s="33"/>
      <c r="Q265" s="109"/>
      <c r="R265" s="109"/>
      <c r="S265" s="109"/>
      <c r="T265" s="109"/>
      <c r="U265" s="109"/>
      <c r="V265" s="113"/>
      <c r="W265" s="109"/>
      <c r="X265" s="109"/>
      <c r="Y265" s="109"/>
      <c r="Z265" s="109"/>
      <c r="AA265" s="109"/>
      <c r="AB265" s="109"/>
      <c r="AC265" s="109"/>
      <c r="AD265" s="109"/>
      <c r="AE265" s="109"/>
      <c r="AF265" s="109"/>
      <c r="AG265" s="109"/>
      <c r="AH265" s="109"/>
      <c r="AI265" s="109"/>
      <c r="AJ265" s="109"/>
      <c r="AK265" s="109"/>
      <c r="AL265" s="109"/>
      <c r="AM265" s="109"/>
      <c r="AN265" s="109"/>
      <c r="AO265" s="109"/>
      <c r="AP265" s="109"/>
      <c r="AQ265" s="109"/>
      <c r="AR265" s="109"/>
      <c r="AS265" s="109"/>
      <c r="AT265" s="109"/>
      <c r="AU265" s="109"/>
      <c r="AV265" s="109"/>
      <c r="AW265" s="109"/>
      <c r="AX265" s="109"/>
      <c r="AY265" s="109"/>
      <c r="AZ265" s="109" t="s">
        <v>4623</v>
      </c>
      <c r="BA265" s="109"/>
      <c r="BB265" s="109"/>
      <c r="BC265" s="109"/>
      <c r="BD265" s="109"/>
      <c r="BE265" s="109"/>
      <c r="BF265" s="109"/>
      <c r="BG265" s="109" t="s">
        <v>9</v>
      </c>
      <c r="BH265" s="109"/>
      <c r="BI265" s="109"/>
      <c r="BJ265" s="109"/>
      <c r="BK265" s="109"/>
      <c r="BL265" s="109"/>
      <c r="BM265" s="109"/>
      <c r="BN265" s="95"/>
    </row>
    <row r="266" spans="1:66" ht="31.2">
      <c r="A266" s="23">
        <v>262</v>
      </c>
      <c r="B266" s="33" t="s">
        <v>4769</v>
      </c>
      <c r="C266" s="33" t="s">
        <v>4566</v>
      </c>
      <c r="D266" s="33" t="s">
        <v>216</v>
      </c>
      <c r="E266" s="33">
        <v>60</v>
      </c>
      <c r="F266" s="33" t="s">
        <v>4481</v>
      </c>
      <c r="G266" s="33" t="s">
        <v>4509</v>
      </c>
      <c r="H266" s="23" t="str">
        <f t="shared" ref="H266:H316" si="10">REPLACE(B266,2,1,"＊")</f>
        <v>何＊美</v>
      </c>
      <c r="I266" s="23" t="str">
        <f t="shared" ref="I266:I316" si="11">REPLACE(C266,2,1,"＊")</f>
        <v>1＊987015</v>
      </c>
      <c r="J266" s="33" t="s">
        <v>4482</v>
      </c>
      <c r="K266" s="33" t="s">
        <v>1142</v>
      </c>
      <c r="L266" s="33">
        <v>1410</v>
      </c>
      <c r="M266" s="33"/>
      <c r="N266" s="33"/>
      <c r="O266" s="33"/>
      <c r="P266" s="33"/>
      <c r="Q266" s="109"/>
      <c r="R266" s="109"/>
      <c r="S266" s="109"/>
      <c r="T266" s="109"/>
      <c r="U266" s="109"/>
      <c r="V266" s="113"/>
      <c r="W266" s="109"/>
      <c r="X266" s="109"/>
      <c r="Y266" s="109"/>
      <c r="Z266" s="109"/>
      <c r="AA266" s="109"/>
      <c r="AB266" s="109"/>
      <c r="AC266" s="109"/>
      <c r="AD266" s="109"/>
      <c r="AE266" s="109"/>
      <c r="AF266" s="109"/>
      <c r="AG266" s="109"/>
      <c r="AH266" s="109"/>
      <c r="AI266" s="109"/>
      <c r="AJ266" s="109"/>
      <c r="AK266" s="109"/>
      <c r="AL266" s="109"/>
      <c r="AM266" s="109"/>
      <c r="AN266" s="109"/>
      <c r="AO266" s="109"/>
      <c r="AP266" s="109"/>
      <c r="AQ266" s="109"/>
      <c r="AR266" s="109"/>
      <c r="AS266" s="109"/>
      <c r="AT266" s="109"/>
      <c r="AU266" s="109"/>
      <c r="AV266" s="109"/>
      <c r="AW266" s="109"/>
      <c r="AX266" s="109"/>
      <c r="AY266" s="109"/>
      <c r="AZ266" s="109" t="s">
        <v>4623</v>
      </c>
      <c r="BA266" s="109"/>
      <c r="BB266" s="109"/>
      <c r="BC266" s="109"/>
      <c r="BD266" s="109"/>
      <c r="BE266" s="109"/>
      <c r="BF266" s="109"/>
      <c r="BG266" s="109"/>
      <c r="BH266" s="109"/>
      <c r="BI266" s="109"/>
      <c r="BJ266" s="109"/>
      <c r="BK266" s="109"/>
      <c r="BL266" s="109"/>
      <c r="BM266" s="109" t="s">
        <v>1111</v>
      </c>
      <c r="BN266" s="95"/>
    </row>
    <row r="267" spans="1:66" ht="16.2">
      <c r="A267" s="23">
        <v>263</v>
      </c>
      <c r="B267" s="33" t="s">
        <v>609</v>
      </c>
      <c r="C267" s="33" t="s">
        <v>610</v>
      </c>
      <c r="D267" s="33" t="s">
        <v>4720</v>
      </c>
      <c r="E267" s="33">
        <v>58</v>
      </c>
      <c r="F267" s="33"/>
      <c r="G267" s="33"/>
      <c r="H267" s="23" t="str">
        <f t="shared" si="10"/>
        <v>連＊淑</v>
      </c>
      <c r="I267" s="23" t="str">
        <f t="shared" si="11"/>
        <v>0＊960865</v>
      </c>
      <c r="J267" s="33" t="s">
        <v>4551</v>
      </c>
      <c r="K267" s="33">
        <v>5760350</v>
      </c>
      <c r="L267" s="33">
        <v>1410</v>
      </c>
      <c r="M267" s="33"/>
      <c r="N267" s="33"/>
      <c r="O267" s="33"/>
      <c r="P267" s="33"/>
      <c r="Q267" s="109"/>
      <c r="R267" s="109"/>
      <c r="S267" s="109"/>
      <c r="T267" s="109"/>
      <c r="U267" s="109"/>
      <c r="V267" s="113"/>
      <c r="W267" s="109"/>
      <c r="X267" s="109"/>
      <c r="Y267" s="109"/>
      <c r="Z267" s="109"/>
      <c r="AA267" s="109"/>
      <c r="AB267" s="109"/>
      <c r="AC267" s="109"/>
      <c r="AD267" s="109"/>
      <c r="AE267" s="109"/>
      <c r="AF267" s="109"/>
      <c r="AG267" s="109"/>
      <c r="AH267" s="109"/>
      <c r="AI267" s="109"/>
      <c r="AJ267" s="109"/>
      <c r="AK267" s="109"/>
      <c r="AL267" s="109"/>
      <c r="AM267" s="109"/>
      <c r="AN267" s="109"/>
      <c r="AO267" s="109"/>
      <c r="AP267" s="109"/>
      <c r="AQ267" s="109"/>
      <c r="AR267" s="109"/>
      <c r="AS267" s="109"/>
      <c r="AT267" s="109"/>
      <c r="AU267" s="109"/>
      <c r="AV267" s="109"/>
      <c r="AW267" s="109"/>
      <c r="AX267" s="109"/>
      <c r="AY267" s="109" t="s">
        <v>9</v>
      </c>
      <c r="AZ267" s="109"/>
      <c r="BA267" s="109"/>
      <c r="BB267" s="109"/>
      <c r="BC267" s="109"/>
      <c r="BD267" s="109"/>
      <c r="BE267" s="109"/>
      <c r="BF267" s="109"/>
      <c r="BG267" s="109"/>
      <c r="BH267" s="109"/>
      <c r="BI267" s="109"/>
      <c r="BJ267" s="109"/>
      <c r="BK267" s="109"/>
      <c r="BL267" s="109"/>
      <c r="BM267" s="109"/>
      <c r="BN267" s="95"/>
    </row>
    <row r="268" spans="1:66" ht="46.8">
      <c r="A268" s="23">
        <v>264</v>
      </c>
      <c r="B268" s="33" t="s">
        <v>609</v>
      </c>
      <c r="C268" s="33" t="s">
        <v>610</v>
      </c>
      <c r="D268" s="33" t="s">
        <v>216</v>
      </c>
      <c r="E268" s="33">
        <v>59</v>
      </c>
      <c r="F268" s="33" t="s">
        <v>4551</v>
      </c>
      <c r="G268" s="33" t="s">
        <v>4480</v>
      </c>
      <c r="H268" s="23" t="str">
        <f t="shared" si="10"/>
        <v>連＊淑</v>
      </c>
      <c r="I268" s="23" t="str">
        <f t="shared" si="11"/>
        <v>0＊960865</v>
      </c>
      <c r="J268" s="33">
        <v>20210927</v>
      </c>
      <c r="K268" s="33" t="s">
        <v>4617</v>
      </c>
      <c r="L268" s="33">
        <v>1410</v>
      </c>
      <c r="M268" s="33"/>
      <c r="N268" s="33"/>
      <c r="O268" s="33"/>
      <c r="P268" s="33"/>
      <c r="Q268" s="109"/>
      <c r="R268" s="109"/>
      <c r="S268" s="109"/>
      <c r="T268" s="109"/>
      <c r="U268" s="109"/>
      <c r="V268" s="113"/>
      <c r="W268" s="109"/>
      <c r="X268" s="109"/>
      <c r="Y268" s="109"/>
      <c r="Z268" s="109"/>
      <c r="AA268" s="109"/>
      <c r="AB268" s="109"/>
      <c r="AC268" s="109"/>
      <c r="AD268" s="109"/>
      <c r="AE268" s="109"/>
      <c r="AF268" s="109"/>
      <c r="AG268" s="109"/>
      <c r="AH268" s="109"/>
      <c r="AI268" s="109"/>
      <c r="AJ268" s="109"/>
      <c r="AK268" s="109"/>
      <c r="AL268" s="109"/>
      <c r="AM268" s="109"/>
      <c r="AN268" s="109"/>
      <c r="AO268" s="109"/>
      <c r="AP268" s="109"/>
      <c r="AQ268" s="109"/>
      <c r="AR268" s="109"/>
      <c r="AS268" s="109"/>
      <c r="AT268" s="109"/>
      <c r="AU268" s="109"/>
      <c r="AV268" s="109"/>
      <c r="AW268" s="109"/>
      <c r="AX268" s="109"/>
      <c r="AY268" s="109"/>
      <c r="AZ268" s="109"/>
      <c r="BA268" s="109"/>
      <c r="BB268" s="109"/>
      <c r="BC268" s="109"/>
      <c r="BD268" s="109"/>
      <c r="BE268" s="109"/>
      <c r="BF268" s="109" t="s">
        <v>9</v>
      </c>
      <c r="BG268" s="109"/>
      <c r="BH268" s="109"/>
      <c r="BI268" s="109"/>
      <c r="BJ268" s="109" t="s">
        <v>1141</v>
      </c>
      <c r="BK268" s="109"/>
      <c r="BL268" s="109"/>
      <c r="BM268" s="109"/>
      <c r="BN268" s="95"/>
    </row>
    <row r="269" spans="1:66" ht="31.2">
      <c r="A269" s="23">
        <v>265</v>
      </c>
      <c r="B269" s="33" t="s">
        <v>4770</v>
      </c>
      <c r="C269" s="33" t="s">
        <v>4219</v>
      </c>
      <c r="D269" s="33" t="s">
        <v>4771</v>
      </c>
      <c r="E269" s="33">
        <v>78</v>
      </c>
      <c r="F269" s="33">
        <v>20210911</v>
      </c>
      <c r="G269" s="33">
        <v>20210929</v>
      </c>
      <c r="H269" s="23" t="str">
        <f t="shared" si="10"/>
        <v>董＊慧嬌</v>
      </c>
      <c r="I269" s="23" t="str">
        <f t="shared" si="11"/>
        <v>1＊831910</v>
      </c>
      <c r="J269" s="33" t="s">
        <v>4503</v>
      </c>
      <c r="K269" s="33" t="s">
        <v>4618</v>
      </c>
      <c r="L269" s="33">
        <v>1410</v>
      </c>
      <c r="M269" s="33"/>
      <c r="N269" s="33"/>
      <c r="O269" s="33"/>
      <c r="P269" s="33"/>
      <c r="Q269" s="109"/>
      <c r="R269" s="109"/>
      <c r="S269" s="109"/>
      <c r="T269" s="109"/>
      <c r="U269" s="109"/>
      <c r="V269" s="113"/>
      <c r="W269" s="109"/>
      <c r="X269" s="109"/>
      <c r="Y269" s="109"/>
      <c r="Z269" s="109"/>
      <c r="AA269" s="109"/>
      <c r="AB269" s="109"/>
      <c r="AC269" s="109"/>
      <c r="AD269" s="109"/>
      <c r="AE269" s="109"/>
      <c r="AF269" s="109"/>
      <c r="AG269" s="109"/>
      <c r="AH269" s="109"/>
      <c r="AI269" s="109"/>
      <c r="AJ269" s="109"/>
      <c r="AK269" s="109"/>
      <c r="AL269" s="109"/>
      <c r="AM269" s="109"/>
      <c r="AN269" s="109"/>
      <c r="AO269" s="109"/>
      <c r="AP269" s="109"/>
      <c r="AQ269" s="109"/>
      <c r="AR269" s="109"/>
      <c r="AS269" s="109"/>
      <c r="AT269" s="109"/>
      <c r="AU269" s="109"/>
      <c r="AV269" s="109"/>
      <c r="AW269" s="109"/>
      <c r="AX269" s="109"/>
      <c r="AY269" s="109"/>
      <c r="AZ269" s="109"/>
      <c r="BA269" s="109"/>
      <c r="BB269" s="109"/>
      <c r="BC269" s="109"/>
      <c r="BD269" s="109"/>
      <c r="BE269" s="109"/>
      <c r="BF269" s="109"/>
      <c r="BG269" s="109"/>
      <c r="BH269" s="109"/>
      <c r="BI269" s="109"/>
      <c r="BJ269" s="109"/>
      <c r="BK269" s="109"/>
      <c r="BL269" s="109"/>
      <c r="BM269" s="109" t="s">
        <v>4619</v>
      </c>
      <c r="BN269" s="95"/>
    </row>
    <row r="270" spans="1:66" ht="31.2">
      <c r="A270" s="23">
        <v>266</v>
      </c>
      <c r="B270" s="33" t="s">
        <v>4770</v>
      </c>
      <c r="C270" s="33" t="s">
        <v>4219</v>
      </c>
      <c r="D270" s="33" t="s">
        <v>216</v>
      </c>
      <c r="E270" s="33">
        <v>78</v>
      </c>
      <c r="F270" s="33" t="s">
        <v>4495</v>
      </c>
      <c r="G270" s="33" t="s">
        <v>4521</v>
      </c>
      <c r="H270" s="23" t="str">
        <f t="shared" si="10"/>
        <v>董＊慧嬌</v>
      </c>
      <c r="I270" s="23" t="str">
        <f t="shared" si="11"/>
        <v>1＊831910</v>
      </c>
      <c r="J270" s="33">
        <v>20210920</v>
      </c>
      <c r="K270" s="33" t="s">
        <v>1136</v>
      </c>
      <c r="L270" s="33">
        <v>1410</v>
      </c>
      <c r="M270" s="33"/>
      <c r="N270" s="33"/>
      <c r="O270" s="33"/>
      <c r="P270" s="33"/>
      <c r="Q270" s="109"/>
      <c r="R270" s="109"/>
      <c r="S270" s="109"/>
      <c r="T270" s="109"/>
      <c r="U270" s="109"/>
      <c r="V270" s="113"/>
      <c r="W270" s="109"/>
      <c r="X270" s="109"/>
      <c r="Y270" s="109"/>
      <c r="Z270" s="109"/>
      <c r="AA270" s="109"/>
      <c r="AB270" s="109"/>
      <c r="AC270" s="109"/>
      <c r="AD270" s="109"/>
      <c r="AE270" s="109"/>
      <c r="AF270" s="109"/>
      <c r="AG270" s="109"/>
      <c r="AH270" s="109"/>
      <c r="AI270" s="109"/>
      <c r="AJ270" s="109"/>
      <c r="AK270" s="109"/>
      <c r="AL270" s="109"/>
      <c r="AM270" s="109"/>
      <c r="AN270" s="109"/>
      <c r="AO270" s="109"/>
      <c r="AP270" s="109"/>
      <c r="AQ270" s="109"/>
      <c r="AR270" s="109"/>
      <c r="AS270" s="109"/>
      <c r="AT270" s="109"/>
      <c r="AU270" s="109"/>
      <c r="AV270" s="109"/>
      <c r="AW270" s="109"/>
      <c r="AX270" s="109"/>
      <c r="AY270" s="109"/>
      <c r="AZ270" s="109"/>
      <c r="BA270" s="109"/>
      <c r="BB270" s="109"/>
      <c r="BC270" s="109"/>
      <c r="BD270" s="109"/>
      <c r="BE270" s="109"/>
      <c r="BF270" s="109" t="s">
        <v>9</v>
      </c>
      <c r="BG270" s="109"/>
      <c r="BH270" s="109"/>
      <c r="BI270" s="109"/>
      <c r="BJ270" s="109"/>
      <c r="BK270" s="109"/>
      <c r="BL270" s="109"/>
      <c r="BM270" s="109"/>
      <c r="BN270" s="95"/>
    </row>
    <row r="271" spans="1:66" ht="62.4">
      <c r="A271" s="23">
        <v>267</v>
      </c>
      <c r="B271" s="33" t="s">
        <v>4772</v>
      </c>
      <c r="C271" s="33" t="s">
        <v>4567</v>
      </c>
      <c r="D271" s="33" t="s">
        <v>216</v>
      </c>
      <c r="E271" s="33">
        <v>81</v>
      </c>
      <c r="F271" s="33" t="s">
        <v>4529</v>
      </c>
      <c r="G271" s="33"/>
      <c r="H271" s="23" t="str">
        <f t="shared" si="10"/>
        <v>潘＊淑玉</v>
      </c>
      <c r="I271" s="23" t="str">
        <f t="shared" si="11"/>
        <v>0＊036917</v>
      </c>
      <c r="J271" s="33" t="s">
        <v>4521</v>
      </c>
      <c r="K271" s="33" t="s">
        <v>1814</v>
      </c>
      <c r="L271" s="33">
        <v>1410</v>
      </c>
      <c r="M271" s="33"/>
      <c r="N271" s="33"/>
      <c r="O271" s="33"/>
      <c r="P271" s="33"/>
      <c r="Q271" s="109"/>
      <c r="R271" s="109"/>
      <c r="S271" s="109"/>
      <c r="T271" s="109"/>
      <c r="U271" s="109"/>
      <c r="V271" s="113"/>
      <c r="W271" s="109"/>
      <c r="X271" s="109"/>
      <c r="Y271" s="109"/>
      <c r="Z271" s="109"/>
      <c r="AA271" s="109"/>
      <c r="AB271" s="109"/>
      <c r="AC271" s="109"/>
      <c r="AD271" s="109"/>
      <c r="AE271" s="109"/>
      <c r="AF271" s="109"/>
      <c r="AG271" s="109"/>
      <c r="AH271" s="109"/>
      <c r="AI271" s="109"/>
      <c r="AJ271" s="109"/>
      <c r="AK271" s="109"/>
      <c r="AL271" s="109"/>
      <c r="AM271" s="109"/>
      <c r="AN271" s="109"/>
      <c r="AO271" s="109"/>
      <c r="AP271" s="109"/>
      <c r="AQ271" s="109"/>
      <c r="AR271" s="109"/>
      <c r="AS271" s="109"/>
      <c r="AT271" s="109"/>
      <c r="AU271" s="109"/>
      <c r="AV271" s="109"/>
      <c r="AW271" s="109"/>
      <c r="AX271" s="109"/>
      <c r="AY271" s="109"/>
      <c r="AZ271" s="109" t="s">
        <v>4623</v>
      </c>
      <c r="BA271" s="109"/>
      <c r="BB271" s="109"/>
      <c r="BC271" s="109"/>
      <c r="BD271" s="109"/>
      <c r="BE271" s="109"/>
      <c r="BF271" s="109"/>
      <c r="BG271" s="109" t="s">
        <v>9</v>
      </c>
      <c r="BH271" s="109"/>
      <c r="BI271" s="109"/>
      <c r="BJ271" s="109"/>
      <c r="BK271" s="109"/>
      <c r="BL271" s="109"/>
      <c r="BM271" s="109" t="s">
        <v>1111</v>
      </c>
      <c r="BN271" s="95"/>
    </row>
    <row r="272" spans="1:66" ht="16.2">
      <c r="A272" s="23">
        <v>268</v>
      </c>
      <c r="B272" s="33" t="s">
        <v>4773</v>
      </c>
      <c r="C272" s="33" t="s">
        <v>3953</v>
      </c>
      <c r="D272" s="33" t="s">
        <v>218</v>
      </c>
      <c r="E272" s="33">
        <v>97</v>
      </c>
      <c r="F272" s="33" t="s">
        <v>4083</v>
      </c>
      <c r="G272" s="33" t="s">
        <v>4530</v>
      </c>
      <c r="H272" s="23" t="str">
        <f t="shared" si="10"/>
        <v>吳＊潤</v>
      </c>
      <c r="I272" s="23" t="str">
        <f t="shared" si="11"/>
        <v>0＊014704</v>
      </c>
      <c r="J272" s="33" t="s">
        <v>4530</v>
      </c>
      <c r="K272" s="33">
        <v>5760350</v>
      </c>
      <c r="L272" s="33">
        <v>1410</v>
      </c>
      <c r="M272" s="33"/>
      <c r="N272" s="33"/>
      <c r="O272" s="33"/>
      <c r="P272" s="33"/>
      <c r="Q272" s="109"/>
      <c r="R272" s="109"/>
      <c r="S272" s="109"/>
      <c r="T272" s="109"/>
      <c r="U272" s="109"/>
      <c r="V272" s="113"/>
      <c r="W272" s="109"/>
      <c r="X272" s="109"/>
      <c r="Y272" s="109"/>
      <c r="Z272" s="109"/>
      <c r="AA272" s="109"/>
      <c r="AB272" s="109"/>
      <c r="AC272" s="109"/>
      <c r="AD272" s="109"/>
      <c r="AE272" s="109"/>
      <c r="AF272" s="109"/>
      <c r="AG272" s="109"/>
      <c r="AH272" s="109"/>
      <c r="AI272" s="109"/>
      <c r="AJ272" s="109"/>
      <c r="AK272" s="109"/>
      <c r="AL272" s="109"/>
      <c r="AM272" s="109"/>
      <c r="AN272" s="109"/>
      <c r="AO272" s="109"/>
      <c r="AP272" s="109"/>
      <c r="AQ272" s="109"/>
      <c r="AR272" s="109"/>
      <c r="AS272" s="109"/>
      <c r="AT272" s="109"/>
      <c r="AU272" s="109"/>
      <c r="AV272" s="109"/>
      <c r="AW272" s="109"/>
      <c r="AX272" s="109"/>
      <c r="AY272" s="109" t="s">
        <v>9</v>
      </c>
      <c r="AZ272" s="109"/>
      <c r="BA272" s="109"/>
      <c r="BB272" s="109"/>
      <c r="BC272" s="109"/>
      <c r="BD272" s="109"/>
      <c r="BE272" s="109"/>
      <c r="BF272" s="109"/>
      <c r="BG272" s="109"/>
      <c r="BH272" s="109"/>
      <c r="BI272" s="109"/>
      <c r="BJ272" s="109"/>
      <c r="BK272" s="109"/>
      <c r="BL272" s="109"/>
      <c r="BM272" s="109"/>
      <c r="BN272" s="95"/>
    </row>
    <row r="273" spans="1:66" ht="31.2">
      <c r="A273" s="23">
        <v>269</v>
      </c>
      <c r="B273" s="33" t="s">
        <v>4774</v>
      </c>
      <c r="C273" s="33" t="s">
        <v>2612</v>
      </c>
      <c r="D273" s="33" t="s">
        <v>218</v>
      </c>
      <c r="E273" s="33">
        <v>86</v>
      </c>
      <c r="F273" s="33" t="s">
        <v>4525</v>
      </c>
      <c r="G273" s="33" t="s">
        <v>4532</v>
      </c>
      <c r="H273" s="23" t="str">
        <f t="shared" si="10"/>
        <v>蔡＊洪</v>
      </c>
      <c r="I273" s="23" t="str">
        <f t="shared" si="11"/>
        <v>1＊561471</v>
      </c>
      <c r="J273" s="33" t="s">
        <v>4521</v>
      </c>
      <c r="K273" s="33" t="s">
        <v>1127</v>
      </c>
      <c r="L273" s="33">
        <v>1410</v>
      </c>
      <c r="M273" s="33"/>
      <c r="N273" s="33"/>
      <c r="O273" s="33"/>
      <c r="P273" s="33"/>
      <c r="Q273" s="109"/>
      <c r="R273" s="109"/>
      <c r="S273" s="109"/>
      <c r="T273" s="109"/>
      <c r="U273" s="109"/>
      <c r="V273" s="113"/>
      <c r="W273" s="109"/>
      <c r="X273" s="109"/>
      <c r="Y273" s="109"/>
      <c r="Z273" s="109"/>
      <c r="AA273" s="109"/>
      <c r="AB273" s="109"/>
      <c r="AC273" s="109"/>
      <c r="AD273" s="109"/>
      <c r="AE273" s="109"/>
      <c r="AF273" s="109"/>
      <c r="AG273" s="109"/>
      <c r="AH273" s="109"/>
      <c r="AI273" s="109"/>
      <c r="AJ273" s="109"/>
      <c r="AK273" s="109"/>
      <c r="AL273" s="109"/>
      <c r="AM273" s="109"/>
      <c r="AN273" s="109"/>
      <c r="AO273" s="109"/>
      <c r="AP273" s="109"/>
      <c r="AQ273" s="109"/>
      <c r="AR273" s="109"/>
      <c r="AS273" s="109"/>
      <c r="AT273" s="109"/>
      <c r="AU273" s="109"/>
      <c r="AV273" s="109"/>
      <c r="AW273" s="109"/>
      <c r="AX273" s="109"/>
      <c r="AY273" s="109"/>
      <c r="AZ273" s="109"/>
      <c r="BA273" s="109"/>
      <c r="BB273" s="109"/>
      <c r="BC273" s="109"/>
      <c r="BD273" s="109"/>
      <c r="BE273" s="109" t="s">
        <v>9</v>
      </c>
      <c r="BF273" s="109"/>
      <c r="BG273" s="109"/>
      <c r="BH273" s="109"/>
      <c r="BI273" s="109"/>
      <c r="BJ273" s="109"/>
      <c r="BK273" s="109"/>
      <c r="BL273" s="109"/>
      <c r="BM273" s="109"/>
      <c r="BN273" s="95"/>
    </row>
    <row r="274" spans="1:66" ht="31.2">
      <c r="A274" s="23">
        <v>270</v>
      </c>
      <c r="B274" s="33" t="s">
        <v>4775</v>
      </c>
      <c r="C274" s="33" t="s">
        <v>2267</v>
      </c>
      <c r="D274" s="33" t="s">
        <v>218</v>
      </c>
      <c r="E274" s="33">
        <v>88</v>
      </c>
      <c r="F274" s="33" t="s">
        <v>4483</v>
      </c>
      <c r="G274" s="33" t="s">
        <v>4483</v>
      </c>
      <c r="H274" s="23" t="str">
        <f t="shared" si="10"/>
        <v>張＊珍</v>
      </c>
      <c r="I274" s="23" t="str">
        <f t="shared" si="11"/>
        <v>0＊025949</v>
      </c>
      <c r="J274" s="33" t="s">
        <v>4483</v>
      </c>
      <c r="K274" s="33" t="s">
        <v>1143</v>
      </c>
      <c r="L274" s="33">
        <v>1410</v>
      </c>
      <c r="M274" s="33"/>
      <c r="N274" s="33"/>
      <c r="O274" s="33"/>
      <c r="P274" s="33"/>
      <c r="Q274" s="109"/>
      <c r="R274" s="109"/>
      <c r="S274" s="109"/>
      <c r="T274" s="109"/>
      <c r="U274" s="109"/>
      <c r="V274" s="113"/>
      <c r="W274" s="109"/>
      <c r="X274" s="109"/>
      <c r="Y274" s="109"/>
      <c r="Z274" s="109"/>
      <c r="AA274" s="109"/>
      <c r="AB274" s="109"/>
      <c r="AC274" s="109"/>
      <c r="AD274" s="109"/>
      <c r="AE274" s="109"/>
      <c r="AF274" s="109"/>
      <c r="AG274" s="109"/>
      <c r="AH274" s="109"/>
      <c r="AI274" s="109"/>
      <c r="AJ274" s="109"/>
      <c r="AK274" s="109"/>
      <c r="AL274" s="109"/>
      <c r="AM274" s="109"/>
      <c r="AN274" s="109"/>
      <c r="AO274" s="109"/>
      <c r="AP274" s="109"/>
      <c r="AQ274" s="109"/>
      <c r="AR274" s="109"/>
      <c r="AS274" s="109"/>
      <c r="AT274" s="109"/>
      <c r="AU274" s="109"/>
      <c r="AV274" s="109"/>
      <c r="AW274" s="109"/>
      <c r="AX274" s="109"/>
      <c r="AY274" s="109"/>
      <c r="AZ274" s="109" t="s">
        <v>4623</v>
      </c>
      <c r="BA274" s="109"/>
      <c r="BB274" s="109"/>
      <c r="BC274" s="109"/>
      <c r="BD274" s="109"/>
      <c r="BE274" s="109"/>
      <c r="BF274" s="109"/>
      <c r="BG274" s="109" t="s">
        <v>9</v>
      </c>
      <c r="BH274" s="109"/>
      <c r="BI274" s="109"/>
      <c r="BJ274" s="109"/>
      <c r="BK274" s="109"/>
      <c r="BL274" s="109"/>
      <c r="BM274" s="109"/>
      <c r="BN274" s="98"/>
    </row>
    <row r="275" spans="1:66" ht="16.2">
      <c r="A275" s="23">
        <v>271</v>
      </c>
      <c r="B275" s="33" t="s">
        <v>4776</v>
      </c>
      <c r="C275" s="33" t="s">
        <v>4568</v>
      </c>
      <c r="D275" s="33" t="s">
        <v>216</v>
      </c>
      <c r="E275" s="33">
        <v>77</v>
      </c>
      <c r="F275" s="33" t="s">
        <v>4495</v>
      </c>
      <c r="G275" s="33" t="s">
        <v>4495</v>
      </c>
      <c r="H275" s="23" t="str">
        <f t="shared" si="10"/>
        <v>何＊碧玉</v>
      </c>
      <c r="I275" s="23" t="str">
        <f t="shared" si="11"/>
        <v>0＊534631</v>
      </c>
      <c r="J275" s="33" t="s">
        <v>4495</v>
      </c>
      <c r="K275" s="33">
        <v>5761110</v>
      </c>
      <c r="L275" s="33">
        <v>1410</v>
      </c>
      <c r="M275" s="33"/>
      <c r="N275" s="33"/>
      <c r="O275" s="33"/>
      <c r="P275" s="33"/>
      <c r="Q275" s="109"/>
      <c r="R275" s="109"/>
      <c r="S275" s="109"/>
      <c r="T275" s="109"/>
      <c r="U275" s="109"/>
      <c r="V275" s="113"/>
      <c r="W275" s="109"/>
      <c r="X275" s="109"/>
      <c r="Y275" s="109"/>
      <c r="Z275" s="109"/>
      <c r="AA275" s="109"/>
      <c r="AB275" s="109"/>
      <c r="AC275" s="109"/>
      <c r="AD275" s="109"/>
      <c r="AE275" s="109"/>
      <c r="AF275" s="109"/>
      <c r="AG275" s="109"/>
      <c r="AH275" s="109"/>
      <c r="AI275" s="109"/>
      <c r="AJ275" s="109"/>
      <c r="AK275" s="109"/>
      <c r="AL275" s="109"/>
      <c r="AM275" s="109"/>
      <c r="AN275" s="109"/>
      <c r="AO275" s="109"/>
      <c r="AP275" s="109"/>
      <c r="AQ275" s="109"/>
      <c r="AR275" s="109"/>
      <c r="AS275" s="109"/>
      <c r="AT275" s="109"/>
      <c r="AU275" s="109"/>
      <c r="AV275" s="109"/>
      <c r="AW275" s="109"/>
      <c r="AX275" s="109"/>
      <c r="AY275" s="109"/>
      <c r="AZ275" s="109" t="s">
        <v>4623</v>
      </c>
      <c r="BA275" s="109"/>
      <c r="BB275" s="109"/>
      <c r="BC275" s="109"/>
      <c r="BD275" s="109"/>
      <c r="BE275" s="109"/>
      <c r="BF275" s="109"/>
      <c r="BG275" s="109"/>
      <c r="BH275" s="109"/>
      <c r="BI275" s="109"/>
      <c r="BJ275" s="109"/>
      <c r="BK275" s="109"/>
      <c r="BL275" s="109"/>
      <c r="BM275" s="109"/>
      <c r="BN275" s="98"/>
    </row>
    <row r="276" spans="1:66" ht="16.2">
      <c r="A276" s="23">
        <v>272</v>
      </c>
      <c r="B276" s="33" t="s">
        <v>4777</v>
      </c>
      <c r="C276" s="33" t="s">
        <v>2077</v>
      </c>
      <c r="D276" s="33" t="s">
        <v>218</v>
      </c>
      <c r="E276" s="33">
        <v>67</v>
      </c>
      <c r="F276" s="33" t="s">
        <v>4530</v>
      </c>
      <c r="G276" s="33" t="s">
        <v>4517</v>
      </c>
      <c r="H276" s="23" t="str">
        <f t="shared" si="10"/>
        <v>李＊光</v>
      </c>
      <c r="I276" s="23" t="str">
        <f t="shared" si="11"/>
        <v>2＊428190</v>
      </c>
      <c r="J276" s="33" t="s">
        <v>4530</v>
      </c>
      <c r="K276" s="33">
        <v>5760350</v>
      </c>
      <c r="L276" s="33">
        <v>1410</v>
      </c>
      <c r="M276" s="33"/>
      <c r="N276" s="33"/>
      <c r="O276" s="33"/>
      <c r="P276" s="33"/>
      <c r="Q276" s="109"/>
      <c r="R276" s="109"/>
      <c r="S276" s="109"/>
      <c r="T276" s="109"/>
      <c r="U276" s="109"/>
      <c r="V276" s="113"/>
      <c r="W276" s="109"/>
      <c r="X276" s="109"/>
      <c r="Y276" s="109"/>
      <c r="Z276" s="109"/>
      <c r="AA276" s="109"/>
      <c r="AB276" s="109"/>
      <c r="AC276" s="109"/>
      <c r="AD276" s="109"/>
      <c r="AE276" s="109"/>
      <c r="AF276" s="109"/>
      <c r="AG276" s="109"/>
      <c r="AH276" s="109"/>
      <c r="AI276" s="109"/>
      <c r="AJ276" s="109"/>
      <c r="AK276" s="109"/>
      <c r="AL276" s="109"/>
      <c r="AM276" s="109"/>
      <c r="AN276" s="109"/>
      <c r="AO276" s="109"/>
      <c r="AP276" s="109"/>
      <c r="AQ276" s="109"/>
      <c r="AR276" s="109"/>
      <c r="AS276" s="109"/>
      <c r="AT276" s="109"/>
      <c r="AU276" s="109"/>
      <c r="AV276" s="109"/>
      <c r="AW276" s="109"/>
      <c r="AX276" s="109"/>
      <c r="AY276" s="109" t="s">
        <v>9</v>
      </c>
      <c r="AZ276" s="109"/>
      <c r="BA276" s="109"/>
      <c r="BB276" s="109"/>
      <c r="BC276" s="109"/>
      <c r="BD276" s="109"/>
      <c r="BE276" s="109"/>
      <c r="BF276" s="109"/>
      <c r="BG276" s="109"/>
      <c r="BH276" s="109"/>
      <c r="BI276" s="109"/>
      <c r="BJ276" s="109"/>
      <c r="BK276" s="109"/>
      <c r="BL276" s="109"/>
      <c r="BM276" s="109"/>
      <c r="BN276" s="98"/>
    </row>
    <row r="277" spans="1:66" ht="46.8">
      <c r="A277" s="23">
        <v>273</v>
      </c>
      <c r="B277" s="38" t="s">
        <v>4778</v>
      </c>
      <c r="C277" s="38" t="s">
        <v>4569</v>
      </c>
      <c r="D277" s="38" t="s">
        <v>4779</v>
      </c>
      <c r="E277" s="38">
        <v>53</v>
      </c>
      <c r="F277" s="38" t="s">
        <v>4091</v>
      </c>
      <c r="G277" s="38" t="s">
        <v>4503</v>
      </c>
      <c r="H277" s="117" t="str">
        <f t="shared" si="10"/>
        <v>曾＊源</v>
      </c>
      <c r="I277" s="117" t="str">
        <f t="shared" si="11"/>
        <v>2＊132459</v>
      </c>
      <c r="J277" s="38" t="s">
        <v>4529</v>
      </c>
      <c r="K277" s="38" t="s">
        <v>1139</v>
      </c>
      <c r="L277" s="38">
        <v>1410</v>
      </c>
      <c r="M277" s="33"/>
      <c r="N277" s="33"/>
      <c r="O277" s="33"/>
      <c r="P277" s="33"/>
      <c r="Q277" s="109"/>
      <c r="R277" s="109"/>
      <c r="S277" s="109"/>
      <c r="T277" s="109"/>
      <c r="U277" s="109"/>
      <c r="V277" s="113"/>
      <c r="W277" s="109"/>
      <c r="X277" s="109"/>
      <c r="Y277" s="109"/>
      <c r="Z277" s="109"/>
      <c r="AA277" s="109" t="s">
        <v>9</v>
      </c>
      <c r="AB277" s="109"/>
      <c r="AC277" s="109"/>
      <c r="AD277" s="109"/>
      <c r="AE277" s="109"/>
      <c r="AF277" s="109"/>
      <c r="AG277" s="109"/>
      <c r="AH277" s="109"/>
      <c r="AI277" s="109"/>
      <c r="AJ277" s="109"/>
      <c r="AK277" s="109"/>
      <c r="AL277" s="109"/>
      <c r="AM277" s="109"/>
      <c r="AN277" s="109"/>
      <c r="AO277" s="109"/>
      <c r="AP277" s="109"/>
      <c r="AQ277" s="109"/>
      <c r="AR277" s="109"/>
      <c r="AS277" s="109"/>
      <c r="AT277" s="109"/>
      <c r="AU277" s="109"/>
      <c r="AV277" s="109"/>
      <c r="AW277" s="109"/>
      <c r="AX277" s="109"/>
      <c r="AY277" s="109"/>
      <c r="AZ277" s="109"/>
      <c r="BA277" s="109"/>
      <c r="BB277" s="109"/>
      <c r="BC277" s="109"/>
      <c r="BD277" s="109"/>
      <c r="BE277" s="109"/>
      <c r="BF277" s="109"/>
      <c r="BG277" s="109"/>
      <c r="BH277" s="109"/>
      <c r="BI277" s="109"/>
      <c r="BJ277" s="109"/>
      <c r="BK277" s="109"/>
      <c r="BL277" s="109"/>
      <c r="BM277" s="109" t="s">
        <v>1111</v>
      </c>
      <c r="BN277" s="98"/>
    </row>
    <row r="278" spans="1:66" ht="31.2">
      <c r="A278" s="23">
        <v>274</v>
      </c>
      <c r="B278" s="33" t="s">
        <v>4780</v>
      </c>
      <c r="C278" s="33" t="s">
        <v>4570</v>
      </c>
      <c r="D278" s="33" t="s">
        <v>218</v>
      </c>
      <c r="E278" s="33">
        <v>73</v>
      </c>
      <c r="F278" s="33" t="s">
        <v>4069</v>
      </c>
      <c r="G278" s="33" t="s">
        <v>4518</v>
      </c>
      <c r="H278" s="23" t="str">
        <f t="shared" si="10"/>
        <v>陳＊中</v>
      </c>
      <c r="I278" s="23" t="str">
        <f t="shared" si="11"/>
        <v>0＊120054</v>
      </c>
      <c r="J278" s="33" t="s">
        <v>4497</v>
      </c>
      <c r="K278" s="33" t="s">
        <v>1130</v>
      </c>
      <c r="L278" s="33">
        <v>1410</v>
      </c>
      <c r="M278" s="33"/>
      <c r="N278" s="33"/>
      <c r="O278" s="33"/>
      <c r="P278" s="33"/>
      <c r="Q278" s="109"/>
      <c r="R278" s="109"/>
      <c r="S278" s="109"/>
      <c r="T278" s="109"/>
      <c r="U278" s="109"/>
      <c r="V278" s="113"/>
      <c r="W278" s="109"/>
      <c r="X278" s="109"/>
      <c r="Y278" s="109"/>
      <c r="Z278" s="109"/>
      <c r="AA278" s="109" t="s">
        <v>9</v>
      </c>
      <c r="AB278" s="109"/>
      <c r="AC278" s="109"/>
      <c r="AD278" s="109"/>
      <c r="AE278" s="109"/>
      <c r="AF278" s="109"/>
      <c r="AG278" s="109"/>
      <c r="AH278" s="109"/>
      <c r="AI278" s="109"/>
      <c r="AJ278" s="109"/>
      <c r="AK278" s="109"/>
      <c r="AL278" s="109"/>
      <c r="AM278" s="109"/>
      <c r="AN278" s="109"/>
      <c r="AO278" s="109"/>
      <c r="AP278" s="109"/>
      <c r="AQ278" s="109"/>
      <c r="AR278" s="109"/>
      <c r="AS278" s="109"/>
      <c r="AT278" s="109"/>
      <c r="AU278" s="109"/>
      <c r="AV278" s="109"/>
      <c r="AW278" s="109"/>
      <c r="AX278" s="109"/>
      <c r="AY278" s="109"/>
      <c r="AZ278" s="109"/>
      <c r="BA278" s="109"/>
      <c r="BB278" s="109"/>
      <c r="BC278" s="109"/>
      <c r="BD278" s="109"/>
      <c r="BE278" s="109"/>
      <c r="BF278" s="109"/>
      <c r="BG278" s="109"/>
      <c r="BH278" s="109"/>
      <c r="BI278" s="109"/>
      <c r="BJ278" s="109"/>
      <c r="BK278" s="109"/>
      <c r="BL278" s="109" t="s">
        <v>9</v>
      </c>
      <c r="BM278" s="109"/>
      <c r="BN278" s="98"/>
    </row>
    <row r="279" spans="1:66" ht="16.2">
      <c r="A279" s="23">
        <v>275</v>
      </c>
      <c r="B279" s="33" t="s">
        <v>4781</v>
      </c>
      <c r="C279" s="33" t="s">
        <v>4571</v>
      </c>
      <c r="D279" s="33" t="s">
        <v>218</v>
      </c>
      <c r="E279" s="33">
        <v>51</v>
      </c>
      <c r="F279" s="33" t="s">
        <v>4117</v>
      </c>
      <c r="G279" s="33"/>
      <c r="H279" s="23" t="str">
        <f t="shared" si="10"/>
        <v>徐＊祥</v>
      </c>
      <c r="I279" s="23" t="str">
        <f t="shared" si="11"/>
        <v>1＊317780</v>
      </c>
      <c r="J279" s="33" t="s">
        <v>4550</v>
      </c>
      <c r="K279" s="33">
        <v>5760480</v>
      </c>
      <c r="L279" s="33">
        <v>1410</v>
      </c>
      <c r="M279" s="33"/>
      <c r="N279" s="33"/>
      <c r="O279" s="33"/>
      <c r="P279" s="33"/>
      <c r="Q279" s="109"/>
      <c r="R279" s="109"/>
      <c r="S279" s="109"/>
      <c r="T279" s="109"/>
      <c r="U279" s="109"/>
      <c r="V279" s="113"/>
      <c r="W279" s="109"/>
      <c r="X279" s="109"/>
      <c r="Y279" s="109"/>
      <c r="Z279" s="109"/>
      <c r="AA279" s="109"/>
      <c r="AB279" s="109"/>
      <c r="AC279" s="109"/>
      <c r="AD279" s="109"/>
      <c r="AE279" s="109"/>
      <c r="AF279" s="109"/>
      <c r="AG279" s="109"/>
      <c r="AH279" s="109"/>
      <c r="AI279" s="109"/>
      <c r="AJ279" s="109"/>
      <c r="AK279" s="109"/>
      <c r="AL279" s="109"/>
      <c r="AM279" s="109"/>
      <c r="AN279" s="109"/>
      <c r="AO279" s="109"/>
      <c r="AP279" s="109"/>
      <c r="AQ279" s="109"/>
      <c r="AR279" s="109"/>
      <c r="AS279" s="109"/>
      <c r="AT279" s="109"/>
      <c r="AU279" s="109"/>
      <c r="AV279" s="109" t="s">
        <v>9</v>
      </c>
      <c r="AW279" s="109"/>
      <c r="AX279" s="109"/>
      <c r="AY279" s="109"/>
      <c r="AZ279" s="109"/>
      <c r="BA279" s="109"/>
      <c r="BB279" s="109"/>
      <c r="BC279" s="109"/>
      <c r="BD279" s="109"/>
      <c r="BE279" s="109"/>
      <c r="BF279" s="109"/>
      <c r="BG279" s="109"/>
      <c r="BH279" s="109"/>
      <c r="BI279" s="109"/>
      <c r="BJ279" s="109"/>
      <c r="BK279" s="109"/>
      <c r="BL279" s="109"/>
      <c r="BM279" s="109"/>
      <c r="BN279" s="98"/>
    </row>
    <row r="280" spans="1:66" ht="46.8">
      <c r="A280" s="23">
        <v>276</v>
      </c>
      <c r="B280" s="33" t="s">
        <v>4782</v>
      </c>
      <c r="C280" s="33" t="s">
        <v>4572</v>
      </c>
      <c r="D280" s="33" t="s">
        <v>218</v>
      </c>
      <c r="E280" s="33">
        <v>87</v>
      </c>
      <c r="F280" s="33" t="s">
        <v>4091</v>
      </c>
      <c r="G280" s="33" t="s">
        <v>4529</v>
      </c>
      <c r="H280" s="23" t="str">
        <f t="shared" si="10"/>
        <v>莊＊</v>
      </c>
      <c r="I280" s="23" t="str">
        <f t="shared" si="11"/>
        <v>0＊515484</v>
      </c>
      <c r="J280" s="33" t="s">
        <v>4483</v>
      </c>
      <c r="K280" s="33" t="s">
        <v>1139</v>
      </c>
      <c r="L280" s="33">
        <v>1410</v>
      </c>
      <c r="M280" s="33"/>
      <c r="N280" s="33"/>
      <c r="O280" s="33"/>
      <c r="P280" s="33"/>
      <c r="Q280" s="109"/>
      <c r="R280" s="109"/>
      <c r="S280" s="109"/>
      <c r="T280" s="109"/>
      <c r="U280" s="109"/>
      <c r="V280" s="113"/>
      <c r="W280" s="109"/>
      <c r="X280" s="109"/>
      <c r="Y280" s="109"/>
      <c r="Z280" s="109"/>
      <c r="AA280" s="109" t="s">
        <v>9</v>
      </c>
      <c r="AB280" s="109"/>
      <c r="AC280" s="109"/>
      <c r="AD280" s="109" t="s">
        <v>4620</v>
      </c>
      <c r="AE280" s="109"/>
      <c r="AF280" s="109"/>
      <c r="AG280" s="109"/>
      <c r="AH280" s="109"/>
      <c r="AI280" s="109"/>
      <c r="AJ280" s="109"/>
      <c r="AK280" s="109"/>
      <c r="AL280" s="109"/>
      <c r="AM280" s="109"/>
      <c r="AN280" s="109"/>
      <c r="AO280" s="109"/>
      <c r="AP280" s="109"/>
      <c r="AQ280" s="109"/>
      <c r="AR280" s="109"/>
      <c r="AS280" s="109"/>
      <c r="AT280" s="109"/>
      <c r="AU280" s="109"/>
      <c r="AV280" s="109"/>
      <c r="AW280" s="109"/>
      <c r="AX280" s="109"/>
      <c r="AY280" s="109"/>
      <c r="AZ280" s="109"/>
      <c r="BA280" s="109"/>
      <c r="BB280" s="109"/>
      <c r="BC280" s="109"/>
      <c r="BD280" s="109"/>
      <c r="BE280" s="109"/>
      <c r="BF280" s="109"/>
      <c r="BG280" s="109"/>
      <c r="BH280" s="109"/>
      <c r="BI280" s="109"/>
      <c r="BJ280" s="109"/>
      <c r="BK280" s="109"/>
      <c r="BL280" s="109" t="s">
        <v>1108</v>
      </c>
      <c r="BM280" s="109" t="s">
        <v>1111</v>
      </c>
      <c r="BN280" s="98"/>
    </row>
    <row r="281" spans="1:66" ht="31.2">
      <c r="A281" s="23">
        <v>277</v>
      </c>
      <c r="B281" s="33" t="s">
        <v>4783</v>
      </c>
      <c r="C281" s="33" t="s">
        <v>3520</v>
      </c>
      <c r="D281" s="33" t="s">
        <v>216</v>
      </c>
      <c r="E281" s="33">
        <v>92</v>
      </c>
      <c r="F281" s="33" t="s">
        <v>325</v>
      </c>
      <c r="G281" s="33" t="s">
        <v>325</v>
      </c>
      <c r="H281" s="23" t="str">
        <f t="shared" si="10"/>
        <v>張＊愛蓮</v>
      </c>
      <c r="I281" s="23" t="str">
        <f t="shared" si="11"/>
        <v>0＊012405</v>
      </c>
      <c r="J281" s="33" t="s">
        <v>4529</v>
      </c>
      <c r="K281" s="33" t="s">
        <v>1143</v>
      </c>
      <c r="L281" s="33">
        <v>1410</v>
      </c>
      <c r="M281" s="33"/>
      <c r="N281" s="33"/>
      <c r="O281" s="33"/>
      <c r="P281" s="33"/>
      <c r="Q281" s="109"/>
      <c r="R281" s="109"/>
      <c r="S281" s="109"/>
      <c r="T281" s="109"/>
      <c r="U281" s="109"/>
      <c r="V281" s="113"/>
      <c r="W281" s="109"/>
      <c r="X281" s="109"/>
      <c r="Y281" s="109"/>
      <c r="Z281" s="109"/>
      <c r="AA281" s="109"/>
      <c r="AB281" s="109"/>
      <c r="AC281" s="109"/>
      <c r="AD281" s="109"/>
      <c r="AE281" s="109"/>
      <c r="AF281" s="109"/>
      <c r="AG281" s="109"/>
      <c r="AH281" s="109"/>
      <c r="AI281" s="109"/>
      <c r="AJ281" s="109"/>
      <c r="AK281" s="109"/>
      <c r="AL281" s="109"/>
      <c r="AM281" s="109"/>
      <c r="AN281" s="109"/>
      <c r="AO281" s="109"/>
      <c r="AP281" s="109"/>
      <c r="AQ281" s="109"/>
      <c r="AR281" s="109"/>
      <c r="AS281" s="109"/>
      <c r="AT281" s="109"/>
      <c r="AU281" s="109"/>
      <c r="AV281" s="109"/>
      <c r="AW281" s="109"/>
      <c r="AX281" s="109"/>
      <c r="AY281" s="109"/>
      <c r="AZ281" s="109" t="s">
        <v>4623</v>
      </c>
      <c r="BA281" s="109"/>
      <c r="BB281" s="109"/>
      <c r="BC281" s="109"/>
      <c r="BD281" s="109"/>
      <c r="BE281" s="109"/>
      <c r="BF281" s="109"/>
      <c r="BG281" s="109" t="s">
        <v>9</v>
      </c>
      <c r="BH281" s="109"/>
      <c r="BI281" s="109"/>
      <c r="BJ281" s="109"/>
      <c r="BK281" s="109"/>
      <c r="BL281" s="109"/>
      <c r="BM281" s="109"/>
      <c r="BN281" s="98"/>
    </row>
    <row r="282" spans="1:66" ht="46.8">
      <c r="A282" s="23">
        <v>278</v>
      </c>
      <c r="B282" s="33" t="s">
        <v>4784</v>
      </c>
      <c r="C282" s="33" t="s">
        <v>4234</v>
      </c>
      <c r="D282" s="33" t="s">
        <v>216</v>
      </c>
      <c r="E282" s="33">
        <v>86</v>
      </c>
      <c r="F282" s="33" t="s">
        <v>325</v>
      </c>
      <c r="G282" s="33" t="s">
        <v>325</v>
      </c>
      <c r="H282" s="23" t="str">
        <f t="shared" si="10"/>
        <v>楊＊雁</v>
      </c>
      <c r="I282" s="23" t="str">
        <f t="shared" si="11"/>
        <v>0＊311590</v>
      </c>
      <c r="J282" s="33" t="s">
        <v>4484</v>
      </c>
      <c r="K282" s="33" t="s">
        <v>1132</v>
      </c>
      <c r="L282" s="33">
        <v>1410</v>
      </c>
      <c r="M282" s="33"/>
      <c r="N282" s="33"/>
      <c r="O282" s="33"/>
      <c r="P282" s="33"/>
      <c r="Q282" s="109"/>
      <c r="R282" s="109"/>
      <c r="S282" s="109"/>
      <c r="T282" s="109"/>
      <c r="U282" s="109"/>
      <c r="V282" s="113"/>
      <c r="W282" s="109"/>
      <c r="X282" s="109"/>
      <c r="Y282" s="109"/>
      <c r="Z282" s="109"/>
      <c r="AA282" s="109"/>
      <c r="AB282" s="109"/>
      <c r="AC282" s="109"/>
      <c r="AD282" s="109"/>
      <c r="AE282" s="109"/>
      <c r="AF282" s="109"/>
      <c r="AG282" s="109"/>
      <c r="AH282" s="109"/>
      <c r="AI282" s="109"/>
      <c r="AJ282" s="109"/>
      <c r="AK282" s="109"/>
      <c r="AL282" s="109"/>
      <c r="AM282" s="109"/>
      <c r="AN282" s="109"/>
      <c r="AO282" s="109"/>
      <c r="AP282" s="109"/>
      <c r="AQ282" s="109"/>
      <c r="AR282" s="109"/>
      <c r="AS282" s="109"/>
      <c r="AT282" s="109"/>
      <c r="AU282" s="109"/>
      <c r="AV282" s="109"/>
      <c r="AW282" s="109"/>
      <c r="AX282" s="109"/>
      <c r="AY282" s="109"/>
      <c r="AZ282" s="109"/>
      <c r="BA282" s="109"/>
      <c r="BB282" s="109"/>
      <c r="BC282" s="109"/>
      <c r="BD282" s="109" t="s">
        <v>9</v>
      </c>
      <c r="BE282" s="109" t="s">
        <v>9</v>
      </c>
      <c r="BF282" s="109"/>
      <c r="BG282" s="109"/>
      <c r="BH282" s="109"/>
      <c r="BI282" s="109"/>
      <c r="BJ282" s="109"/>
      <c r="BK282" s="109"/>
      <c r="BL282" s="109"/>
      <c r="BM282" s="109"/>
      <c r="BN282" s="98"/>
    </row>
    <row r="283" spans="1:66" ht="16.2">
      <c r="A283" s="23">
        <v>279</v>
      </c>
      <c r="B283" s="33" t="s">
        <v>4785</v>
      </c>
      <c r="C283" s="33" t="s">
        <v>4573</v>
      </c>
      <c r="D283" s="33" t="s">
        <v>218</v>
      </c>
      <c r="E283" s="33">
        <v>96</v>
      </c>
      <c r="F283" s="33" t="s">
        <v>325</v>
      </c>
      <c r="G283" s="33" t="s">
        <v>325</v>
      </c>
      <c r="H283" s="23" t="str">
        <f t="shared" si="10"/>
        <v>林＊明</v>
      </c>
      <c r="I283" s="23" t="str">
        <f t="shared" si="11"/>
        <v>0＊008637</v>
      </c>
      <c r="J283" s="33" t="s">
        <v>4492</v>
      </c>
      <c r="K283" s="33">
        <v>5760350</v>
      </c>
      <c r="L283" s="33">
        <v>1410</v>
      </c>
      <c r="M283" s="33"/>
      <c r="N283" s="33"/>
      <c r="O283" s="33"/>
      <c r="P283" s="33"/>
      <c r="Q283" s="109"/>
      <c r="R283" s="109"/>
      <c r="S283" s="109"/>
      <c r="T283" s="109"/>
      <c r="U283" s="109"/>
      <c r="V283" s="113"/>
      <c r="W283" s="109"/>
      <c r="X283" s="109"/>
      <c r="Y283" s="109"/>
      <c r="Z283" s="109"/>
      <c r="AA283" s="109"/>
      <c r="AB283" s="109"/>
      <c r="AC283" s="109"/>
      <c r="AD283" s="109"/>
      <c r="AE283" s="109"/>
      <c r="AF283" s="109"/>
      <c r="AG283" s="109"/>
      <c r="AH283" s="109"/>
      <c r="AI283" s="109"/>
      <c r="AJ283" s="109"/>
      <c r="AK283" s="109"/>
      <c r="AL283" s="109"/>
      <c r="AM283" s="109"/>
      <c r="AN283" s="109"/>
      <c r="AO283" s="109"/>
      <c r="AP283" s="109"/>
      <c r="AQ283" s="109"/>
      <c r="AR283" s="109"/>
      <c r="AS283" s="109"/>
      <c r="AT283" s="109"/>
      <c r="AU283" s="109"/>
      <c r="AV283" s="109"/>
      <c r="AW283" s="109"/>
      <c r="AX283" s="109"/>
      <c r="AY283" s="109" t="s">
        <v>9</v>
      </c>
      <c r="AZ283" s="109"/>
      <c r="BA283" s="109"/>
      <c r="BB283" s="109"/>
      <c r="BC283" s="109"/>
      <c r="BD283" s="109"/>
      <c r="BE283" s="109"/>
      <c r="BF283" s="109"/>
      <c r="BG283" s="109"/>
      <c r="BH283" s="109"/>
      <c r="BI283" s="109"/>
      <c r="BJ283" s="109"/>
      <c r="BK283" s="109"/>
      <c r="BL283" s="109"/>
      <c r="BM283" s="109"/>
      <c r="BN283" s="98"/>
    </row>
    <row r="284" spans="1:66" ht="16.2">
      <c r="A284" s="23">
        <v>280</v>
      </c>
      <c r="B284" s="33" t="s">
        <v>4786</v>
      </c>
      <c r="C284" s="33" t="s">
        <v>2616</v>
      </c>
      <c r="D284" s="33" t="s">
        <v>216</v>
      </c>
      <c r="E284" s="33">
        <v>71</v>
      </c>
      <c r="F284" s="33" t="s">
        <v>325</v>
      </c>
      <c r="G284" s="33" t="s">
        <v>325</v>
      </c>
      <c r="H284" s="23" t="str">
        <f t="shared" si="10"/>
        <v>莊＊英</v>
      </c>
      <c r="I284" s="23" t="str">
        <f t="shared" si="11"/>
        <v>2＊971969</v>
      </c>
      <c r="J284" s="33" t="s">
        <v>4492</v>
      </c>
      <c r="K284" s="33">
        <v>5760350</v>
      </c>
      <c r="L284" s="33">
        <v>1410</v>
      </c>
      <c r="M284" s="33"/>
      <c r="N284" s="33"/>
      <c r="O284" s="33"/>
      <c r="P284" s="33"/>
      <c r="Q284" s="109"/>
      <c r="R284" s="109"/>
      <c r="S284" s="109"/>
      <c r="T284" s="109"/>
      <c r="U284" s="109"/>
      <c r="V284" s="113"/>
      <c r="W284" s="109"/>
      <c r="X284" s="109"/>
      <c r="Y284" s="109"/>
      <c r="Z284" s="109"/>
      <c r="AA284" s="109"/>
      <c r="AB284" s="109"/>
      <c r="AC284" s="109"/>
      <c r="AD284" s="109"/>
      <c r="AE284" s="109"/>
      <c r="AF284" s="109"/>
      <c r="AG284" s="109"/>
      <c r="AH284" s="109"/>
      <c r="AI284" s="109"/>
      <c r="AJ284" s="109"/>
      <c r="AK284" s="109"/>
      <c r="AL284" s="109"/>
      <c r="AM284" s="109"/>
      <c r="AN284" s="109"/>
      <c r="AO284" s="109"/>
      <c r="AP284" s="109"/>
      <c r="AQ284" s="109"/>
      <c r="AR284" s="109"/>
      <c r="AS284" s="109"/>
      <c r="AT284" s="109"/>
      <c r="AU284" s="109"/>
      <c r="AV284" s="109"/>
      <c r="AW284" s="109"/>
      <c r="AX284" s="109"/>
      <c r="AY284" s="109" t="s">
        <v>9</v>
      </c>
      <c r="AZ284" s="109"/>
      <c r="BA284" s="109"/>
      <c r="BB284" s="109"/>
      <c r="BC284" s="109"/>
      <c r="BD284" s="109"/>
      <c r="BE284" s="109"/>
      <c r="BF284" s="109"/>
      <c r="BG284" s="109"/>
      <c r="BH284" s="109"/>
      <c r="BI284" s="109"/>
      <c r="BJ284" s="109"/>
      <c r="BK284" s="109"/>
      <c r="BL284" s="109"/>
      <c r="BM284" s="109"/>
      <c r="BN284" s="98"/>
    </row>
    <row r="285" spans="1:66" ht="31.2">
      <c r="A285" s="23">
        <v>281</v>
      </c>
      <c r="B285" s="33" t="s">
        <v>4787</v>
      </c>
      <c r="C285" s="33" t="s">
        <v>2540</v>
      </c>
      <c r="D285" s="33" t="s">
        <v>218</v>
      </c>
      <c r="E285" s="33">
        <v>45</v>
      </c>
      <c r="F285" s="33" t="s">
        <v>325</v>
      </c>
      <c r="G285" s="33" t="s">
        <v>325</v>
      </c>
      <c r="H285" s="23" t="str">
        <f t="shared" si="10"/>
        <v>王＊傑</v>
      </c>
      <c r="I285" s="23" t="str">
        <f t="shared" si="11"/>
        <v>0＊438775</v>
      </c>
      <c r="J285" s="33" t="s">
        <v>4497</v>
      </c>
      <c r="K285" s="33" t="s">
        <v>1127</v>
      </c>
      <c r="L285" s="33">
        <v>1410</v>
      </c>
      <c r="M285" s="33"/>
      <c r="N285" s="33"/>
      <c r="O285" s="33"/>
      <c r="P285" s="33"/>
      <c r="Q285" s="109"/>
      <c r="R285" s="109"/>
      <c r="S285" s="109"/>
      <c r="T285" s="109"/>
      <c r="U285" s="109"/>
      <c r="V285" s="113"/>
      <c r="W285" s="109"/>
      <c r="X285" s="109"/>
      <c r="Y285" s="109"/>
      <c r="Z285" s="109"/>
      <c r="AA285" s="109"/>
      <c r="AB285" s="109"/>
      <c r="AC285" s="109"/>
      <c r="AD285" s="109"/>
      <c r="AE285" s="109"/>
      <c r="AF285" s="109"/>
      <c r="AG285" s="109"/>
      <c r="AH285" s="109"/>
      <c r="AI285" s="109"/>
      <c r="AJ285" s="109"/>
      <c r="AK285" s="109"/>
      <c r="AL285" s="109"/>
      <c r="AM285" s="109"/>
      <c r="AN285" s="109"/>
      <c r="AO285" s="109"/>
      <c r="AP285" s="109"/>
      <c r="AQ285" s="109"/>
      <c r="AR285" s="109"/>
      <c r="AS285" s="109"/>
      <c r="AT285" s="109"/>
      <c r="AU285" s="109"/>
      <c r="AV285" s="109"/>
      <c r="AW285" s="109"/>
      <c r="AX285" s="109"/>
      <c r="AY285" s="109"/>
      <c r="AZ285" s="109"/>
      <c r="BA285" s="109"/>
      <c r="BB285" s="109"/>
      <c r="BC285" s="109"/>
      <c r="BD285" s="109"/>
      <c r="BE285" s="109" t="s">
        <v>9</v>
      </c>
      <c r="BF285" s="109"/>
      <c r="BG285" s="109"/>
      <c r="BH285" s="109"/>
      <c r="BI285" s="109"/>
      <c r="BJ285" s="109"/>
      <c r="BK285" s="109"/>
      <c r="BL285" s="109"/>
      <c r="BM285" s="109"/>
      <c r="BN285" s="98"/>
    </row>
    <row r="286" spans="1:66" ht="46.8">
      <c r="A286" s="23">
        <v>282</v>
      </c>
      <c r="B286" s="33" t="s">
        <v>4785</v>
      </c>
      <c r="C286" s="33" t="s">
        <v>4573</v>
      </c>
      <c r="D286" s="33" t="s">
        <v>218</v>
      </c>
      <c r="E286" s="33">
        <v>96</v>
      </c>
      <c r="F286" s="33" t="s">
        <v>325</v>
      </c>
      <c r="G286" s="33" t="s">
        <v>325</v>
      </c>
      <c r="H286" s="23" t="str">
        <f t="shared" si="10"/>
        <v>林＊明</v>
      </c>
      <c r="I286" s="23" t="str">
        <f t="shared" si="11"/>
        <v>0＊008637</v>
      </c>
      <c r="J286" s="33" t="s">
        <v>4530</v>
      </c>
      <c r="K286" s="33" t="s">
        <v>1140</v>
      </c>
      <c r="L286" s="33">
        <v>1410</v>
      </c>
      <c r="M286" s="33"/>
      <c r="N286" s="33"/>
      <c r="O286" s="33"/>
      <c r="P286" s="33"/>
      <c r="Q286" s="109"/>
      <c r="R286" s="109"/>
      <c r="S286" s="109"/>
      <c r="T286" s="109"/>
      <c r="U286" s="109"/>
      <c r="V286" s="113"/>
      <c r="W286" s="109"/>
      <c r="X286" s="109"/>
      <c r="Y286" s="109"/>
      <c r="Z286" s="109"/>
      <c r="AA286" s="109"/>
      <c r="AB286" s="109"/>
      <c r="AC286" s="109"/>
      <c r="AD286" s="109"/>
      <c r="AE286" s="109"/>
      <c r="AF286" s="109"/>
      <c r="AG286" s="109"/>
      <c r="AH286" s="109"/>
      <c r="AI286" s="109"/>
      <c r="AJ286" s="109"/>
      <c r="AK286" s="109"/>
      <c r="AL286" s="109"/>
      <c r="AM286" s="109"/>
      <c r="AN286" s="109"/>
      <c r="AO286" s="109"/>
      <c r="AP286" s="109"/>
      <c r="AQ286" s="109"/>
      <c r="AR286" s="109"/>
      <c r="AS286" s="109"/>
      <c r="AT286" s="109"/>
      <c r="AU286" s="109"/>
      <c r="AV286" s="109"/>
      <c r="AW286" s="109"/>
      <c r="AX286" s="109"/>
      <c r="AY286" s="109"/>
      <c r="AZ286" s="109"/>
      <c r="BA286" s="109"/>
      <c r="BB286" s="109"/>
      <c r="BC286" s="109"/>
      <c r="BD286" s="109"/>
      <c r="BE286" s="109" t="s">
        <v>9</v>
      </c>
      <c r="BF286" s="109"/>
      <c r="BG286" s="109"/>
      <c r="BH286" s="109"/>
      <c r="BI286" s="109"/>
      <c r="BJ286" s="109" t="s">
        <v>3004</v>
      </c>
      <c r="BK286" s="109"/>
      <c r="BL286" s="109"/>
      <c r="BM286" s="109"/>
      <c r="BN286" s="98"/>
    </row>
    <row r="287" spans="1:66" ht="31.2">
      <c r="A287" s="23">
        <v>283</v>
      </c>
      <c r="B287" s="33" t="s">
        <v>1983</v>
      </c>
      <c r="C287" s="33" t="s">
        <v>1769</v>
      </c>
      <c r="D287" s="33" t="s">
        <v>216</v>
      </c>
      <c r="E287" s="33">
        <v>74</v>
      </c>
      <c r="F287" s="33" t="s">
        <v>325</v>
      </c>
      <c r="G287" s="33" t="s">
        <v>325</v>
      </c>
      <c r="H287" s="23" t="str">
        <f t="shared" si="10"/>
        <v>趙＊映</v>
      </c>
      <c r="I287" s="23" t="str">
        <f t="shared" si="11"/>
        <v>1＊399085</v>
      </c>
      <c r="J287" s="33" t="s">
        <v>4530</v>
      </c>
      <c r="K287" s="33" t="s">
        <v>1127</v>
      </c>
      <c r="L287" s="33">
        <v>1410</v>
      </c>
      <c r="M287" s="33"/>
      <c r="N287" s="33"/>
      <c r="O287" s="33"/>
      <c r="P287" s="33"/>
      <c r="Q287" s="109"/>
      <c r="R287" s="109"/>
      <c r="S287" s="109"/>
      <c r="T287" s="109"/>
      <c r="U287" s="109"/>
      <c r="V287" s="113"/>
      <c r="W287" s="109"/>
      <c r="X287" s="109"/>
      <c r="Y287" s="109"/>
      <c r="Z287" s="109"/>
      <c r="AA287" s="109"/>
      <c r="AB287" s="109"/>
      <c r="AC287" s="109"/>
      <c r="AD287" s="109"/>
      <c r="AE287" s="109"/>
      <c r="AF287" s="109"/>
      <c r="AG287" s="109"/>
      <c r="AH287" s="109"/>
      <c r="AI287" s="109"/>
      <c r="AJ287" s="109"/>
      <c r="AK287" s="109"/>
      <c r="AL287" s="109"/>
      <c r="AM287" s="109"/>
      <c r="AN287" s="109"/>
      <c r="AO287" s="109"/>
      <c r="AP287" s="109"/>
      <c r="AQ287" s="109"/>
      <c r="AR287" s="109"/>
      <c r="AS287" s="109"/>
      <c r="AT287" s="109"/>
      <c r="AU287" s="109"/>
      <c r="AV287" s="109"/>
      <c r="AW287" s="109"/>
      <c r="AX287" s="109"/>
      <c r="AY287" s="109"/>
      <c r="AZ287" s="109"/>
      <c r="BA287" s="109"/>
      <c r="BB287" s="109"/>
      <c r="BC287" s="109"/>
      <c r="BD287" s="109"/>
      <c r="BE287" s="109" t="s">
        <v>9</v>
      </c>
      <c r="BF287" s="109"/>
      <c r="BG287" s="109"/>
      <c r="BH287" s="109"/>
      <c r="BI287" s="109"/>
      <c r="BJ287" s="109"/>
      <c r="BK287" s="109"/>
      <c r="BL287" s="109"/>
      <c r="BM287" s="109"/>
      <c r="BN287" s="98"/>
    </row>
    <row r="288" spans="1:66" ht="31.2">
      <c r="A288" s="23">
        <v>284</v>
      </c>
      <c r="B288" s="33" t="s">
        <v>4788</v>
      </c>
      <c r="C288" s="33" t="s">
        <v>4214</v>
      </c>
      <c r="D288" s="33" t="s">
        <v>216</v>
      </c>
      <c r="E288" s="33">
        <v>99</v>
      </c>
      <c r="F288" s="33" t="s">
        <v>325</v>
      </c>
      <c r="G288" s="33" t="s">
        <v>325</v>
      </c>
      <c r="H288" s="23" t="str">
        <f t="shared" si="10"/>
        <v>華＊</v>
      </c>
      <c r="I288" s="23" t="str">
        <f t="shared" si="11"/>
        <v>2＊115295</v>
      </c>
      <c r="J288" s="33" t="s">
        <v>4495</v>
      </c>
      <c r="K288" s="33" t="s">
        <v>1143</v>
      </c>
      <c r="L288" s="33">
        <v>1410</v>
      </c>
      <c r="M288" s="33"/>
      <c r="N288" s="33"/>
      <c r="O288" s="33"/>
      <c r="P288" s="33"/>
      <c r="Q288" s="109"/>
      <c r="R288" s="109"/>
      <c r="S288" s="109"/>
      <c r="T288" s="109"/>
      <c r="U288" s="109"/>
      <c r="V288" s="113"/>
      <c r="W288" s="109"/>
      <c r="X288" s="109"/>
      <c r="Y288" s="109"/>
      <c r="Z288" s="109"/>
      <c r="AA288" s="109"/>
      <c r="AB288" s="109"/>
      <c r="AC288" s="109"/>
      <c r="AD288" s="109"/>
      <c r="AE288" s="109"/>
      <c r="AF288" s="109"/>
      <c r="AG288" s="109"/>
      <c r="AH288" s="109"/>
      <c r="AI288" s="109"/>
      <c r="AJ288" s="109"/>
      <c r="AK288" s="109"/>
      <c r="AL288" s="109"/>
      <c r="AM288" s="109"/>
      <c r="AN288" s="109"/>
      <c r="AO288" s="109"/>
      <c r="AP288" s="109"/>
      <c r="AQ288" s="109"/>
      <c r="AR288" s="109"/>
      <c r="AS288" s="109"/>
      <c r="AT288" s="109"/>
      <c r="AU288" s="109"/>
      <c r="AV288" s="109"/>
      <c r="AW288" s="109"/>
      <c r="AX288" s="109"/>
      <c r="AY288" s="109"/>
      <c r="AZ288" s="109" t="s">
        <v>4623</v>
      </c>
      <c r="BA288" s="109"/>
      <c r="BB288" s="109"/>
      <c r="BC288" s="109"/>
      <c r="BD288" s="109"/>
      <c r="BE288" s="109"/>
      <c r="BF288" s="109"/>
      <c r="BG288" s="109" t="s">
        <v>9</v>
      </c>
      <c r="BH288" s="109"/>
      <c r="BI288" s="109"/>
      <c r="BJ288" s="109"/>
      <c r="BK288" s="109"/>
      <c r="BL288" s="109"/>
      <c r="BM288" s="109"/>
      <c r="BN288" s="98"/>
    </row>
    <row r="289" spans="1:66" ht="46.8">
      <c r="A289" s="23">
        <v>285</v>
      </c>
      <c r="B289" s="33" t="s">
        <v>4789</v>
      </c>
      <c r="C289" s="33" t="s">
        <v>4574</v>
      </c>
      <c r="D289" s="33" t="s">
        <v>218</v>
      </c>
      <c r="E289" s="33">
        <v>70</v>
      </c>
      <c r="F289" s="33" t="s">
        <v>4481</v>
      </c>
      <c r="G289" s="33" t="s">
        <v>4548</v>
      </c>
      <c r="H289" s="23" t="str">
        <f t="shared" si="10"/>
        <v>黃＊良</v>
      </c>
      <c r="I289" s="23" t="str">
        <f t="shared" si="11"/>
        <v>0＊641093</v>
      </c>
      <c r="J289" s="33" t="s">
        <v>4482</v>
      </c>
      <c r="K289" s="33" t="s">
        <v>1139</v>
      </c>
      <c r="L289" s="33">
        <v>1410</v>
      </c>
      <c r="M289" s="33"/>
      <c r="N289" s="33"/>
      <c r="O289" s="33"/>
      <c r="P289" s="33"/>
      <c r="Q289" s="109"/>
      <c r="R289" s="109"/>
      <c r="S289" s="109"/>
      <c r="T289" s="109"/>
      <c r="U289" s="109"/>
      <c r="V289" s="113"/>
      <c r="W289" s="109"/>
      <c r="X289" s="109"/>
      <c r="Y289" s="109"/>
      <c r="Z289" s="109"/>
      <c r="AA289" s="109" t="s">
        <v>9</v>
      </c>
      <c r="AB289" s="109"/>
      <c r="AC289" s="109"/>
      <c r="AD289" s="109"/>
      <c r="AE289" s="109"/>
      <c r="AF289" s="109"/>
      <c r="AG289" s="109"/>
      <c r="AH289" s="109"/>
      <c r="AI289" s="109"/>
      <c r="AJ289" s="109"/>
      <c r="AK289" s="109"/>
      <c r="AL289" s="109"/>
      <c r="AM289" s="109"/>
      <c r="AN289" s="109"/>
      <c r="AO289" s="109"/>
      <c r="AP289" s="109"/>
      <c r="AQ289" s="109"/>
      <c r="AR289" s="109"/>
      <c r="AS289" s="109"/>
      <c r="AT289" s="109"/>
      <c r="AU289" s="109"/>
      <c r="AV289" s="109"/>
      <c r="AW289" s="109"/>
      <c r="AX289" s="109"/>
      <c r="AY289" s="109"/>
      <c r="AZ289" s="109"/>
      <c r="BA289" s="109"/>
      <c r="BB289" s="109"/>
      <c r="BC289" s="109"/>
      <c r="BD289" s="109"/>
      <c r="BE289" s="109"/>
      <c r="BF289" s="109"/>
      <c r="BG289" s="109"/>
      <c r="BH289" s="109"/>
      <c r="BI289" s="109"/>
      <c r="BJ289" s="109"/>
      <c r="BK289" s="109"/>
      <c r="BL289" s="109"/>
      <c r="BM289" s="109" t="s">
        <v>1111</v>
      </c>
      <c r="BN289" s="98"/>
    </row>
    <row r="290" spans="1:66" ht="46.8">
      <c r="A290" s="23">
        <v>286</v>
      </c>
      <c r="B290" s="33" t="s">
        <v>1356</v>
      </c>
      <c r="C290" s="33" t="s">
        <v>554</v>
      </c>
      <c r="D290" s="33" t="s">
        <v>218</v>
      </c>
      <c r="E290" s="33">
        <v>43</v>
      </c>
      <c r="F290" s="33" t="s">
        <v>325</v>
      </c>
      <c r="G290" s="33" t="s">
        <v>325</v>
      </c>
      <c r="H290" s="23" t="str">
        <f t="shared" si="10"/>
        <v>李＊豪</v>
      </c>
      <c r="I290" s="23" t="str">
        <f t="shared" si="11"/>
        <v>2＊469637</v>
      </c>
      <c r="J290" s="33" t="s">
        <v>4548</v>
      </c>
      <c r="K290" s="33" t="s">
        <v>4621</v>
      </c>
      <c r="L290" s="33">
        <v>1410</v>
      </c>
      <c r="M290" s="33"/>
      <c r="N290" s="33"/>
      <c r="O290" s="33"/>
      <c r="P290" s="33"/>
      <c r="Q290" s="109"/>
      <c r="R290" s="109"/>
      <c r="S290" s="109"/>
      <c r="T290" s="109"/>
      <c r="U290" s="109"/>
      <c r="V290" s="113"/>
      <c r="W290" s="109"/>
      <c r="X290" s="109"/>
      <c r="Y290" s="109"/>
      <c r="Z290" s="109"/>
      <c r="AA290" s="109"/>
      <c r="AB290" s="109"/>
      <c r="AC290" s="109"/>
      <c r="AD290" s="109"/>
      <c r="AE290" s="109"/>
      <c r="AF290" s="109"/>
      <c r="AG290" s="109"/>
      <c r="AH290" s="109"/>
      <c r="AI290" s="109"/>
      <c r="AJ290" s="109"/>
      <c r="AK290" s="109"/>
      <c r="AL290" s="109"/>
      <c r="AM290" s="109"/>
      <c r="AN290" s="109"/>
      <c r="AO290" s="109"/>
      <c r="AP290" s="109"/>
      <c r="AQ290" s="109"/>
      <c r="AR290" s="109"/>
      <c r="AS290" s="109"/>
      <c r="AT290" s="109"/>
      <c r="AU290" s="109"/>
      <c r="AV290" s="109"/>
      <c r="AW290" s="109"/>
      <c r="AX290" s="109"/>
      <c r="AY290" s="109"/>
      <c r="AZ290" s="109"/>
      <c r="BA290" s="109"/>
      <c r="BB290" s="109"/>
      <c r="BC290" s="109"/>
      <c r="BD290" s="109"/>
      <c r="BE290" s="109" t="s">
        <v>9</v>
      </c>
      <c r="BF290" s="109"/>
      <c r="BG290" s="109"/>
      <c r="BH290" s="109"/>
      <c r="BI290" s="109"/>
      <c r="BJ290" s="109"/>
      <c r="BK290" s="109"/>
      <c r="BL290" s="109"/>
      <c r="BM290" s="109" t="s">
        <v>1098</v>
      </c>
      <c r="BN290" s="98"/>
    </row>
    <row r="291" spans="1:66" ht="46.8">
      <c r="A291" s="23">
        <v>287</v>
      </c>
      <c r="B291" s="33" t="s">
        <v>4790</v>
      </c>
      <c r="C291" s="33" t="s">
        <v>2265</v>
      </c>
      <c r="D291" s="33" t="s">
        <v>216</v>
      </c>
      <c r="E291" s="33">
        <v>75</v>
      </c>
      <c r="F291" s="33" t="s">
        <v>325</v>
      </c>
      <c r="G291" s="33" t="s">
        <v>325</v>
      </c>
      <c r="H291" s="23" t="str">
        <f t="shared" si="10"/>
        <v>張＊榕</v>
      </c>
      <c r="I291" s="23" t="str">
        <f t="shared" si="11"/>
        <v>0＊175488</v>
      </c>
      <c r="J291" s="33" t="s">
        <v>4550</v>
      </c>
      <c r="K291" s="33" t="s">
        <v>1140</v>
      </c>
      <c r="L291" s="33">
        <v>1410</v>
      </c>
      <c r="M291" s="33"/>
      <c r="N291" s="33"/>
      <c r="O291" s="33"/>
      <c r="P291" s="33"/>
      <c r="Q291" s="109"/>
      <c r="R291" s="109"/>
      <c r="S291" s="109"/>
      <c r="T291" s="109"/>
      <c r="U291" s="109"/>
      <c r="V291" s="113"/>
      <c r="W291" s="109"/>
      <c r="X291" s="109"/>
      <c r="Y291" s="109"/>
      <c r="Z291" s="109"/>
      <c r="AA291" s="109"/>
      <c r="AB291" s="109"/>
      <c r="AC291" s="109"/>
      <c r="AD291" s="109"/>
      <c r="AE291" s="109"/>
      <c r="AF291" s="109"/>
      <c r="AG291" s="109"/>
      <c r="AH291" s="109"/>
      <c r="AI291" s="109"/>
      <c r="AJ291" s="109"/>
      <c r="AK291" s="109"/>
      <c r="AL291" s="109"/>
      <c r="AM291" s="109"/>
      <c r="AN291" s="109"/>
      <c r="AO291" s="109"/>
      <c r="AP291" s="109"/>
      <c r="AQ291" s="109"/>
      <c r="AR291" s="109"/>
      <c r="AS291" s="109"/>
      <c r="AT291" s="109"/>
      <c r="AU291" s="109"/>
      <c r="AV291" s="109"/>
      <c r="AW291" s="109"/>
      <c r="AX291" s="109"/>
      <c r="AY291" s="109"/>
      <c r="AZ291" s="109"/>
      <c r="BA291" s="109"/>
      <c r="BB291" s="109"/>
      <c r="BC291" s="109"/>
      <c r="BD291" s="109"/>
      <c r="BE291" s="109" t="s">
        <v>9</v>
      </c>
      <c r="BF291" s="109"/>
      <c r="BG291" s="109"/>
      <c r="BH291" s="109"/>
      <c r="BI291" s="109"/>
      <c r="BJ291" s="109" t="s">
        <v>1114</v>
      </c>
      <c r="BK291" s="109"/>
      <c r="BL291" s="109"/>
      <c r="BM291" s="109"/>
      <c r="BN291" s="98"/>
    </row>
    <row r="292" spans="1:66" ht="31.2">
      <c r="A292" s="23">
        <v>288</v>
      </c>
      <c r="B292" s="33" t="s">
        <v>1090</v>
      </c>
      <c r="C292" s="33" t="s">
        <v>922</v>
      </c>
      <c r="D292" s="33" t="s">
        <v>216</v>
      </c>
      <c r="E292" s="33">
        <v>78</v>
      </c>
      <c r="F292" s="33" t="s">
        <v>325</v>
      </c>
      <c r="G292" s="33" t="s">
        <v>325</v>
      </c>
      <c r="H292" s="23" t="str">
        <f t="shared" si="10"/>
        <v>黃＊文</v>
      </c>
      <c r="I292" s="23" t="str">
        <f t="shared" si="11"/>
        <v>0＊352684</v>
      </c>
      <c r="J292" s="33" t="s">
        <v>4550</v>
      </c>
      <c r="K292" s="33" t="s">
        <v>1127</v>
      </c>
      <c r="L292" s="33">
        <v>1410</v>
      </c>
      <c r="M292" s="33"/>
      <c r="N292" s="33"/>
      <c r="O292" s="33"/>
      <c r="P292" s="33"/>
      <c r="Q292" s="109"/>
      <c r="R292" s="109"/>
      <c r="S292" s="109"/>
      <c r="T292" s="109"/>
      <c r="U292" s="109"/>
      <c r="V292" s="113"/>
      <c r="W292" s="109"/>
      <c r="X292" s="109"/>
      <c r="Y292" s="109"/>
      <c r="Z292" s="109"/>
      <c r="AA292" s="109"/>
      <c r="AB292" s="109"/>
      <c r="AC292" s="109"/>
      <c r="AD292" s="109"/>
      <c r="AE292" s="109"/>
      <c r="AF292" s="109"/>
      <c r="AG292" s="109"/>
      <c r="AH292" s="109"/>
      <c r="AI292" s="109"/>
      <c r="AJ292" s="109"/>
      <c r="AK292" s="109"/>
      <c r="AL292" s="109"/>
      <c r="AM292" s="109"/>
      <c r="AN292" s="109"/>
      <c r="AO292" s="109"/>
      <c r="AP292" s="109"/>
      <c r="AQ292" s="109"/>
      <c r="AR292" s="109"/>
      <c r="AS292" s="109"/>
      <c r="AT292" s="109"/>
      <c r="AU292" s="109"/>
      <c r="AV292" s="109"/>
      <c r="AW292" s="109"/>
      <c r="AX292" s="109"/>
      <c r="AY292" s="109"/>
      <c r="AZ292" s="109"/>
      <c r="BA292" s="109"/>
      <c r="BB292" s="109"/>
      <c r="BC292" s="109"/>
      <c r="BD292" s="109"/>
      <c r="BE292" s="109" t="s">
        <v>9</v>
      </c>
      <c r="BF292" s="109"/>
      <c r="BG292" s="109"/>
      <c r="BH292" s="109"/>
      <c r="BI292" s="109"/>
      <c r="BJ292" s="109"/>
      <c r="BK292" s="109"/>
      <c r="BL292" s="109"/>
      <c r="BM292" s="109"/>
      <c r="BN292" s="98"/>
    </row>
    <row r="293" spans="1:66" ht="46.8">
      <c r="A293" s="23">
        <v>289</v>
      </c>
      <c r="B293" s="33" t="s">
        <v>4783</v>
      </c>
      <c r="C293" s="33" t="s">
        <v>3520</v>
      </c>
      <c r="D293" s="33" t="s">
        <v>216</v>
      </c>
      <c r="E293" s="33">
        <v>92</v>
      </c>
      <c r="F293" s="33" t="s">
        <v>325</v>
      </c>
      <c r="G293" s="33" t="s">
        <v>325</v>
      </c>
      <c r="H293" s="23" t="str">
        <f t="shared" si="10"/>
        <v>張＊愛蓮</v>
      </c>
      <c r="I293" s="23" t="str">
        <f t="shared" si="11"/>
        <v>0＊012405</v>
      </c>
      <c r="J293" s="33" t="s">
        <v>4550</v>
      </c>
      <c r="K293" s="33" t="s">
        <v>1148</v>
      </c>
      <c r="L293" s="33">
        <v>1410</v>
      </c>
      <c r="M293" s="33"/>
      <c r="N293" s="33"/>
      <c r="O293" s="33"/>
      <c r="P293" s="33"/>
      <c r="Q293" s="109"/>
      <c r="R293" s="109"/>
      <c r="S293" s="109"/>
      <c r="T293" s="109"/>
      <c r="U293" s="109"/>
      <c r="V293" s="113"/>
      <c r="W293" s="109"/>
      <c r="X293" s="109"/>
      <c r="Y293" s="109"/>
      <c r="Z293" s="109"/>
      <c r="AA293" s="109"/>
      <c r="AB293" s="109"/>
      <c r="AC293" s="109"/>
      <c r="AD293" s="109"/>
      <c r="AE293" s="109"/>
      <c r="AF293" s="109"/>
      <c r="AG293" s="109"/>
      <c r="AH293" s="109"/>
      <c r="AI293" s="109"/>
      <c r="AJ293" s="109"/>
      <c r="AK293" s="109"/>
      <c r="AL293" s="109"/>
      <c r="AM293" s="109"/>
      <c r="AN293" s="109"/>
      <c r="AO293" s="109"/>
      <c r="AP293" s="109"/>
      <c r="AQ293" s="109"/>
      <c r="AR293" s="109"/>
      <c r="AS293" s="109"/>
      <c r="AT293" s="109"/>
      <c r="AU293" s="109"/>
      <c r="AV293" s="109"/>
      <c r="AW293" s="109"/>
      <c r="AX293" s="109"/>
      <c r="AY293" s="109"/>
      <c r="AZ293" s="109" t="s">
        <v>4623</v>
      </c>
      <c r="BA293" s="109"/>
      <c r="BB293" s="109"/>
      <c r="BC293" s="109"/>
      <c r="BD293" s="109"/>
      <c r="BE293" s="109"/>
      <c r="BF293" s="109"/>
      <c r="BG293" s="109" t="s">
        <v>9</v>
      </c>
      <c r="BH293" s="109"/>
      <c r="BI293" s="109"/>
      <c r="BJ293" s="109"/>
      <c r="BK293" s="109"/>
      <c r="BL293" s="109"/>
      <c r="BM293" s="109"/>
      <c r="BN293" s="98"/>
    </row>
    <row r="294" spans="1:66" ht="31.2">
      <c r="A294" s="23">
        <v>290</v>
      </c>
      <c r="B294" s="33" t="s">
        <v>4791</v>
      </c>
      <c r="C294" s="33" t="s">
        <v>4245</v>
      </c>
      <c r="D294" s="33" t="s">
        <v>218</v>
      </c>
      <c r="E294" s="33">
        <v>69</v>
      </c>
      <c r="F294" s="33" t="s">
        <v>325</v>
      </c>
      <c r="G294" s="33" t="s">
        <v>325</v>
      </c>
      <c r="H294" s="23" t="str">
        <f t="shared" si="10"/>
        <v>李＊龍</v>
      </c>
      <c r="I294" s="23" t="str">
        <f t="shared" si="11"/>
        <v>1＊781053</v>
      </c>
      <c r="J294" s="33" t="s">
        <v>4550</v>
      </c>
      <c r="K294" s="33" t="s">
        <v>1127</v>
      </c>
      <c r="L294" s="33">
        <v>1410</v>
      </c>
      <c r="M294" s="33"/>
      <c r="N294" s="33"/>
      <c r="O294" s="33"/>
      <c r="P294" s="33"/>
      <c r="Q294" s="109"/>
      <c r="R294" s="109"/>
      <c r="S294" s="109"/>
      <c r="T294" s="109"/>
      <c r="U294" s="109"/>
      <c r="V294" s="113"/>
      <c r="W294" s="109"/>
      <c r="X294" s="109"/>
      <c r="Y294" s="109"/>
      <c r="Z294" s="109"/>
      <c r="AA294" s="109"/>
      <c r="AB294" s="109"/>
      <c r="AC294" s="109"/>
      <c r="AD294" s="109"/>
      <c r="AE294" s="109"/>
      <c r="AF294" s="109"/>
      <c r="AG294" s="109"/>
      <c r="AH294" s="109"/>
      <c r="AI294" s="109"/>
      <c r="AJ294" s="109"/>
      <c r="AK294" s="109"/>
      <c r="AL294" s="109"/>
      <c r="AM294" s="109"/>
      <c r="AN294" s="109"/>
      <c r="AO294" s="109"/>
      <c r="AP294" s="109"/>
      <c r="AQ294" s="109"/>
      <c r="AR294" s="109"/>
      <c r="AS294" s="109"/>
      <c r="AT294" s="109"/>
      <c r="AU294" s="109"/>
      <c r="AV294" s="109"/>
      <c r="AW294" s="109"/>
      <c r="AX294" s="109"/>
      <c r="AY294" s="109"/>
      <c r="AZ294" s="109"/>
      <c r="BA294" s="109"/>
      <c r="BB294" s="109"/>
      <c r="BC294" s="109"/>
      <c r="BD294" s="109"/>
      <c r="BE294" s="109" t="s">
        <v>9</v>
      </c>
      <c r="BF294" s="109"/>
      <c r="BG294" s="109"/>
      <c r="BH294" s="109"/>
      <c r="BI294" s="109"/>
      <c r="BJ294" s="109"/>
      <c r="BK294" s="109"/>
      <c r="BL294" s="109"/>
      <c r="BM294" s="109"/>
      <c r="BN294" s="98"/>
    </row>
    <row r="295" spans="1:66" ht="46.8">
      <c r="A295" s="23">
        <v>291</v>
      </c>
      <c r="B295" s="33" t="s">
        <v>4782</v>
      </c>
      <c r="C295" s="33" t="s">
        <v>4572</v>
      </c>
      <c r="D295" s="33" t="s">
        <v>218</v>
      </c>
      <c r="E295" s="33">
        <v>87</v>
      </c>
      <c r="F295" s="33" t="s">
        <v>4513</v>
      </c>
      <c r="G295" s="33" t="s">
        <v>4514</v>
      </c>
      <c r="H295" s="23" t="str">
        <f t="shared" si="10"/>
        <v>莊＊</v>
      </c>
      <c r="I295" s="23" t="str">
        <f t="shared" si="11"/>
        <v>0＊515484</v>
      </c>
      <c r="J295" s="33" t="s">
        <v>4551</v>
      </c>
      <c r="K295" s="33" t="s">
        <v>1139</v>
      </c>
      <c r="L295" s="33">
        <v>1410</v>
      </c>
      <c r="M295" s="33"/>
      <c r="N295" s="33"/>
      <c r="O295" s="33"/>
      <c r="P295" s="33"/>
      <c r="Q295" s="109"/>
      <c r="R295" s="109"/>
      <c r="S295" s="109"/>
      <c r="T295" s="109"/>
      <c r="U295" s="109"/>
      <c r="V295" s="113"/>
      <c r="W295" s="109"/>
      <c r="X295" s="109"/>
      <c r="Y295" s="109"/>
      <c r="Z295" s="109"/>
      <c r="AA295" s="109" t="s">
        <v>9</v>
      </c>
      <c r="AB295" s="109"/>
      <c r="AC295" s="109"/>
      <c r="AD295" s="109" t="s">
        <v>4587</v>
      </c>
      <c r="AE295" s="109"/>
      <c r="AF295" s="109"/>
      <c r="AG295" s="109"/>
      <c r="AH295" s="109"/>
      <c r="AI295" s="109"/>
      <c r="AJ295" s="109"/>
      <c r="AK295" s="109"/>
      <c r="AL295" s="109"/>
      <c r="AM295" s="109"/>
      <c r="AN295" s="109"/>
      <c r="AO295" s="109"/>
      <c r="AP295" s="109"/>
      <c r="AQ295" s="109"/>
      <c r="AR295" s="109"/>
      <c r="AS295" s="109"/>
      <c r="AT295" s="109"/>
      <c r="AU295" s="109"/>
      <c r="AV295" s="109"/>
      <c r="AW295" s="109"/>
      <c r="AX295" s="109"/>
      <c r="AY295" s="109"/>
      <c r="AZ295" s="109"/>
      <c r="BA295" s="109"/>
      <c r="BB295" s="109"/>
      <c r="BC295" s="109"/>
      <c r="BD295" s="109"/>
      <c r="BE295" s="109"/>
      <c r="BF295" s="109"/>
      <c r="BG295" s="109"/>
      <c r="BH295" s="109"/>
      <c r="BI295" s="109"/>
      <c r="BJ295" s="109"/>
      <c r="BK295" s="109"/>
      <c r="BL295" s="109" t="s">
        <v>9</v>
      </c>
      <c r="BM295" s="109" t="s">
        <v>1111</v>
      </c>
      <c r="BN295" s="98"/>
    </row>
    <row r="296" spans="1:66" ht="46.8">
      <c r="A296" s="23">
        <v>292</v>
      </c>
      <c r="B296" s="33" t="s">
        <v>692</v>
      </c>
      <c r="C296" s="33" t="s">
        <v>693</v>
      </c>
      <c r="D296" s="33" t="s">
        <v>218</v>
      </c>
      <c r="E296" s="33">
        <v>63</v>
      </c>
      <c r="F296" s="33" t="s">
        <v>325</v>
      </c>
      <c r="G296" s="33" t="s">
        <v>325</v>
      </c>
      <c r="H296" s="23" t="str">
        <f t="shared" si="10"/>
        <v>姚＊河</v>
      </c>
      <c r="I296" s="23" t="str">
        <f t="shared" si="11"/>
        <v>1＊441315</v>
      </c>
      <c r="J296" s="33" t="s">
        <v>4521</v>
      </c>
      <c r="K296" s="33" t="s">
        <v>1140</v>
      </c>
      <c r="L296" s="33">
        <v>1410</v>
      </c>
      <c r="M296" s="33"/>
      <c r="N296" s="33"/>
      <c r="O296" s="33"/>
      <c r="P296" s="33"/>
      <c r="Q296" s="109"/>
      <c r="R296" s="109"/>
      <c r="S296" s="109"/>
      <c r="T296" s="109"/>
      <c r="U296" s="109"/>
      <c r="V296" s="113"/>
      <c r="W296" s="109"/>
      <c r="X296" s="109"/>
      <c r="Y296" s="109"/>
      <c r="Z296" s="109"/>
      <c r="AA296" s="109"/>
      <c r="AB296" s="109"/>
      <c r="AC296" s="109"/>
      <c r="AD296" s="109"/>
      <c r="AE296" s="109"/>
      <c r="AF296" s="109"/>
      <c r="AG296" s="109"/>
      <c r="AH296" s="109"/>
      <c r="AI296" s="109"/>
      <c r="AJ296" s="109"/>
      <c r="AK296" s="109"/>
      <c r="AL296" s="109"/>
      <c r="AM296" s="109"/>
      <c r="AN296" s="109"/>
      <c r="AO296" s="109"/>
      <c r="AP296" s="109"/>
      <c r="AQ296" s="109"/>
      <c r="AR296" s="109"/>
      <c r="AS296" s="109"/>
      <c r="AT296" s="109"/>
      <c r="AU296" s="109"/>
      <c r="AV296" s="109"/>
      <c r="AW296" s="109"/>
      <c r="AX296" s="109"/>
      <c r="AY296" s="109"/>
      <c r="AZ296" s="109"/>
      <c r="BA296" s="109"/>
      <c r="BB296" s="109"/>
      <c r="BC296" s="109"/>
      <c r="BD296" s="109"/>
      <c r="BE296" s="109" t="s">
        <v>9</v>
      </c>
      <c r="BF296" s="109"/>
      <c r="BG296" s="109"/>
      <c r="BH296" s="109"/>
      <c r="BI296" s="109"/>
      <c r="BJ296" s="109" t="s">
        <v>1114</v>
      </c>
      <c r="BK296" s="109"/>
      <c r="BL296" s="109"/>
      <c r="BM296" s="109"/>
      <c r="BN296" s="95"/>
    </row>
    <row r="297" spans="1:66" ht="46.8">
      <c r="A297" s="23">
        <v>293</v>
      </c>
      <c r="B297" s="33" t="s">
        <v>4792</v>
      </c>
      <c r="C297" s="33" t="s">
        <v>2283</v>
      </c>
      <c r="D297" s="33" t="s">
        <v>218</v>
      </c>
      <c r="E297" s="33">
        <v>59</v>
      </c>
      <c r="F297" s="33" t="s">
        <v>325</v>
      </c>
      <c r="G297" s="33" t="s">
        <v>325</v>
      </c>
      <c r="H297" s="23" t="str">
        <f t="shared" si="10"/>
        <v>謝＊城</v>
      </c>
      <c r="I297" s="23" t="str">
        <f t="shared" si="11"/>
        <v>1＊629818</v>
      </c>
      <c r="J297" s="33" t="s">
        <v>4521</v>
      </c>
      <c r="K297" s="33" t="s">
        <v>1140</v>
      </c>
      <c r="L297" s="33">
        <v>1410</v>
      </c>
      <c r="M297" s="33"/>
      <c r="N297" s="33"/>
      <c r="O297" s="33"/>
      <c r="P297" s="33"/>
      <c r="Q297" s="109"/>
      <c r="R297" s="109"/>
      <c r="S297" s="109"/>
      <c r="T297" s="109"/>
      <c r="U297" s="109"/>
      <c r="V297" s="113"/>
      <c r="W297" s="109"/>
      <c r="X297" s="109"/>
      <c r="Y297" s="109"/>
      <c r="Z297" s="109"/>
      <c r="AA297" s="109"/>
      <c r="AB297" s="109"/>
      <c r="AC297" s="109"/>
      <c r="AD297" s="109"/>
      <c r="AE297" s="109"/>
      <c r="AF297" s="109"/>
      <c r="AG297" s="109"/>
      <c r="AH297" s="109"/>
      <c r="AI297" s="109"/>
      <c r="AJ297" s="109"/>
      <c r="AK297" s="109"/>
      <c r="AL297" s="109"/>
      <c r="AM297" s="109"/>
      <c r="AN297" s="109"/>
      <c r="AO297" s="109"/>
      <c r="AP297" s="109"/>
      <c r="AQ297" s="109"/>
      <c r="AR297" s="109"/>
      <c r="AS297" s="109"/>
      <c r="AT297" s="109"/>
      <c r="AU297" s="109"/>
      <c r="AV297" s="109"/>
      <c r="AW297" s="109"/>
      <c r="AX297" s="109"/>
      <c r="AY297" s="109"/>
      <c r="AZ297" s="109"/>
      <c r="BA297" s="109"/>
      <c r="BB297" s="109"/>
      <c r="BC297" s="109"/>
      <c r="BD297" s="109"/>
      <c r="BE297" s="109" t="s">
        <v>9</v>
      </c>
      <c r="BF297" s="109"/>
      <c r="BG297" s="109"/>
      <c r="BH297" s="109"/>
      <c r="BI297" s="109"/>
      <c r="BJ297" s="109" t="s">
        <v>2994</v>
      </c>
      <c r="BK297" s="109"/>
      <c r="BL297" s="109"/>
      <c r="BM297" s="109"/>
      <c r="BN297" s="95"/>
    </row>
    <row r="298" spans="1:66" ht="46.8">
      <c r="A298" s="23">
        <v>294</v>
      </c>
      <c r="B298" s="33" t="s">
        <v>4647</v>
      </c>
      <c r="C298" s="33" t="s">
        <v>3388</v>
      </c>
      <c r="D298" s="33" t="s">
        <v>216</v>
      </c>
      <c r="E298" s="33">
        <v>33</v>
      </c>
      <c r="F298" s="33" t="s">
        <v>325</v>
      </c>
      <c r="G298" s="33" t="s">
        <v>325</v>
      </c>
      <c r="H298" s="23" t="str">
        <f t="shared" si="10"/>
        <v>陳＊臻</v>
      </c>
      <c r="I298" s="23" t="str">
        <f t="shared" si="11"/>
        <v>1＊716177</v>
      </c>
      <c r="J298" s="33" t="s">
        <v>4521</v>
      </c>
      <c r="K298" s="33" t="s">
        <v>1140</v>
      </c>
      <c r="L298" s="33">
        <v>1410</v>
      </c>
      <c r="M298" s="33"/>
      <c r="N298" s="33"/>
      <c r="O298" s="33"/>
      <c r="P298" s="33"/>
      <c r="Q298" s="109"/>
      <c r="R298" s="109"/>
      <c r="S298" s="109"/>
      <c r="T298" s="109"/>
      <c r="U298" s="109"/>
      <c r="V298" s="113"/>
      <c r="W298" s="109"/>
      <c r="X298" s="109"/>
      <c r="Y298" s="109"/>
      <c r="Z298" s="109"/>
      <c r="AA298" s="109"/>
      <c r="AB298" s="109"/>
      <c r="AC298" s="109"/>
      <c r="AD298" s="109"/>
      <c r="AE298" s="109"/>
      <c r="AF298" s="109"/>
      <c r="AG298" s="109"/>
      <c r="AH298" s="109"/>
      <c r="AI298" s="109"/>
      <c r="AJ298" s="109"/>
      <c r="AK298" s="109"/>
      <c r="AL298" s="109"/>
      <c r="AM298" s="109"/>
      <c r="AN298" s="109"/>
      <c r="AO298" s="109"/>
      <c r="AP298" s="109"/>
      <c r="AQ298" s="109"/>
      <c r="AR298" s="109"/>
      <c r="AS298" s="109"/>
      <c r="AT298" s="109"/>
      <c r="AU298" s="109"/>
      <c r="AV298" s="109"/>
      <c r="AW298" s="109"/>
      <c r="AX298" s="109"/>
      <c r="AY298" s="109"/>
      <c r="AZ298" s="109"/>
      <c r="BA298" s="109"/>
      <c r="BB298" s="109"/>
      <c r="BC298" s="109"/>
      <c r="BD298" s="109"/>
      <c r="BE298" s="109" t="s">
        <v>9</v>
      </c>
      <c r="BF298" s="109"/>
      <c r="BG298" s="109"/>
      <c r="BH298" s="109"/>
      <c r="BI298" s="109"/>
      <c r="BJ298" s="109" t="s">
        <v>1141</v>
      </c>
      <c r="BK298" s="109"/>
      <c r="BL298" s="109"/>
      <c r="BM298" s="109"/>
      <c r="BN298" s="95"/>
    </row>
    <row r="299" spans="1:66" ht="31.2">
      <c r="A299" s="23">
        <v>295</v>
      </c>
      <c r="B299" s="38" t="s">
        <v>4793</v>
      </c>
      <c r="C299" s="38" t="s">
        <v>4575</v>
      </c>
      <c r="D299" s="38" t="s">
        <v>4705</v>
      </c>
      <c r="E299" s="38">
        <v>80</v>
      </c>
      <c r="F299" s="38" t="s">
        <v>4037</v>
      </c>
      <c r="G299" s="38"/>
      <c r="H299" s="117" t="str">
        <f t="shared" si="10"/>
        <v>王＊阿秀</v>
      </c>
      <c r="I299" s="117" t="str">
        <f t="shared" si="11"/>
        <v>0＊324137</v>
      </c>
      <c r="J299" s="38" t="s">
        <v>4514</v>
      </c>
      <c r="K299" s="38" t="s">
        <v>1152</v>
      </c>
      <c r="L299" s="38">
        <v>1410</v>
      </c>
      <c r="M299" s="33"/>
      <c r="N299" s="33"/>
      <c r="O299" s="33"/>
      <c r="P299" s="33"/>
      <c r="Q299" s="109"/>
      <c r="R299" s="109"/>
      <c r="S299" s="109"/>
      <c r="T299" s="109"/>
      <c r="U299" s="109"/>
      <c r="V299" s="113"/>
      <c r="W299" s="109"/>
      <c r="X299" s="109"/>
      <c r="Y299" s="109"/>
      <c r="Z299" s="109"/>
      <c r="AA299" s="109"/>
      <c r="AB299" s="109"/>
      <c r="AC299" s="109"/>
      <c r="AD299" s="109"/>
      <c r="AE299" s="109"/>
      <c r="AF299" s="109"/>
      <c r="AG299" s="109"/>
      <c r="AH299" s="109"/>
      <c r="AI299" s="109"/>
      <c r="AJ299" s="109"/>
      <c r="AK299" s="109"/>
      <c r="AL299" s="109"/>
      <c r="AM299" s="109"/>
      <c r="AN299" s="109"/>
      <c r="AO299" s="109"/>
      <c r="AP299" s="109"/>
      <c r="AQ299" s="109"/>
      <c r="AR299" s="109"/>
      <c r="AS299" s="109"/>
      <c r="AT299" s="109"/>
      <c r="AU299" s="109"/>
      <c r="AV299" s="109" t="s">
        <v>9</v>
      </c>
      <c r="AW299" s="109"/>
      <c r="AX299" s="109"/>
      <c r="AY299" s="109"/>
      <c r="AZ299" s="109"/>
      <c r="BA299" s="109"/>
      <c r="BB299" s="109"/>
      <c r="BC299" s="109"/>
      <c r="BD299" s="109"/>
      <c r="BE299" s="109"/>
      <c r="BF299" s="109"/>
      <c r="BG299" s="109"/>
      <c r="BH299" s="109"/>
      <c r="BI299" s="109"/>
      <c r="BJ299" s="109"/>
      <c r="BK299" s="109"/>
      <c r="BL299" s="109"/>
      <c r="BM299" s="109" t="s">
        <v>1111</v>
      </c>
      <c r="BN299" s="95"/>
    </row>
    <row r="300" spans="1:66" ht="31.2">
      <c r="A300" s="23">
        <v>296</v>
      </c>
      <c r="B300" s="33" t="s">
        <v>1053</v>
      </c>
      <c r="C300" s="33" t="s">
        <v>888</v>
      </c>
      <c r="D300" s="33" t="s">
        <v>216</v>
      </c>
      <c r="E300" s="33">
        <v>78</v>
      </c>
      <c r="F300" s="33" t="s">
        <v>325</v>
      </c>
      <c r="G300" s="33" t="s">
        <v>325</v>
      </c>
      <c r="H300" s="23" t="str">
        <f t="shared" si="10"/>
        <v>林＊極</v>
      </c>
      <c r="I300" s="23" t="str">
        <f t="shared" si="11"/>
        <v>0＊339572</v>
      </c>
      <c r="J300" s="33" t="s">
        <v>4529</v>
      </c>
      <c r="K300" s="33" t="s">
        <v>1143</v>
      </c>
      <c r="L300" s="33">
        <v>1551</v>
      </c>
      <c r="M300" s="33"/>
      <c r="N300" s="33"/>
      <c r="O300" s="33"/>
      <c r="P300" s="33"/>
      <c r="Q300" s="109"/>
      <c r="R300" s="109"/>
      <c r="S300" s="109"/>
      <c r="T300" s="109"/>
      <c r="U300" s="109"/>
      <c r="V300" s="113"/>
      <c r="W300" s="109"/>
      <c r="X300" s="109"/>
      <c r="Y300" s="109"/>
      <c r="Z300" s="109"/>
      <c r="AA300" s="109"/>
      <c r="AB300" s="109"/>
      <c r="AC300" s="109"/>
      <c r="AD300" s="109"/>
      <c r="AE300" s="109"/>
      <c r="AF300" s="109"/>
      <c r="AG300" s="109"/>
      <c r="AH300" s="109"/>
      <c r="AI300" s="109"/>
      <c r="AJ300" s="109"/>
      <c r="AK300" s="109"/>
      <c r="AL300" s="109"/>
      <c r="AM300" s="109"/>
      <c r="AN300" s="109"/>
      <c r="AO300" s="109"/>
      <c r="AP300" s="109"/>
      <c r="AQ300" s="109"/>
      <c r="AR300" s="109"/>
      <c r="AS300" s="109"/>
      <c r="AT300" s="109"/>
      <c r="AU300" s="109"/>
      <c r="AV300" s="109"/>
      <c r="AW300" s="109"/>
      <c r="AX300" s="109"/>
      <c r="AY300" s="109"/>
      <c r="AZ300" s="109" t="s">
        <v>4623</v>
      </c>
      <c r="BA300" s="109"/>
      <c r="BB300" s="109"/>
      <c r="BC300" s="109"/>
      <c r="BD300" s="109"/>
      <c r="BE300" s="109"/>
      <c r="BF300" s="109"/>
      <c r="BG300" s="109" t="s">
        <v>9</v>
      </c>
      <c r="BH300" s="109"/>
      <c r="BI300" s="109"/>
      <c r="BJ300" s="109"/>
      <c r="BK300" s="109"/>
      <c r="BL300" s="109"/>
      <c r="BM300" s="109"/>
      <c r="BN300" s="95"/>
    </row>
    <row r="301" spans="1:66" ht="31.2">
      <c r="A301" s="23">
        <v>297</v>
      </c>
      <c r="B301" s="33" t="s">
        <v>4794</v>
      </c>
      <c r="C301" s="33" t="s">
        <v>4576</v>
      </c>
      <c r="D301" s="33" t="s">
        <v>218</v>
      </c>
      <c r="E301" s="33">
        <v>66</v>
      </c>
      <c r="F301" s="33" t="s">
        <v>4258</v>
      </c>
      <c r="G301" s="33"/>
      <c r="H301" s="23" t="str">
        <f t="shared" si="10"/>
        <v>楊＊明</v>
      </c>
      <c r="I301" s="23" t="str">
        <f t="shared" si="11"/>
        <v>1＊702626</v>
      </c>
      <c r="J301" s="33" t="s">
        <v>4489</v>
      </c>
      <c r="K301" s="33" t="s">
        <v>1152</v>
      </c>
      <c r="L301" s="33">
        <v>1551</v>
      </c>
      <c r="M301" s="33"/>
      <c r="N301" s="33"/>
      <c r="O301" s="33"/>
      <c r="P301" s="33"/>
      <c r="Q301" s="109"/>
      <c r="R301" s="109"/>
      <c r="S301" s="109"/>
      <c r="T301" s="109"/>
      <c r="U301" s="109"/>
      <c r="V301" s="113"/>
      <c r="W301" s="109"/>
      <c r="X301" s="109"/>
      <c r="Y301" s="109"/>
      <c r="Z301" s="109"/>
      <c r="AA301" s="109"/>
      <c r="AB301" s="109"/>
      <c r="AC301" s="109"/>
      <c r="AD301" s="109"/>
      <c r="AE301" s="109"/>
      <c r="AF301" s="109"/>
      <c r="AG301" s="109"/>
      <c r="AH301" s="109"/>
      <c r="AI301" s="109"/>
      <c r="AJ301" s="109"/>
      <c r="AK301" s="109"/>
      <c r="AL301" s="109"/>
      <c r="AM301" s="109"/>
      <c r="AN301" s="109"/>
      <c r="AO301" s="109"/>
      <c r="AP301" s="109"/>
      <c r="AQ301" s="109"/>
      <c r="AR301" s="109"/>
      <c r="AS301" s="109"/>
      <c r="AT301" s="109"/>
      <c r="AU301" s="109"/>
      <c r="AV301" s="109" t="s">
        <v>9</v>
      </c>
      <c r="AW301" s="109"/>
      <c r="AX301" s="109"/>
      <c r="AY301" s="109"/>
      <c r="AZ301" s="109"/>
      <c r="BA301" s="109"/>
      <c r="BB301" s="109"/>
      <c r="BC301" s="109"/>
      <c r="BD301" s="109"/>
      <c r="BE301" s="109"/>
      <c r="BF301" s="109"/>
      <c r="BG301" s="109"/>
      <c r="BH301" s="109"/>
      <c r="BI301" s="109"/>
      <c r="BJ301" s="109"/>
      <c r="BK301" s="109"/>
      <c r="BL301" s="109"/>
      <c r="BM301" s="109" t="s">
        <v>1111</v>
      </c>
      <c r="BN301" s="95"/>
    </row>
    <row r="302" spans="1:66" ht="16.2">
      <c r="A302" s="23">
        <v>298</v>
      </c>
      <c r="B302" s="33" t="s">
        <v>281</v>
      </c>
      <c r="C302" s="33" t="s">
        <v>102</v>
      </c>
      <c r="D302" s="33" t="s">
        <v>218</v>
      </c>
      <c r="E302" s="33">
        <v>58</v>
      </c>
      <c r="F302" s="33" t="s">
        <v>325</v>
      </c>
      <c r="G302" s="33" t="s">
        <v>325</v>
      </c>
      <c r="H302" s="23" t="str">
        <f t="shared" si="10"/>
        <v>許＊敏</v>
      </c>
      <c r="I302" s="23" t="str">
        <f t="shared" si="11"/>
        <v>2＊753554</v>
      </c>
      <c r="J302" s="33" t="s">
        <v>4550</v>
      </c>
      <c r="K302" s="33">
        <v>5760350</v>
      </c>
      <c r="L302" s="33">
        <v>1551</v>
      </c>
      <c r="M302" s="33"/>
      <c r="N302" s="33"/>
      <c r="O302" s="33"/>
      <c r="P302" s="33"/>
      <c r="Q302" s="109"/>
      <c r="R302" s="109"/>
      <c r="S302" s="109"/>
      <c r="T302" s="109"/>
      <c r="U302" s="109"/>
      <c r="V302" s="113"/>
      <c r="W302" s="109"/>
      <c r="X302" s="109"/>
      <c r="Y302" s="109"/>
      <c r="Z302" s="109"/>
      <c r="AA302" s="109"/>
      <c r="AB302" s="109"/>
      <c r="AC302" s="109"/>
      <c r="AD302" s="109"/>
      <c r="AE302" s="109"/>
      <c r="AF302" s="109"/>
      <c r="AG302" s="109"/>
      <c r="AH302" s="109"/>
      <c r="AI302" s="109"/>
      <c r="AJ302" s="109"/>
      <c r="AK302" s="109"/>
      <c r="AL302" s="109"/>
      <c r="AM302" s="109"/>
      <c r="AN302" s="109"/>
      <c r="AO302" s="109"/>
      <c r="AP302" s="109"/>
      <c r="AQ302" s="109"/>
      <c r="AR302" s="109"/>
      <c r="AS302" s="109"/>
      <c r="AT302" s="109"/>
      <c r="AU302" s="109"/>
      <c r="AV302" s="109"/>
      <c r="AW302" s="109"/>
      <c r="AX302" s="109"/>
      <c r="AY302" s="109" t="s">
        <v>9</v>
      </c>
      <c r="AZ302" s="109"/>
      <c r="BA302" s="109"/>
      <c r="BB302" s="109"/>
      <c r="BC302" s="109"/>
      <c r="BD302" s="109"/>
      <c r="BE302" s="109"/>
      <c r="BF302" s="109"/>
      <c r="BG302" s="109"/>
      <c r="BH302" s="109"/>
      <c r="BI302" s="109"/>
      <c r="BJ302" s="109"/>
      <c r="BK302" s="109"/>
      <c r="BL302" s="109"/>
      <c r="BM302" s="109"/>
      <c r="BN302" s="95"/>
    </row>
    <row r="303" spans="1:66" ht="31.2">
      <c r="A303" s="23">
        <v>299</v>
      </c>
      <c r="B303" s="33" t="s">
        <v>4795</v>
      </c>
      <c r="C303" s="33" t="s">
        <v>4577</v>
      </c>
      <c r="D303" s="33" t="s">
        <v>216</v>
      </c>
      <c r="E303" s="33">
        <v>73</v>
      </c>
      <c r="F303" s="33" t="s">
        <v>4512</v>
      </c>
      <c r="G303" s="33" t="s">
        <v>4517</v>
      </c>
      <c r="H303" s="23" t="str">
        <f t="shared" si="10"/>
        <v>陳＊宇</v>
      </c>
      <c r="I303" s="23" t="str">
        <f t="shared" si="11"/>
        <v>0＊024800</v>
      </c>
      <c r="J303" s="33" t="s">
        <v>4551</v>
      </c>
      <c r="K303" s="33" t="s">
        <v>1142</v>
      </c>
      <c r="L303" s="33">
        <v>1551</v>
      </c>
      <c r="M303" s="33"/>
      <c r="N303" s="33"/>
      <c r="O303" s="33"/>
      <c r="P303" s="33"/>
      <c r="Q303" s="109"/>
      <c r="R303" s="109"/>
      <c r="S303" s="109"/>
      <c r="T303" s="109"/>
      <c r="U303" s="109"/>
      <c r="V303" s="113"/>
      <c r="W303" s="109"/>
      <c r="X303" s="109"/>
      <c r="Y303" s="109"/>
      <c r="Z303" s="109"/>
      <c r="AA303" s="109"/>
      <c r="AB303" s="109"/>
      <c r="AC303" s="109"/>
      <c r="AD303" s="109"/>
      <c r="AE303" s="109"/>
      <c r="AF303" s="109"/>
      <c r="AG303" s="109"/>
      <c r="AH303" s="109"/>
      <c r="AI303" s="109"/>
      <c r="AJ303" s="109"/>
      <c r="AK303" s="109"/>
      <c r="AL303" s="109"/>
      <c r="AM303" s="109"/>
      <c r="AN303" s="109"/>
      <c r="AO303" s="109"/>
      <c r="AP303" s="109"/>
      <c r="AQ303" s="109"/>
      <c r="AR303" s="109"/>
      <c r="AS303" s="109"/>
      <c r="AT303" s="109"/>
      <c r="AU303" s="109"/>
      <c r="AV303" s="109"/>
      <c r="AW303" s="109"/>
      <c r="AX303" s="109"/>
      <c r="AY303" s="109"/>
      <c r="AZ303" s="109" t="s">
        <v>4623</v>
      </c>
      <c r="BA303" s="109"/>
      <c r="BB303" s="109"/>
      <c r="BC303" s="109"/>
      <c r="BD303" s="109"/>
      <c r="BE303" s="109"/>
      <c r="BF303" s="109"/>
      <c r="BG303" s="109"/>
      <c r="BH303" s="109"/>
      <c r="BI303" s="109"/>
      <c r="BJ303" s="109"/>
      <c r="BK303" s="109"/>
      <c r="BL303" s="109"/>
      <c r="BM303" s="109" t="s">
        <v>1111</v>
      </c>
      <c r="BN303" s="95"/>
    </row>
    <row r="304" spans="1:66" ht="16.2">
      <c r="A304" s="23">
        <v>300</v>
      </c>
      <c r="B304" s="33" t="s">
        <v>4796</v>
      </c>
      <c r="C304" s="33" t="s">
        <v>3406</v>
      </c>
      <c r="D304" s="33" t="s">
        <v>218</v>
      </c>
      <c r="E304" s="33">
        <v>85</v>
      </c>
      <c r="F304" s="33" t="s">
        <v>2549</v>
      </c>
      <c r="G304" s="33" t="s">
        <v>4484</v>
      </c>
      <c r="H304" s="23" t="str">
        <f t="shared" si="10"/>
        <v>張＊榆</v>
      </c>
      <c r="I304" s="23" t="str">
        <f t="shared" si="11"/>
        <v>2＊939084</v>
      </c>
      <c r="J304" s="33" t="s">
        <v>4483</v>
      </c>
      <c r="K304" s="33">
        <v>5760350</v>
      </c>
      <c r="L304" s="33">
        <v>1551</v>
      </c>
      <c r="M304" s="33"/>
      <c r="N304" s="33"/>
      <c r="O304" s="33"/>
      <c r="P304" s="33"/>
      <c r="Q304" s="109"/>
      <c r="R304" s="109"/>
      <c r="S304" s="109"/>
      <c r="T304" s="109"/>
      <c r="U304" s="109"/>
      <c r="V304" s="113"/>
      <c r="W304" s="109"/>
      <c r="X304" s="109"/>
      <c r="Y304" s="109"/>
      <c r="Z304" s="109"/>
      <c r="AA304" s="109"/>
      <c r="AB304" s="109"/>
      <c r="AC304" s="109"/>
      <c r="AD304" s="109"/>
      <c r="AE304" s="109"/>
      <c r="AF304" s="109"/>
      <c r="AG304" s="109"/>
      <c r="AH304" s="109"/>
      <c r="AI304" s="109"/>
      <c r="AJ304" s="109"/>
      <c r="AK304" s="109"/>
      <c r="AL304" s="109"/>
      <c r="AM304" s="109"/>
      <c r="AN304" s="109"/>
      <c r="AO304" s="109"/>
      <c r="AP304" s="109"/>
      <c r="AQ304" s="109"/>
      <c r="AR304" s="109"/>
      <c r="AS304" s="109"/>
      <c r="AT304" s="109"/>
      <c r="AU304" s="109"/>
      <c r="AV304" s="109"/>
      <c r="AW304" s="109"/>
      <c r="AX304" s="109"/>
      <c r="AY304" s="109" t="s">
        <v>9</v>
      </c>
      <c r="AZ304" s="109"/>
      <c r="BA304" s="109"/>
      <c r="BB304" s="109"/>
      <c r="BC304" s="109"/>
      <c r="BD304" s="109"/>
      <c r="BE304" s="109"/>
      <c r="BF304" s="109"/>
      <c r="BG304" s="109"/>
      <c r="BH304" s="109"/>
      <c r="BI304" s="109"/>
      <c r="BJ304" s="109"/>
      <c r="BK304" s="109"/>
      <c r="BL304" s="109"/>
      <c r="BM304" s="109"/>
      <c r="BN304" s="95"/>
    </row>
    <row r="305" spans="1:66" ht="78">
      <c r="A305" s="23">
        <v>301</v>
      </c>
      <c r="B305" s="33" t="s">
        <v>4756</v>
      </c>
      <c r="C305" s="33" t="s">
        <v>4557</v>
      </c>
      <c r="D305" s="33" t="s">
        <v>216</v>
      </c>
      <c r="E305" s="33">
        <v>70</v>
      </c>
      <c r="F305" s="33" t="s">
        <v>4494</v>
      </c>
      <c r="G305" s="33" t="s">
        <v>4517</v>
      </c>
      <c r="H305" s="23" t="str">
        <f t="shared" si="10"/>
        <v>鄭＊春凉</v>
      </c>
      <c r="I305" s="23" t="str">
        <f t="shared" si="11"/>
        <v>0＊360135</v>
      </c>
      <c r="J305" s="33" t="s">
        <v>4512</v>
      </c>
      <c r="K305" s="33" t="s">
        <v>2645</v>
      </c>
      <c r="L305" s="33">
        <v>1551</v>
      </c>
      <c r="M305" s="33"/>
      <c r="N305" s="33"/>
      <c r="O305" s="33"/>
      <c r="P305" s="33"/>
      <c r="Q305" s="109"/>
      <c r="R305" s="109"/>
      <c r="S305" s="109"/>
      <c r="T305" s="109"/>
      <c r="U305" s="109"/>
      <c r="V305" s="113"/>
      <c r="W305" s="109"/>
      <c r="X305" s="109"/>
      <c r="Y305" s="109"/>
      <c r="Z305" s="109"/>
      <c r="AA305" s="109"/>
      <c r="AB305" s="109"/>
      <c r="AC305" s="109"/>
      <c r="AD305" s="109"/>
      <c r="AE305" s="109"/>
      <c r="AF305" s="109"/>
      <c r="AG305" s="109"/>
      <c r="AH305" s="109"/>
      <c r="AI305" s="109"/>
      <c r="AJ305" s="109"/>
      <c r="AK305" s="109"/>
      <c r="AL305" s="109"/>
      <c r="AM305" s="109"/>
      <c r="AN305" s="109"/>
      <c r="AO305" s="109"/>
      <c r="AP305" s="109"/>
      <c r="AQ305" s="109"/>
      <c r="AR305" s="109"/>
      <c r="AS305" s="109"/>
      <c r="AT305" s="109"/>
      <c r="AU305" s="109"/>
      <c r="AV305" s="109"/>
      <c r="AW305" s="109"/>
      <c r="AX305" s="109"/>
      <c r="AY305" s="109"/>
      <c r="AZ305" s="109" t="s">
        <v>4623</v>
      </c>
      <c r="BA305" s="109"/>
      <c r="BB305" s="109"/>
      <c r="BC305" s="109" t="s">
        <v>9</v>
      </c>
      <c r="BD305" s="109"/>
      <c r="BE305" s="109" t="s">
        <v>1133</v>
      </c>
      <c r="BF305" s="109"/>
      <c r="BG305" s="109"/>
      <c r="BH305" s="109"/>
      <c r="BI305" s="109"/>
      <c r="BJ305" s="109"/>
      <c r="BK305" s="109"/>
      <c r="BL305" s="109"/>
      <c r="BM305" s="109" t="s">
        <v>1111</v>
      </c>
      <c r="BN305" s="95"/>
    </row>
    <row r="306" spans="1:66" ht="31.2">
      <c r="A306" s="23">
        <v>302</v>
      </c>
      <c r="B306" s="33" t="s">
        <v>4797</v>
      </c>
      <c r="C306" s="33" t="s">
        <v>4578</v>
      </c>
      <c r="D306" s="33" t="s">
        <v>218</v>
      </c>
      <c r="E306" s="33">
        <v>69</v>
      </c>
      <c r="F306" s="33" t="s">
        <v>4489</v>
      </c>
      <c r="G306" s="33" t="s">
        <v>4495</v>
      </c>
      <c r="H306" s="23" t="str">
        <f t="shared" si="10"/>
        <v>張＊德</v>
      </c>
      <c r="I306" s="23" t="str">
        <f t="shared" si="11"/>
        <v>0＊920375</v>
      </c>
      <c r="J306" s="33" t="s">
        <v>4492</v>
      </c>
      <c r="K306" s="33" t="s">
        <v>1142</v>
      </c>
      <c r="L306" s="33">
        <v>1551</v>
      </c>
      <c r="M306" s="33"/>
      <c r="N306" s="33"/>
      <c r="O306" s="33"/>
      <c r="P306" s="33"/>
      <c r="Q306" s="109"/>
      <c r="R306" s="109"/>
      <c r="S306" s="109"/>
      <c r="T306" s="109"/>
      <c r="U306" s="109"/>
      <c r="V306" s="113"/>
      <c r="W306" s="109"/>
      <c r="X306" s="109"/>
      <c r="Y306" s="109"/>
      <c r="Z306" s="109"/>
      <c r="AA306" s="109"/>
      <c r="AB306" s="109"/>
      <c r="AC306" s="109"/>
      <c r="AD306" s="109"/>
      <c r="AE306" s="109"/>
      <c r="AF306" s="109"/>
      <c r="AG306" s="109"/>
      <c r="AH306" s="109"/>
      <c r="AI306" s="109"/>
      <c r="AJ306" s="109"/>
      <c r="AK306" s="109"/>
      <c r="AL306" s="109"/>
      <c r="AM306" s="109"/>
      <c r="AN306" s="109"/>
      <c r="AO306" s="109"/>
      <c r="AP306" s="109"/>
      <c r="AQ306" s="109"/>
      <c r="AR306" s="109"/>
      <c r="AS306" s="109"/>
      <c r="AT306" s="109"/>
      <c r="AU306" s="109"/>
      <c r="AV306" s="109"/>
      <c r="AW306" s="109"/>
      <c r="AX306" s="109"/>
      <c r="AY306" s="109"/>
      <c r="AZ306" s="109" t="s">
        <v>4623</v>
      </c>
      <c r="BA306" s="109"/>
      <c r="BB306" s="109"/>
      <c r="BC306" s="109"/>
      <c r="BD306" s="109"/>
      <c r="BE306" s="109"/>
      <c r="BF306" s="109"/>
      <c r="BG306" s="109"/>
      <c r="BH306" s="109"/>
      <c r="BI306" s="109"/>
      <c r="BJ306" s="109"/>
      <c r="BK306" s="109"/>
      <c r="BL306" s="109"/>
      <c r="BM306" s="109" t="s">
        <v>1111</v>
      </c>
      <c r="BN306" s="95"/>
    </row>
    <row r="307" spans="1:66" ht="31.2">
      <c r="A307" s="23">
        <v>303</v>
      </c>
      <c r="B307" s="33" t="s">
        <v>4798</v>
      </c>
      <c r="C307" s="33" t="s">
        <v>4579</v>
      </c>
      <c r="D307" s="33" t="s">
        <v>216</v>
      </c>
      <c r="E307" s="33">
        <v>54</v>
      </c>
      <c r="F307" s="33" t="s">
        <v>4489</v>
      </c>
      <c r="G307" s="33" t="s">
        <v>4482</v>
      </c>
      <c r="H307" s="23" t="str">
        <f t="shared" si="10"/>
        <v>姜＊嫻</v>
      </c>
      <c r="I307" s="23" t="str">
        <f t="shared" si="11"/>
        <v>0＊964913</v>
      </c>
      <c r="J307" s="33" t="s">
        <v>4492</v>
      </c>
      <c r="K307" s="33" t="s">
        <v>1142</v>
      </c>
      <c r="L307" s="33">
        <v>1551</v>
      </c>
      <c r="M307" s="33"/>
      <c r="N307" s="33"/>
      <c r="O307" s="33"/>
      <c r="P307" s="33"/>
      <c r="Q307" s="109"/>
      <c r="R307" s="109"/>
      <c r="S307" s="109"/>
      <c r="T307" s="109"/>
      <c r="U307" s="109"/>
      <c r="V307" s="113"/>
      <c r="W307" s="109"/>
      <c r="X307" s="109"/>
      <c r="Y307" s="109"/>
      <c r="Z307" s="109"/>
      <c r="AA307" s="109"/>
      <c r="AB307" s="109"/>
      <c r="AC307" s="109"/>
      <c r="AD307" s="109"/>
      <c r="AE307" s="109"/>
      <c r="AF307" s="109"/>
      <c r="AG307" s="109"/>
      <c r="AH307" s="109"/>
      <c r="AI307" s="109"/>
      <c r="AJ307" s="109"/>
      <c r="AK307" s="109"/>
      <c r="AL307" s="109"/>
      <c r="AM307" s="109"/>
      <c r="AN307" s="109"/>
      <c r="AO307" s="109"/>
      <c r="AP307" s="109"/>
      <c r="AQ307" s="109"/>
      <c r="AR307" s="109"/>
      <c r="AS307" s="109"/>
      <c r="AT307" s="109"/>
      <c r="AU307" s="109"/>
      <c r="AV307" s="109"/>
      <c r="AW307" s="109"/>
      <c r="AX307" s="109"/>
      <c r="AY307" s="109"/>
      <c r="AZ307" s="109" t="s">
        <v>4623</v>
      </c>
      <c r="BA307" s="109"/>
      <c r="BB307" s="109"/>
      <c r="BC307" s="109"/>
      <c r="BD307" s="109"/>
      <c r="BE307" s="109"/>
      <c r="BF307" s="109"/>
      <c r="BG307" s="109"/>
      <c r="BH307" s="109"/>
      <c r="BI307" s="109"/>
      <c r="BJ307" s="109"/>
      <c r="BK307" s="109"/>
      <c r="BL307" s="109"/>
      <c r="BM307" s="109" t="s">
        <v>1111</v>
      </c>
      <c r="BN307" s="95"/>
    </row>
    <row r="308" spans="1:66" ht="31.2">
      <c r="A308" s="23">
        <v>304</v>
      </c>
      <c r="B308" s="33" t="s">
        <v>1046</v>
      </c>
      <c r="C308" s="33" t="s">
        <v>882</v>
      </c>
      <c r="D308" s="33" t="s">
        <v>216</v>
      </c>
      <c r="E308" s="33">
        <v>75</v>
      </c>
      <c r="F308" s="33" t="s">
        <v>4529</v>
      </c>
      <c r="G308" s="33" t="s">
        <v>4495</v>
      </c>
      <c r="H308" s="23" t="str">
        <f t="shared" si="10"/>
        <v>楊＊珠環</v>
      </c>
      <c r="I308" s="23" t="str">
        <f t="shared" si="11"/>
        <v>1＊715021</v>
      </c>
      <c r="J308" s="33" t="s">
        <v>4489</v>
      </c>
      <c r="K308" s="33" t="s">
        <v>1127</v>
      </c>
      <c r="L308" s="33">
        <v>1551</v>
      </c>
      <c r="M308" s="33"/>
      <c r="N308" s="33"/>
      <c r="O308" s="33"/>
      <c r="P308" s="33"/>
      <c r="Q308" s="109"/>
      <c r="R308" s="109"/>
      <c r="S308" s="109"/>
      <c r="T308" s="109"/>
      <c r="U308" s="109"/>
      <c r="V308" s="113"/>
      <c r="W308" s="109"/>
      <c r="X308" s="109"/>
      <c r="Y308" s="109"/>
      <c r="Z308" s="109"/>
      <c r="AA308" s="109"/>
      <c r="AB308" s="109"/>
      <c r="AC308" s="109"/>
      <c r="AD308" s="109"/>
      <c r="AE308" s="109"/>
      <c r="AF308" s="109"/>
      <c r="AG308" s="109"/>
      <c r="AH308" s="109"/>
      <c r="AI308" s="109"/>
      <c r="AJ308" s="109"/>
      <c r="AK308" s="109"/>
      <c r="AL308" s="109"/>
      <c r="AM308" s="109"/>
      <c r="AN308" s="109"/>
      <c r="AO308" s="109"/>
      <c r="AP308" s="109"/>
      <c r="AQ308" s="109"/>
      <c r="AR308" s="109"/>
      <c r="AS308" s="109"/>
      <c r="AT308" s="109"/>
      <c r="AU308" s="109"/>
      <c r="AV308" s="109"/>
      <c r="AW308" s="109"/>
      <c r="AX308" s="109"/>
      <c r="AY308" s="109"/>
      <c r="AZ308" s="109"/>
      <c r="BA308" s="109"/>
      <c r="BB308" s="109"/>
      <c r="BC308" s="109"/>
      <c r="BD308" s="109"/>
      <c r="BE308" s="109" t="s">
        <v>9</v>
      </c>
      <c r="BF308" s="109"/>
      <c r="BG308" s="109"/>
      <c r="BH308" s="109"/>
      <c r="BI308" s="109"/>
      <c r="BJ308" s="109"/>
      <c r="BK308" s="109"/>
      <c r="BL308" s="109"/>
      <c r="BM308" s="109"/>
      <c r="BN308" s="110"/>
    </row>
    <row r="309" spans="1:66" ht="46.8">
      <c r="A309" s="23">
        <v>305</v>
      </c>
      <c r="B309" s="33" t="s">
        <v>1274</v>
      </c>
      <c r="C309" s="33" t="s">
        <v>439</v>
      </c>
      <c r="D309" s="33" t="s">
        <v>218</v>
      </c>
      <c r="E309" s="33">
        <v>71</v>
      </c>
      <c r="F309" s="33" t="s">
        <v>325</v>
      </c>
      <c r="G309" s="33" t="s">
        <v>325</v>
      </c>
      <c r="H309" s="23" t="str">
        <f t="shared" si="10"/>
        <v>游＊芳</v>
      </c>
      <c r="I309" s="23" t="str">
        <f t="shared" si="11"/>
        <v>1＊521523</v>
      </c>
      <c r="J309" s="33" t="s">
        <v>4484</v>
      </c>
      <c r="K309" s="33" t="s">
        <v>1132</v>
      </c>
      <c r="L309" s="33">
        <v>1551</v>
      </c>
      <c r="M309" s="33"/>
      <c r="N309" s="33"/>
      <c r="O309" s="33"/>
      <c r="P309" s="33"/>
      <c r="Q309" s="109"/>
      <c r="R309" s="109"/>
      <c r="S309" s="109"/>
      <c r="T309" s="109"/>
      <c r="U309" s="109"/>
      <c r="V309" s="113"/>
      <c r="W309" s="109"/>
      <c r="X309" s="109"/>
      <c r="Y309" s="109"/>
      <c r="Z309" s="109"/>
      <c r="AA309" s="109"/>
      <c r="AB309" s="109"/>
      <c r="AC309" s="109"/>
      <c r="AD309" s="109"/>
      <c r="AE309" s="109"/>
      <c r="AF309" s="109"/>
      <c r="AG309" s="109"/>
      <c r="AH309" s="109"/>
      <c r="AI309" s="109"/>
      <c r="AJ309" s="109"/>
      <c r="AK309" s="109"/>
      <c r="AL309" s="109"/>
      <c r="AM309" s="109"/>
      <c r="AN309" s="109"/>
      <c r="AO309" s="109"/>
      <c r="AP309" s="109"/>
      <c r="AQ309" s="109"/>
      <c r="AR309" s="109"/>
      <c r="AS309" s="109"/>
      <c r="AT309" s="109"/>
      <c r="AU309" s="109"/>
      <c r="AV309" s="109"/>
      <c r="AW309" s="109"/>
      <c r="AX309" s="109"/>
      <c r="AY309" s="109"/>
      <c r="AZ309" s="109"/>
      <c r="BA309" s="109"/>
      <c r="BB309" s="109"/>
      <c r="BC309" s="109"/>
      <c r="BD309" s="109" t="s">
        <v>9</v>
      </c>
      <c r="BE309" s="109" t="s">
        <v>1126</v>
      </c>
      <c r="BF309" s="109"/>
      <c r="BG309" s="109"/>
      <c r="BH309" s="109"/>
      <c r="BI309" s="109"/>
      <c r="BJ309" s="109"/>
      <c r="BK309" s="109"/>
      <c r="BL309" s="109"/>
      <c r="BM309" s="109"/>
      <c r="BN309" s="110"/>
    </row>
    <row r="310" spans="1:66" ht="16.2">
      <c r="A310" s="23">
        <v>306</v>
      </c>
      <c r="B310" s="33" t="s">
        <v>981</v>
      </c>
      <c r="C310" s="33" t="s">
        <v>822</v>
      </c>
      <c r="D310" s="33" t="s">
        <v>218</v>
      </c>
      <c r="E310" s="33">
        <v>67</v>
      </c>
      <c r="F310" s="33" t="s">
        <v>325</v>
      </c>
      <c r="G310" s="33" t="s">
        <v>325</v>
      </c>
      <c r="H310" s="23" t="str">
        <f t="shared" si="10"/>
        <v>黃＊進</v>
      </c>
      <c r="I310" s="23" t="str">
        <f t="shared" si="11"/>
        <v>2＊639960</v>
      </c>
      <c r="J310" s="33" t="s">
        <v>4484</v>
      </c>
      <c r="K310" s="33">
        <v>5761110</v>
      </c>
      <c r="L310" s="33">
        <v>1551</v>
      </c>
      <c r="M310" s="33"/>
      <c r="N310" s="33"/>
      <c r="O310" s="33"/>
      <c r="P310" s="33"/>
      <c r="Q310" s="109"/>
      <c r="R310" s="109"/>
      <c r="S310" s="109"/>
      <c r="T310" s="109"/>
      <c r="U310" s="109"/>
      <c r="V310" s="113"/>
      <c r="W310" s="109"/>
      <c r="X310" s="109"/>
      <c r="Y310" s="109"/>
      <c r="Z310" s="109"/>
      <c r="AA310" s="109"/>
      <c r="AB310" s="109"/>
      <c r="AC310" s="109"/>
      <c r="AD310" s="109"/>
      <c r="AE310" s="109"/>
      <c r="AF310" s="109"/>
      <c r="AG310" s="109"/>
      <c r="AH310" s="109"/>
      <c r="AI310" s="109"/>
      <c r="AJ310" s="109"/>
      <c r="AK310" s="109"/>
      <c r="AL310" s="109"/>
      <c r="AM310" s="109"/>
      <c r="AN310" s="109"/>
      <c r="AO310" s="109"/>
      <c r="AP310" s="109"/>
      <c r="AQ310" s="109"/>
      <c r="AR310" s="109"/>
      <c r="AS310" s="109"/>
      <c r="AT310" s="109"/>
      <c r="AU310" s="109"/>
      <c r="AV310" s="109"/>
      <c r="AW310" s="109"/>
      <c r="AX310" s="109"/>
      <c r="AY310" s="109"/>
      <c r="AZ310" s="109" t="s">
        <v>4623</v>
      </c>
      <c r="BA310" s="109"/>
      <c r="BB310" s="109"/>
      <c r="BC310" s="109"/>
      <c r="BD310" s="109"/>
      <c r="BE310" s="109"/>
      <c r="BF310" s="109"/>
      <c r="BG310" s="109"/>
      <c r="BH310" s="109"/>
      <c r="BI310" s="109"/>
      <c r="BJ310" s="109"/>
      <c r="BK310" s="109"/>
      <c r="BL310" s="109"/>
      <c r="BM310" s="109"/>
      <c r="BN310" s="110"/>
    </row>
    <row r="311" spans="1:66" ht="31.2">
      <c r="A311" s="23">
        <v>307</v>
      </c>
      <c r="B311" s="33" t="s">
        <v>4799</v>
      </c>
      <c r="C311" s="33" t="s">
        <v>2286</v>
      </c>
      <c r="D311" s="33" t="s">
        <v>216</v>
      </c>
      <c r="E311" s="33">
        <v>76</v>
      </c>
      <c r="F311" s="33" t="s">
        <v>325</v>
      </c>
      <c r="G311" s="33" t="s">
        <v>325</v>
      </c>
      <c r="H311" s="23" t="str">
        <f t="shared" si="10"/>
        <v>陳＊枝</v>
      </c>
      <c r="I311" s="23" t="str">
        <f t="shared" si="11"/>
        <v>0＊624150</v>
      </c>
      <c r="J311" s="33" t="s">
        <v>4550</v>
      </c>
      <c r="K311" s="33" t="s">
        <v>1127</v>
      </c>
      <c r="L311" s="33">
        <v>1551</v>
      </c>
      <c r="M311" s="33"/>
      <c r="N311" s="33"/>
      <c r="O311" s="33"/>
      <c r="P311" s="33"/>
      <c r="Q311" s="109"/>
      <c r="R311" s="109"/>
      <c r="S311" s="109"/>
      <c r="T311" s="109"/>
      <c r="U311" s="109"/>
      <c r="V311" s="113"/>
      <c r="W311" s="109"/>
      <c r="X311" s="109"/>
      <c r="Y311" s="109"/>
      <c r="Z311" s="109"/>
      <c r="AA311" s="109"/>
      <c r="AB311" s="109"/>
      <c r="AC311" s="109"/>
      <c r="AD311" s="109"/>
      <c r="AE311" s="109"/>
      <c r="AF311" s="109"/>
      <c r="AG311" s="109"/>
      <c r="AH311" s="109"/>
      <c r="AI311" s="109"/>
      <c r="AJ311" s="109"/>
      <c r="AK311" s="109"/>
      <c r="AL311" s="109"/>
      <c r="AM311" s="109"/>
      <c r="AN311" s="109"/>
      <c r="AO311" s="109"/>
      <c r="AP311" s="109"/>
      <c r="AQ311" s="109"/>
      <c r="AR311" s="109"/>
      <c r="AS311" s="109"/>
      <c r="AT311" s="109"/>
      <c r="AU311" s="109"/>
      <c r="AV311" s="109"/>
      <c r="AW311" s="109"/>
      <c r="AX311" s="109"/>
      <c r="AY311" s="109"/>
      <c r="AZ311" s="109"/>
      <c r="BA311" s="109"/>
      <c r="BB311" s="109"/>
      <c r="BC311" s="109"/>
      <c r="BD311" s="109"/>
      <c r="BE311" s="109" t="s">
        <v>9</v>
      </c>
      <c r="BF311" s="109"/>
      <c r="BG311" s="109"/>
      <c r="BH311" s="109"/>
      <c r="BI311" s="109"/>
      <c r="BJ311" s="109"/>
      <c r="BK311" s="109"/>
      <c r="BL311" s="109"/>
      <c r="BM311" s="109"/>
      <c r="BN311" s="110"/>
    </row>
    <row r="312" spans="1:66" ht="31.2">
      <c r="A312" s="23">
        <v>308</v>
      </c>
      <c r="B312" s="33" t="s">
        <v>4800</v>
      </c>
      <c r="C312" s="33" t="s">
        <v>3528</v>
      </c>
      <c r="D312" s="33" t="s">
        <v>216</v>
      </c>
      <c r="E312" s="33">
        <v>77</v>
      </c>
      <c r="F312" s="33" t="s">
        <v>325</v>
      </c>
      <c r="G312" s="33" t="s">
        <v>325</v>
      </c>
      <c r="H312" s="23" t="str">
        <f t="shared" si="10"/>
        <v>鄭＊素珠</v>
      </c>
      <c r="I312" s="23" t="str">
        <f t="shared" si="11"/>
        <v>0＊256308</v>
      </c>
      <c r="J312" s="33" t="s">
        <v>4551</v>
      </c>
      <c r="K312" s="33" t="s">
        <v>1127</v>
      </c>
      <c r="L312" s="33">
        <v>1551</v>
      </c>
      <c r="M312" s="33"/>
      <c r="N312" s="33"/>
      <c r="O312" s="33"/>
      <c r="P312" s="33"/>
      <c r="Q312" s="109"/>
      <c r="R312" s="109"/>
      <c r="S312" s="109"/>
      <c r="T312" s="109"/>
      <c r="U312" s="109"/>
      <c r="V312" s="113"/>
      <c r="W312" s="109"/>
      <c r="X312" s="109"/>
      <c r="Y312" s="109"/>
      <c r="Z312" s="109"/>
      <c r="AA312" s="109"/>
      <c r="AB312" s="109"/>
      <c r="AC312" s="109"/>
      <c r="AD312" s="109"/>
      <c r="AE312" s="109"/>
      <c r="AF312" s="109"/>
      <c r="AG312" s="109"/>
      <c r="AH312" s="109"/>
      <c r="AI312" s="109"/>
      <c r="AJ312" s="109"/>
      <c r="AK312" s="109"/>
      <c r="AL312" s="109"/>
      <c r="AM312" s="109"/>
      <c r="AN312" s="109"/>
      <c r="AO312" s="109"/>
      <c r="AP312" s="109"/>
      <c r="AQ312" s="109"/>
      <c r="AR312" s="109"/>
      <c r="AS312" s="109"/>
      <c r="AT312" s="109"/>
      <c r="AU312" s="109"/>
      <c r="AV312" s="109"/>
      <c r="AW312" s="109"/>
      <c r="AX312" s="109"/>
      <c r="AY312" s="109"/>
      <c r="AZ312" s="109"/>
      <c r="BA312" s="109"/>
      <c r="BB312" s="109"/>
      <c r="BC312" s="109"/>
      <c r="BD312" s="109"/>
      <c r="BE312" s="109" t="s">
        <v>9</v>
      </c>
      <c r="BF312" s="109"/>
      <c r="BG312" s="109"/>
      <c r="BH312" s="109"/>
      <c r="BI312" s="109"/>
      <c r="BJ312" s="109"/>
      <c r="BK312" s="109"/>
      <c r="BL312" s="109"/>
      <c r="BM312" s="109"/>
      <c r="BN312" s="95"/>
    </row>
    <row r="313" spans="1:66" ht="16.2">
      <c r="A313" s="23">
        <v>309</v>
      </c>
      <c r="B313" s="33" t="s">
        <v>1054</v>
      </c>
      <c r="C313" s="33" t="s">
        <v>889</v>
      </c>
      <c r="D313" s="33" t="s">
        <v>218</v>
      </c>
      <c r="E313" s="33">
        <v>58</v>
      </c>
      <c r="F313" s="33" t="s">
        <v>325</v>
      </c>
      <c r="G313" s="33" t="s">
        <v>325</v>
      </c>
      <c r="H313" s="23" t="str">
        <f t="shared" si="10"/>
        <v>劉＊松</v>
      </c>
      <c r="I313" s="23" t="str">
        <f t="shared" si="11"/>
        <v>0＊053270</v>
      </c>
      <c r="J313" s="33" t="s">
        <v>4518</v>
      </c>
      <c r="K313" s="33">
        <v>5760350</v>
      </c>
      <c r="L313" s="33">
        <v>1551</v>
      </c>
      <c r="M313" s="33"/>
      <c r="N313" s="33"/>
      <c r="O313" s="33"/>
      <c r="P313" s="33"/>
      <c r="Q313" s="109"/>
      <c r="R313" s="109"/>
      <c r="S313" s="109"/>
      <c r="T313" s="109"/>
      <c r="U313" s="109"/>
      <c r="V313" s="113"/>
      <c r="W313" s="109"/>
      <c r="X313" s="109"/>
      <c r="Y313" s="109"/>
      <c r="Z313" s="109"/>
      <c r="AA313" s="109"/>
      <c r="AB313" s="109"/>
      <c r="AC313" s="109"/>
      <c r="AD313" s="109"/>
      <c r="AE313" s="109"/>
      <c r="AF313" s="109"/>
      <c r="AG313" s="109"/>
      <c r="AH313" s="109"/>
      <c r="AI313" s="109"/>
      <c r="AJ313" s="109"/>
      <c r="AK313" s="109"/>
      <c r="AL313" s="109"/>
      <c r="AM313" s="109"/>
      <c r="AN313" s="109"/>
      <c r="AO313" s="109"/>
      <c r="AP313" s="109"/>
      <c r="AQ313" s="109"/>
      <c r="AR313" s="109"/>
      <c r="AS313" s="109"/>
      <c r="AT313" s="109"/>
      <c r="AU313" s="109"/>
      <c r="AV313" s="109"/>
      <c r="AW313" s="109"/>
      <c r="AX313" s="109"/>
      <c r="AY313" s="109" t="s">
        <v>9</v>
      </c>
      <c r="AZ313" s="109"/>
      <c r="BA313" s="109"/>
      <c r="BB313" s="109"/>
      <c r="BC313" s="109"/>
      <c r="BD313" s="109"/>
      <c r="BE313" s="109"/>
      <c r="BF313" s="109"/>
      <c r="BG313" s="109"/>
      <c r="BH313" s="109"/>
      <c r="BI313" s="109"/>
      <c r="BJ313" s="109"/>
      <c r="BK313" s="109"/>
      <c r="BL313" s="109"/>
      <c r="BM313" s="109"/>
      <c r="BN313" s="95"/>
    </row>
    <row r="314" spans="1:66" ht="31.2">
      <c r="A314" s="23">
        <v>310</v>
      </c>
      <c r="B314" s="33" t="s">
        <v>4801</v>
      </c>
      <c r="C314" s="33" t="s">
        <v>4212</v>
      </c>
      <c r="D314" s="33" t="s">
        <v>216</v>
      </c>
      <c r="E314" s="33">
        <v>86</v>
      </c>
      <c r="F314" s="33" t="s">
        <v>325</v>
      </c>
      <c r="G314" s="33" t="s">
        <v>325</v>
      </c>
      <c r="H314" s="23" t="str">
        <f t="shared" si="10"/>
        <v>黃＊</v>
      </c>
      <c r="I314" s="23" t="str">
        <f t="shared" si="11"/>
        <v>1＊275255</v>
      </c>
      <c r="J314" s="33" t="s">
        <v>4521</v>
      </c>
      <c r="K314" s="33" t="s">
        <v>1127</v>
      </c>
      <c r="L314" s="33">
        <v>1551</v>
      </c>
      <c r="M314" s="33"/>
      <c r="N314" s="33"/>
      <c r="O314" s="33"/>
      <c r="P314" s="33"/>
      <c r="Q314" s="109"/>
      <c r="R314" s="109"/>
      <c r="S314" s="109"/>
      <c r="T314" s="109"/>
      <c r="U314" s="109"/>
      <c r="V314" s="113"/>
      <c r="W314" s="109"/>
      <c r="X314" s="109"/>
      <c r="Y314" s="109"/>
      <c r="Z314" s="109"/>
      <c r="AA314" s="109"/>
      <c r="AB314" s="109"/>
      <c r="AC314" s="109"/>
      <c r="AD314" s="109"/>
      <c r="AE314" s="109"/>
      <c r="AF314" s="109"/>
      <c r="AG314" s="109"/>
      <c r="AH314" s="109"/>
      <c r="AI314" s="109"/>
      <c r="AJ314" s="109"/>
      <c r="AK314" s="109"/>
      <c r="AL314" s="109"/>
      <c r="AM314" s="109"/>
      <c r="AN314" s="109"/>
      <c r="AO314" s="109"/>
      <c r="AP314" s="109"/>
      <c r="AQ314" s="109"/>
      <c r="AR314" s="109"/>
      <c r="AS314" s="109"/>
      <c r="AT314" s="109"/>
      <c r="AU314" s="109"/>
      <c r="AV314" s="109"/>
      <c r="AW314" s="109"/>
      <c r="AX314" s="109"/>
      <c r="AY314" s="109"/>
      <c r="AZ314" s="109"/>
      <c r="BA314" s="109"/>
      <c r="BB314" s="109"/>
      <c r="BC314" s="109"/>
      <c r="BD314" s="109"/>
      <c r="BE314" s="109" t="s">
        <v>9</v>
      </c>
      <c r="BF314" s="109"/>
      <c r="BG314" s="109"/>
      <c r="BH314" s="109"/>
      <c r="BI314" s="109"/>
      <c r="BJ314" s="109"/>
      <c r="BK314" s="109"/>
      <c r="BL314" s="109"/>
      <c r="BM314" s="109"/>
      <c r="BN314" s="95"/>
    </row>
    <row r="315" spans="1:66" ht="46.8">
      <c r="A315" s="23">
        <v>311</v>
      </c>
      <c r="B315" s="33" t="s">
        <v>4802</v>
      </c>
      <c r="C315" s="33" t="s">
        <v>2250</v>
      </c>
      <c r="D315" s="33" t="s">
        <v>218</v>
      </c>
      <c r="E315" s="33">
        <v>80</v>
      </c>
      <c r="F315" s="33" t="s">
        <v>4512</v>
      </c>
      <c r="G315" s="33" t="s">
        <v>4512</v>
      </c>
      <c r="H315" s="23" t="str">
        <f t="shared" si="10"/>
        <v>黃＊助</v>
      </c>
      <c r="I315" s="23" t="str">
        <f t="shared" si="11"/>
        <v>0＊504416</v>
      </c>
      <c r="J315" s="33" t="s">
        <v>4512</v>
      </c>
      <c r="K315" s="33" t="s">
        <v>1132</v>
      </c>
      <c r="L315" s="33">
        <v>1551</v>
      </c>
      <c r="M315" s="33"/>
      <c r="N315" s="33"/>
      <c r="O315" s="33"/>
      <c r="P315" s="33"/>
      <c r="Q315" s="109"/>
      <c r="R315" s="109"/>
      <c r="S315" s="109"/>
      <c r="T315" s="109"/>
      <c r="U315" s="109"/>
      <c r="V315" s="113"/>
      <c r="W315" s="109"/>
      <c r="X315" s="109"/>
      <c r="Y315" s="109"/>
      <c r="Z315" s="109"/>
      <c r="AA315" s="109"/>
      <c r="AB315" s="109"/>
      <c r="AC315" s="109"/>
      <c r="AD315" s="109"/>
      <c r="AE315" s="109"/>
      <c r="AF315" s="109"/>
      <c r="AG315" s="109"/>
      <c r="AH315" s="109"/>
      <c r="AI315" s="109"/>
      <c r="AJ315" s="109"/>
      <c r="AK315" s="109"/>
      <c r="AL315" s="109"/>
      <c r="AM315" s="109"/>
      <c r="AN315" s="109"/>
      <c r="AO315" s="109"/>
      <c r="AP315" s="109"/>
      <c r="AQ315" s="109"/>
      <c r="AR315" s="109"/>
      <c r="AS315" s="109"/>
      <c r="AT315" s="109"/>
      <c r="AU315" s="109"/>
      <c r="AV315" s="109"/>
      <c r="AW315" s="109"/>
      <c r="AX315" s="109"/>
      <c r="AY315" s="109"/>
      <c r="AZ315" s="109"/>
      <c r="BA315" s="109"/>
      <c r="BB315" s="109"/>
      <c r="BC315" s="109"/>
      <c r="BD315" s="109" t="s">
        <v>9</v>
      </c>
      <c r="BE315" s="109" t="s">
        <v>9</v>
      </c>
      <c r="BF315" s="109"/>
      <c r="BG315" s="109"/>
      <c r="BH315" s="109"/>
      <c r="BI315" s="109"/>
      <c r="BJ315" s="109"/>
      <c r="BK315" s="109"/>
      <c r="BL315" s="109"/>
      <c r="BM315" s="109"/>
      <c r="BN315" s="110"/>
    </row>
    <row r="316" spans="1:66" ht="31.2">
      <c r="A316" s="23">
        <v>312</v>
      </c>
      <c r="B316" s="33" t="s">
        <v>4803</v>
      </c>
      <c r="C316" s="33" t="s">
        <v>4580</v>
      </c>
      <c r="D316" s="33" t="s">
        <v>218</v>
      </c>
      <c r="E316" s="33">
        <v>68</v>
      </c>
      <c r="F316" s="33" t="s">
        <v>4080</v>
      </c>
      <c r="G316" s="33" t="s">
        <v>4525</v>
      </c>
      <c r="H316" s="23" t="str">
        <f t="shared" si="10"/>
        <v>黃＊源</v>
      </c>
      <c r="I316" s="23" t="str">
        <f t="shared" si="11"/>
        <v>1＊497868</v>
      </c>
      <c r="J316" s="33" t="s">
        <v>4482</v>
      </c>
      <c r="K316" s="33" t="s">
        <v>1152</v>
      </c>
      <c r="L316" s="33">
        <v>1551</v>
      </c>
      <c r="M316" s="33"/>
      <c r="N316" s="33"/>
      <c r="O316" s="33"/>
      <c r="P316" s="33"/>
      <c r="Q316" s="109"/>
      <c r="R316" s="109"/>
      <c r="S316" s="109"/>
      <c r="T316" s="109"/>
      <c r="U316" s="109"/>
      <c r="V316" s="113"/>
      <c r="W316" s="109"/>
      <c r="X316" s="109"/>
      <c r="Y316" s="109"/>
      <c r="Z316" s="109"/>
      <c r="AA316" s="109"/>
      <c r="AB316" s="109"/>
      <c r="AC316" s="109"/>
      <c r="AD316" s="109"/>
      <c r="AE316" s="109"/>
      <c r="AF316" s="109"/>
      <c r="AG316" s="109"/>
      <c r="AH316" s="109"/>
      <c r="AI316" s="109"/>
      <c r="AJ316" s="109"/>
      <c r="AK316" s="109"/>
      <c r="AL316" s="109"/>
      <c r="AM316" s="109"/>
      <c r="AN316" s="109"/>
      <c r="AO316" s="109"/>
      <c r="AP316" s="109"/>
      <c r="AQ316" s="109"/>
      <c r="AR316" s="109"/>
      <c r="AS316" s="109"/>
      <c r="AT316" s="109"/>
      <c r="AU316" s="109"/>
      <c r="AV316" s="109" t="s">
        <v>9</v>
      </c>
      <c r="AW316" s="109"/>
      <c r="AX316" s="109"/>
      <c r="AY316" s="109"/>
      <c r="AZ316" s="109"/>
      <c r="BA316" s="109"/>
      <c r="BB316" s="109"/>
      <c r="BC316" s="109"/>
      <c r="BD316" s="109"/>
      <c r="BE316" s="109"/>
      <c r="BF316" s="109"/>
      <c r="BG316" s="109"/>
      <c r="BH316" s="109"/>
      <c r="BI316" s="109"/>
      <c r="BJ316" s="109"/>
      <c r="BK316" s="109"/>
      <c r="BL316" s="109"/>
      <c r="BM316" s="109" t="s">
        <v>1111</v>
      </c>
      <c r="BN316" s="95"/>
    </row>
    <row r="317" spans="1:66" ht="16.2">
      <c r="A317" s="167"/>
      <c r="B317" s="168"/>
      <c r="C317" s="168"/>
      <c r="D317" s="168"/>
      <c r="E317" s="168"/>
      <c r="F317" s="168"/>
      <c r="G317" s="168"/>
      <c r="H317" s="168"/>
      <c r="I317" s="168"/>
      <c r="J317" s="168"/>
      <c r="K317" s="168"/>
      <c r="L317" s="71" t="s">
        <v>3175</v>
      </c>
      <c r="M317" s="70"/>
      <c r="N317" s="70"/>
      <c r="O317" s="70"/>
      <c r="P317" s="70"/>
      <c r="Q317" s="8">
        <f>COUNTIF(Q5:Q316,BN1)+1</f>
        <v>1</v>
      </c>
      <c r="R317" s="8">
        <f>COUNTIF(R5:R316,BN1)+4</f>
        <v>5</v>
      </c>
      <c r="S317" s="8">
        <f>COUNTIF(S5:S316,BN1)+2</f>
        <v>6</v>
      </c>
      <c r="T317" s="8">
        <f>COUNTIF(T5:T316,BN1)</f>
        <v>9</v>
      </c>
      <c r="U317" s="8">
        <f>COUNTIF(U5:U316,BN1)+2</f>
        <v>3</v>
      </c>
      <c r="V317" s="8">
        <f>COUNTIF(V5:V316,BN1)</f>
        <v>2</v>
      </c>
      <c r="W317" s="8">
        <f>COUNTIF(W5:W316,BN1)</f>
        <v>0</v>
      </c>
      <c r="X317" s="8">
        <f>COUNTIF(X5:X316,BN1)</f>
        <v>0</v>
      </c>
      <c r="Y317" s="8">
        <f>COUNTIF(Y5:Y316,BN1)</f>
        <v>0</v>
      </c>
      <c r="Z317" s="8">
        <f>COUNTIF(Z5:Z316,BN1)</f>
        <v>0</v>
      </c>
      <c r="AA317" s="8">
        <f>COUNTIF(AA5:AA316,BN1)</f>
        <v>13</v>
      </c>
      <c r="AB317" s="8">
        <f>COUNTIF(AB5:AB316,BN1)</f>
        <v>0</v>
      </c>
      <c r="AC317" s="8">
        <f>COUNTIF(AC5:AC316,BN1)+4</f>
        <v>4</v>
      </c>
      <c r="AD317" s="8">
        <f>COUNTIF(AD5:AD316,BN1)+2</f>
        <v>2</v>
      </c>
      <c r="AE317" s="8">
        <f>COUNTIF(AE5:AE316,BN1)</f>
        <v>0</v>
      </c>
      <c r="AF317" s="8">
        <f>COUNTIF(AF5:AF316,BN1)+1</f>
        <v>1</v>
      </c>
      <c r="AG317" s="8">
        <f>COUNTIF(AG5:AG316,BN1)</f>
        <v>0</v>
      </c>
      <c r="AH317" s="8">
        <f>COUNTIF(AH5:AH316,BN1)</f>
        <v>0</v>
      </c>
      <c r="AI317" s="8">
        <f>COUNTIF(AI5:AI316,BN1)</f>
        <v>1</v>
      </c>
      <c r="AJ317" s="8">
        <f>COUNTIF(AJ5:AJ316,BN1)</f>
        <v>0</v>
      </c>
      <c r="AK317" s="8">
        <f>COUNTIF(AK5:AK316,BN1)</f>
        <v>0</v>
      </c>
      <c r="AL317" s="8">
        <f>COUNTIF(AL5:AL316,BN1)+1</f>
        <v>1</v>
      </c>
      <c r="AM317" s="8">
        <f>COUNTIF(AM5:AM316,BN1)</f>
        <v>0</v>
      </c>
      <c r="AN317" s="8">
        <f>COUNTIF(AN5:AN316,BN1)</f>
        <v>0</v>
      </c>
      <c r="AO317" s="8">
        <f>COUNTIF(AO5:AO316,BN1)</f>
        <v>0</v>
      </c>
      <c r="AP317" s="8">
        <f>COUNTIF(AP5:AP316,BN1)</f>
        <v>0</v>
      </c>
      <c r="AQ317" s="8">
        <f>COUNTIF(AQ5:AQ316,BN1)</f>
        <v>0</v>
      </c>
      <c r="AR317" s="8">
        <f>COUNTIF(AR5:AR316,BN1)</f>
        <v>0</v>
      </c>
      <c r="AS317" s="8">
        <f>COUNTIF(AS5:AS316,BN1)</f>
        <v>0</v>
      </c>
      <c r="AT317" s="8">
        <f>COUNTIF(AT5:AT316,BN1)</f>
        <v>0</v>
      </c>
      <c r="AU317" s="8">
        <f>COUNTIF(AU5:AU316,BN1)</f>
        <v>0</v>
      </c>
      <c r="AV317" s="8">
        <f>COUNTIF(AV5:AV316,BN1)</f>
        <v>9</v>
      </c>
      <c r="AW317" s="8">
        <f>COUNTIF(AW5:AW316,BN1)</f>
        <v>8</v>
      </c>
      <c r="AX317" s="8">
        <f>COUNTIF(AX5:AX316,BN1)</f>
        <v>28</v>
      </c>
      <c r="AY317" s="8">
        <f>COUNTIF(AY5:AY316,BN1)</f>
        <v>18</v>
      </c>
      <c r="AZ317" s="8">
        <f>COUNTIF(AZ5:AZ316,BN1)</f>
        <v>42</v>
      </c>
      <c r="BA317" s="8">
        <f>COUNTIF(BA5:BA316,BN1)</f>
        <v>4</v>
      </c>
      <c r="BB317" s="8">
        <f>COUNTIF(BB5:BB316,BN1)</f>
        <v>21</v>
      </c>
      <c r="BC317" s="8">
        <f>COUNTIF(BC5:BC316,BN1)</f>
        <v>8</v>
      </c>
      <c r="BD317" s="8">
        <f>COUNTIF(BD5:BD316,BN1)</f>
        <v>21</v>
      </c>
      <c r="BE317" s="8">
        <f>COUNTIF(BE5:BE316,BN1)+19</f>
        <v>117</v>
      </c>
      <c r="BF317" s="8">
        <f>COUNTIF(BF5:BF316,BN1)+18</f>
        <v>31</v>
      </c>
      <c r="BG317" s="8">
        <f>COUNTIF(BG5:BG316,BN1)</f>
        <v>17</v>
      </c>
      <c r="BH317" s="8">
        <f>COUNTIF(BH5:BH316,BN1)+1</f>
        <v>1</v>
      </c>
      <c r="BI317" s="8">
        <f>COUNTIF(BI5:BI316,BN1)+12</f>
        <v>12</v>
      </c>
      <c r="BJ317" s="8">
        <f>COUNTIF(BJ5:BJ316,BN1)+9</f>
        <v>9</v>
      </c>
      <c r="BK317" s="8">
        <f>COUNTIF(BK5:BK316,BN1)</f>
        <v>0</v>
      </c>
      <c r="BL317" s="8">
        <f>COUNTIF(BL5:BL316,BN1)</f>
        <v>4</v>
      </c>
      <c r="BM317" s="8">
        <f>COUNTIF(BM5:BM316,BN1)+65</f>
        <v>65</v>
      </c>
      <c r="BN317" s="95"/>
    </row>
    <row r="318" spans="1:66" ht="16.2">
      <c r="A318" s="115"/>
      <c r="B318" s="98"/>
      <c r="C318" s="10"/>
      <c r="D318" s="98"/>
      <c r="E318" s="98"/>
      <c r="F318" s="98"/>
      <c r="G318" s="98"/>
      <c r="H318" s="9"/>
      <c r="I318" s="10"/>
      <c r="J318" s="11"/>
      <c r="K318" s="12"/>
      <c r="L318" s="12"/>
      <c r="M318" s="12"/>
      <c r="N318" s="12"/>
      <c r="O318" s="12"/>
      <c r="P318" s="12"/>
      <c r="Q318" s="95" t="s">
        <v>3176</v>
      </c>
      <c r="R318" s="95"/>
      <c r="S318" s="95"/>
      <c r="T318" s="95"/>
      <c r="U318" s="95"/>
      <c r="V318" s="13"/>
      <c r="W318" s="95"/>
      <c r="X318" s="95"/>
      <c r="Y318" s="95"/>
      <c r="Z318" s="95"/>
      <c r="AA318" s="95"/>
      <c r="AB318" s="95"/>
      <c r="AC318" s="95"/>
      <c r="AD318" s="95"/>
      <c r="AE318" s="95"/>
      <c r="AF318" s="95"/>
      <c r="AG318" s="95"/>
      <c r="AH318" s="95"/>
      <c r="AI318" s="95"/>
      <c r="AJ318" s="95"/>
      <c r="AK318" s="95"/>
      <c r="AL318" s="95"/>
      <c r="AM318" s="95"/>
      <c r="AN318" s="95"/>
      <c r="AO318" s="95"/>
      <c r="AP318" s="95"/>
      <c r="AQ318" s="95"/>
      <c r="AR318" s="95"/>
      <c r="AS318" s="95"/>
      <c r="AT318" s="95"/>
      <c r="AU318" s="95"/>
      <c r="AV318" s="95"/>
      <c r="AW318" s="95"/>
      <c r="AX318" s="95"/>
      <c r="AY318" s="95"/>
      <c r="AZ318" s="95"/>
      <c r="BA318" s="95"/>
      <c r="BB318" s="95"/>
      <c r="BC318" s="95"/>
      <c r="BD318" s="95"/>
      <c r="BE318" s="95"/>
      <c r="BF318" s="95"/>
      <c r="BG318" s="95"/>
      <c r="BH318" s="95"/>
      <c r="BI318" s="95"/>
      <c r="BJ318" s="95"/>
      <c r="BK318" s="95"/>
      <c r="BL318" s="95"/>
      <c r="BM318" s="21"/>
      <c r="BN318" s="95"/>
    </row>
    <row r="319" spans="1:66">
      <c r="A319" s="116"/>
      <c r="B319" s="98"/>
      <c r="C319" s="12"/>
      <c r="D319" s="98"/>
      <c r="E319" s="98"/>
      <c r="F319" s="98"/>
      <c r="G319" s="98"/>
      <c r="H319" s="23" t="str">
        <f>REPLACE(B319,2,1,"＊")</f>
        <v>＊</v>
      </c>
      <c r="I319" s="23" t="str">
        <f>REPLACE(C319,2,1,"＊")</f>
        <v>＊</v>
      </c>
      <c r="J319" s="98"/>
      <c r="L319" s="12"/>
      <c r="S319" s="95"/>
      <c r="T319" s="95"/>
      <c r="U319" s="95"/>
      <c r="V319" s="14"/>
      <c r="W319" s="95"/>
      <c r="X319" s="95"/>
      <c r="Y319" s="95"/>
      <c r="Z319" s="95"/>
      <c r="AA319" s="95"/>
      <c r="AB319" s="95"/>
      <c r="AC319" s="95"/>
      <c r="AD319" s="95"/>
      <c r="AE319" s="95"/>
      <c r="AF319" s="95"/>
      <c r="AG319" s="95"/>
      <c r="AH319" s="95"/>
      <c r="AI319" s="95"/>
      <c r="AJ319" s="95"/>
      <c r="AK319" s="95"/>
      <c r="AL319" s="95"/>
      <c r="AM319" s="95"/>
      <c r="AN319" s="95"/>
      <c r="AO319" s="95"/>
      <c r="AP319" s="95"/>
      <c r="AQ319" s="95"/>
      <c r="AR319" s="95"/>
      <c r="AS319" s="95"/>
      <c r="AT319" s="95"/>
      <c r="AU319" s="95"/>
      <c r="AV319" s="95"/>
      <c r="AW319" s="95"/>
      <c r="AX319" s="95"/>
      <c r="AY319" s="95"/>
      <c r="AZ319" s="95"/>
      <c r="BA319" s="95"/>
      <c r="BB319" s="95"/>
      <c r="BC319" s="95"/>
      <c r="BD319" s="95"/>
      <c r="BE319" s="95"/>
      <c r="BF319" s="95"/>
      <c r="BG319" s="95"/>
      <c r="BH319" s="95"/>
      <c r="BI319" s="95"/>
      <c r="BJ319" s="95"/>
      <c r="BK319" s="95"/>
      <c r="BL319" s="95"/>
      <c r="BM319" s="21"/>
      <c r="BN319" s="95"/>
    </row>
    <row r="320" spans="1:66">
      <c r="A320" s="116"/>
      <c r="B320" s="98"/>
      <c r="C320" s="10"/>
      <c r="D320" s="98"/>
      <c r="E320" s="98"/>
      <c r="F320" s="98"/>
      <c r="G320" s="98"/>
      <c r="H320" s="98"/>
      <c r="I320" s="10"/>
      <c r="J320" s="11"/>
      <c r="L320" s="12"/>
      <c r="Q320" s="158" t="s">
        <v>3177</v>
      </c>
      <c r="R320" s="158"/>
      <c r="S320" s="95"/>
      <c r="T320" s="95"/>
      <c r="U320" s="95"/>
      <c r="V320" s="14"/>
      <c r="W320" s="95"/>
      <c r="X320" s="95"/>
      <c r="Y320" s="95"/>
      <c r="Z320" s="95"/>
      <c r="AA320" s="95"/>
      <c r="AB320" s="95"/>
      <c r="AC320" s="95"/>
      <c r="AD320" s="95"/>
      <c r="AE320" s="95"/>
      <c r="AF320" s="95"/>
      <c r="AG320" s="95"/>
      <c r="AH320" s="95"/>
      <c r="AI320" s="95"/>
      <c r="AJ320" s="95"/>
      <c r="AK320" s="95"/>
      <c r="AL320" s="95"/>
      <c r="AM320" s="95"/>
      <c r="AN320" s="95"/>
      <c r="AO320" s="95"/>
      <c r="AP320" s="95"/>
      <c r="AQ320" s="95"/>
      <c r="AR320" s="95"/>
      <c r="AS320" s="95"/>
      <c r="AT320" s="95"/>
      <c r="AU320" s="95"/>
      <c r="AV320" s="95"/>
      <c r="AW320" s="95"/>
      <c r="AX320" s="95"/>
      <c r="AY320" s="95"/>
      <c r="AZ320" s="95"/>
      <c r="BA320" s="95"/>
      <c r="BB320" s="95"/>
      <c r="BC320" s="95"/>
      <c r="BD320" s="95"/>
      <c r="BE320" s="95"/>
      <c r="BF320" s="95"/>
      <c r="BG320" s="95"/>
      <c r="BH320" s="95"/>
      <c r="BI320" s="95"/>
      <c r="BJ320" s="95"/>
      <c r="BK320" s="95"/>
      <c r="BL320" s="95"/>
      <c r="BM320" s="21"/>
      <c r="BN320" s="95"/>
    </row>
    <row r="321" spans="1:66">
      <c r="A321" s="95"/>
      <c r="B321" s="98"/>
      <c r="C321" s="98"/>
      <c r="D321" s="98"/>
      <c r="E321" s="98"/>
      <c r="F321" s="98"/>
      <c r="G321" s="98"/>
      <c r="I321" s="98"/>
      <c r="J321" s="98"/>
      <c r="L321" s="12"/>
      <c r="Q321" s="95"/>
      <c r="R321" s="95"/>
      <c r="S321" s="95"/>
      <c r="U321" s="95"/>
      <c r="V321" s="14"/>
      <c r="W321" s="95"/>
      <c r="X321" s="95"/>
      <c r="Y321" s="95"/>
      <c r="Z321" s="95"/>
      <c r="AA321" s="95"/>
      <c r="AB321" s="95"/>
      <c r="AC321" s="95"/>
      <c r="AD321" s="95"/>
      <c r="AE321" s="95"/>
      <c r="AF321" s="95"/>
      <c r="AG321" s="95"/>
      <c r="AH321" s="95"/>
      <c r="AI321" s="95"/>
      <c r="AJ321" s="95"/>
      <c r="AK321" s="95"/>
      <c r="AL321" s="95"/>
      <c r="AM321" s="95"/>
      <c r="AN321" s="95"/>
      <c r="AO321" s="95"/>
      <c r="AP321" s="95"/>
      <c r="AQ321" s="95"/>
      <c r="AR321" s="95"/>
      <c r="AS321" s="95"/>
      <c r="AT321" s="95"/>
      <c r="AU321" s="95"/>
      <c r="AV321" s="95"/>
      <c r="AW321" s="95"/>
      <c r="AX321" s="95"/>
      <c r="AY321" s="95"/>
      <c r="AZ321" s="95"/>
      <c r="BA321" s="95"/>
      <c r="BB321" s="95"/>
      <c r="BC321" s="95"/>
      <c r="BD321" s="95"/>
      <c r="BE321" s="95"/>
      <c r="BF321" s="95"/>
      <c r="BG321" s="95"/>
      <c r="BH321" s="95"/>
      <c r="BI321" s="95"/>
      <c r="BJ321" s="95"/>
      <c r="BK321" s="95"/>
      <c r="BL321" s="95"/>
      <c r="BM321" s="21"/>
      <c r="BN321" s="95"/>
    </row>
    <row r="322" spans="1:66">
      <c r="C322" s="98"/>
      <c r="H322" s="158" t="s">
        <v>3726</v>
      </c>
      <c r="I322" s="158"/>
      <c r="J322" s="98"/>
      <c r="V322" s="14"/>
    </row>
    <row r="323" spans="1:66">
      <c r="C323" s="98"/>
      <c r="H323" s="158"/>
      <c r="I323" s="158"/>
      <c r="J323" s="98"/>
      <c r="V323" s="14"/>
    </row>
    <row r="324" spans="1:66">
      <c r="H324" s="158"/>
      <c r="I324" s="158"/>
      <c r="V324" s="14"/>
    </row>
    <row r="325" spans="1:66">
      <c r="H325" s="98"/>
      <c r="V325" s="14"/>
    </row>
    <row r="326" spans="1:66">
      <c r="H326" s="98"/>
      <c r="V326" s="16"/>
    </row>
    <row r="327" spans="1:66">
      <c r="V327" s="14"/>
    </row>
    <row r="328" spans="1:66">
      <c r="V328" s="14"/>
    </row>
    <row r="329" spans="1:66">
      <c r="V329" s="14"/>
    </row>
    <row r="330" spans="1:66">
      <c r="V330" s="14"/>
    </row>
    <row r="331" spans="1:66">
      <c r="V331" s="14"/>
    </row>
    <row r="332" spans="1:66">
      <c r="V332" s="14"/>
    </row>
    <row r="333" spans="1:66">
      <c r="V333" s="14"/>
    </row>
    <row r="334" spans="1:66">
      <c r="V334" s="14"/>
    </row>
    <row r="335" spans="1:66">
      <c r="V335" s="14"/>
    </row>
    <row r="336" spans="1:66">
      <c r="V336" s="14"/>
    </row>
    <row r="337" spans="22:22">
      <c r="V337" s="17"/>
    </row>
    <row r="338" spans="22:22">
      <c r="V338" s="95"/>
    </row>
    <row r="339" spans="22:22">
      <c r="V339" s="95"/>
    </row>
    <row r="340" spans="22:22">
      <c r="V340" s="95"/>
    </row>
    <row r="341" spans="22:22">
      <c r="V341" s="95"/>
    </row>
    <row r="342" spans="22:22">
      <c r="V342" s="15"/>
    </row>
    <row r="343" spans="22:22">
      <c r="V343" s="15"/>
    </row>
    <row r="344" spans="22:22">
      <c r="V344" s="15"/>
    </row>
  </sheetData>
  <mergeCells count="62">
    <mergeCell ref="H322:I324"/>
    <mergeCell ref="BG3:BG4"/>
    <mergeCell ref="BH3:BH4"/>
    <mergeCell ref="BI3:BI4"/>
    <mergeCell ref="BJ3:BJ4"/>
    <mergeCell ref="AB3:AB4"/>
    <mergeCell ref="AC3:AC4"/>
    <mergeCell ref="AD3:AD4"/>
    <mergeCell ref="M1:M4"/>
    <mergeCell ref="N1:N4"/>
    <mergeCell ref="O1:O4"/>
    <mergeCell ref="P1:P4"/>
    <mergeCell ref="L1:L4"/>
    <mergeCell ref="Q320:R320"/>
    <mergeCell ref="AP3:AP4"/>
    <mergeCell ref="AQ3:AR3"/>
    <mergeCell ref="BA3:BB3"/>
    <mergeCell ref="AE3:AE4"/>
    <mergeCell ref="AF3:AF4"/>
    <mergeCell ref="AI3:AK3"/>
    <mergeCell ref="AL3:AM3"/>
    <mergeCell ref="AN3:AN4"/>
    <mergeCell ref="AO3:AO4"/>
    <mergeCell ref="AY2:AZ3"/>
    <mergeCell ref="BA2:BK2"/>
    <mergeCell ref="BK3:BK4"/>
    <mergeCell ref="BC3:BD3"/>
    <mergeCell ref="BE3:BF3"/>
    <mergeCell ref="Y3:Y4"/>
    <mergeCell ref="Z3:AA3"/>
    <mergeCell ref="AL2:AU2"/>
    <mergeCell ref="AV2:AV4"/>
    <mergeCell ref="AW2:AX3"/>
    <mergeCell ref="AS3:AU3"/>
    <mergeCell ref="AL1:AU1"/>
    <mergeCell ref="AV1:BK1"/>
    <mergeCell ref="BL1:BL4"/>
    <mergeCell ref="BM1:BM4"/>
    <mergeCell ref="Q2:Q4"/>
    <mergeCell ref="R2:R4"/>
    <mergeCell ref="S2:S4"/>
    <mergeCell ref="T2:T4"/>
    <mergeCell ref="U2:U4"/>
    <mergeCell ref="V2:V4"/>
    <mergeCell ref="Q1:V1"/>
    <mergeCell ref="W1:AK1"/>
    <mergeCell ref="W2:X3"/>
    <mergeCell ref="Y2:AF2"/>
    <mergeCell ref="AG2:AH3"/>
    <mergeCell ref="AI2:AK2"/>
    <mergeCell ref="A317:K317"/>
    <mergeCell ref="F1:F4"/>
    <mergeCell ref="A1:A4"/>
    <mergeCell ref="B1:B4"/>
    <mergeCell ref="C1:C4"/>
    <mergeCell ref="D1:D4"/>
    <mergeCell ref="E1:E4"/>
    <mergeCell ref="G1:G4"/>
    <mergeCell ref="H1:H4"/>
    <mergeCell ref="I1:I4"/>
    <mergeCell ref="J1:J4"/>
    <mergeCell ref="K1:K4"/>
  </mergeCells>
  <phoneticPr fontId="9" type="noConversion"/>
  <pageMargins left="0.19685039370078741" right="0" top="0.43307086614173229" bottom="0.31496062992125984" header="0.23622047244094491" footer="0"/>
  <pageSetup paperSize="9" scale="29" fitToHeight="0" orientation="landscape" r:id="rId1"/>
  <headerFooter>
    <oddHeader xml:space="preserve">&amp;C&amp;"標楷體,粗體"&amp;24新光醫院 110 年 9 月份心臟血管外科年度手術人數申報表&amp;R   </oddHeader>
    <oddFooter>&amp;R&amp;P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N362"/>
  <sheetViews>
    <sheetView zoomScale="90" zoomScaleNormal="90" zoomScaleSheetLayoutView="55" workbookViewId="0">
      <pane xSplit="12" ySplit="4" topLeftCell="Q5" activePane="bottomRight" state="frozen"/>
      <selection pane="topRight" activeCell="J1" sqref="J1"/>
      <selection pane="bottomLeft" activeCell="A5" sqref="A5"/>
      <selection pane="bottomRight" sqref="A1:A1048576"/>
    </sheetView>
  </sheetViews>
  <sheetFormatPr defaultColWidth="14.77734375" defaultRowHeight="15.6"/>
  <cols>
    <col min="1" max="1" width="5" style="15" bestFit="1" customWidth="1"/>
    <col min="2" max="3" width="11.21875" style="15" hidden="1" customWidth="1"/>
    <col min="4" max="4" width="4.109375" style="15" hidden="1" customWidth="1"/>
    <col min="5" max="5" width="6.44140625" style="15" hidden="1" customWidth="1"/>
    <col min="6" max="7" width="12.33203125" style="15" hidden="1" customWidth="1"/>
    <col min="8" max="8" width="10.5546875" style="15" customWidth="1"/>
    <col min="9" max="9" width="11.88671875" style="15" customWidth="1"/>
    <col min="10" max="10" width="12.33203125" style="15" bestFit="1" customWidth="1"/>
    <col min="11" max="11" width="9.44140625" style="15" customWidth="1"/>
    <col min="12" max="12" width="6.44140625" style="90" bestFit="1" customWidth="1"/>
    <col min="13" max="14" width="9.44140625" style="90" hidden="1" customWidth="1"/>
    <col min="15" max="16" width="8.33203125" style="90" hidden="1" customWidth="1"/>
    <col min="17" max="17" width="9.6640625" style="4" bestFit="1" customWidth="1"/>
    <col min="18" max="18" width="6.6640625" style="4" bestFit="1" customWidth="1"/>
    <col min="19" max="19" width="4.88671875" style="4" bestFit="1" customWidth="1"/>
    <col min="20" max="20" width="5.88671875" style="4" bestFit="1" customWidth="1"/>
    <col min="21" max="21" width="5.44140625" style="4" bestFit="1" customWidth="1"/>
    <col min="22" max="22" width="9.6640625" style="4" bestFit="1" customWidth="1"/>
    <col min="23" max="23" width="6" style="4" bestFit="1" customWidth="1"/>
    <col min="24" max="24" width="4.5546875" style="4" bestFit="1" customWidth="1"/>
    <col min="25" max="25" width="6" style="4" bestFit="1" customWidth="1"/>
    <col min="26" max="26" width="3" style="4" bestFit="1" customWidth="1"/>
    <col min="27" max="27" width="3.21875" style="4" bestFit="1" customWidth="1"/>
    <col min="28" max="28" width="3.77734375" style="4" bestFit="1" customWidth="1"/>
    <col min="29" max="29" width="5" style="4" bestFit="1" customWidth="1"/>
    <col min="30" max="30" width="6.33203125" style="4" bestFit="1" customWidth="1"/>
    <col min="31" max="31" width="8.21875" style="4" bestFit="1" customWidth="1"/>
    <col min="32" max="32" width="8.6640625" style="4" customWidth="1"/>
    <col min="33" max="33" width="6" style="4" bestFit="1" customWidth="1"/>
    <col min="34" max="34" width="5.88671875" style="4" bestFit="1" customWidth="1"/>
    <col min="35" max="35" width="6" style="4" bestFit="1" customWidth="1"/>
    <col min="36" max="36" width="8.44140625" style="4" customWidth="1"/>
    <col min="37" max="37" width="6.33203125" style="4" bestFit="1" customWidth="1"/>
    <col min="38" max="38" width="3" style="4" bestFit="1" customWidth="1"/>
    <col min="39" max="39" width="3.21875" style="4" bestFit="1" customWidth="1"/>
    <col min="40" max="40" width="3.77734375" style="4" bestFit="1" customWidth="1"/>
    <col min="41" max="41" width="5" style="4" bestFit="1" customWidth="1"/>
    <col min="42" max="42" width="5.21875" style="4" bestFit="1" customWidth="1"/>
    <col min="43" max="43" width="3.21875" style="4" bestFit="1" customWidth="1"/>
    <col min="44" max="44" width="2.77734375" style="4" bestFit="1" customWidth="1"/>
    <col min="45" max="45" width="6" style="4" bestFit="1" customWidth="1"/>
    <col min="46" max="46" width="6.77734375" style="4" bestFit="1" customWidth="1"/>
    <col min="47" max="47" width="6.33203125" style="4" bestFit="1" customWidth="1"/>
    <col min="48" max="48" width="6.77734375" style="4" bestFit="1" customWidth="1"/>
    <col min="49" max="49" width="3.21875" style="4" bestFit="1" customWidth="1"/>
    <col min="50" max="52" width="3.88671875" style="4" bestFit="1" customWidth="1"/>
    <col min="53" max="53" width="3.88671875" style="4" customWidth="1"/>
    <col min="54" max="54" width="5" style="4" bestFit="1" customWidth="1"/>
    <col min="55" max="55" width="6" style="4" bestFit="1" customWidth="1"/>
    <col min="56" max="56" width="5.44140625" style="4" bestFit="1" customWidth="1"/>
    <col min="57" max="57" width="7.21875" style="4" bestFit="1" customWidth="1"/>
    <col min="58" max="58" width="8.77734375" style="4" bestFit="1" customWidth="1"/>
    <col min="59" max="59" width="3.88671875" style="4" bestFit="1" customWidth="1"/>
    <col min="60" max="60" width="8.44140625" style="4" customWidth="1"/>
    <col min="61" max="61" width="5.21875" style="4" bestFit="1" customWidth="1"/>
    <col min="62" max="62" width="6" style="4" bestFit="1" customWidth="1"/>
    <col min="63" max="63" width="9.44140625" style="4" bestFit="1" customWidth="1"/>
    <col min="64" max="64" width="6.109375" style="4" bestFit="1" customWidth="1"/>
    <col min="65" max="65" width="14.5546875" style="4" customWidth="1"/>
    <col min="66" max="66" width="3.21875" style="4" bestFit="1" customWidth="1"/>
    <col min="67" max="16384" width="14.77734375" style="4"/>
  </cols>
  <sheetData>
    <row r="1" spans="1:66">
      <c r="A1" s="151" t="s">
        <v>3039</v>
      </c>
      <c r="B1" s="151" t="s">
        <v>2648</v>
      </c>
      <c r="C1" s="153" t="s">
        <v>2649</v>
      </c>
      <c r="D1" s="161" t="s">
        <v>2650</v>
      </c>
      <c r="E1" s="161" t="s">
        <v>2651</v>
      </c>
      <c r="F1" s="161" t="s">
        <v>2652</v>
      </c>
      <c r="G1" s="161" t="s">
        <v>3532</v>
      </c>
      <c r="H1" s="151" t="s">
        <v>2648</v>
      </c>
      <c r="I1" s="153" t="s">
        <v>3533</v>
      </c>
      <c r="J1" s="155" t="s">
        <v>2655</v>
      </c>
      <c r="K1" s="170" t="s">
        <v>4329</v>
      </c>
      <c r="L1" s="169" t="s">
        <v>4328</v>
      </c>
      <c r="M1" s="159" t="s">
        <v>3535</v>
      </c>
      <c r="N1" s="159" t="s">
        <v>3536</v>
      </c>
      <c r="O1" s="159" t="s">
        <v>3537</v>
      </c>
      <c r="P1" s="159" t="s">
        <v>3538</v>
      </c>
      <c r="Q1" s="143" t="s">
        <v>4</v>
      </c>
      <c r="R1" s="144"/>
      <c r="S1" s="144"/>
      <c r="T1" s="144"/>
      <c r="U1" s="144"/>
      <c r="V1" s="145"/>
      <c r="W1" s="141" t="s">
        <v>5</v>
      </c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1"/>
      <c r="AM1" s="140"/>
      <c r="AN1" s="140"/>
      <c r="AO1" s="140"/>
      <c r="AP1" s="140"/>
      <c r="AQ1" s="140"/>
      <c r="AR1" s="140"/>
      <c r="AS1" s="140"/>
      <c r="AT1" s="140"/>
      <c r="AU1" s="140"/>
      <c r="AV1" s="141" t="s">
        <v>6</v>
      </c>
      <c r="AW1" s="140"/>
      <c r="AX1" s="140"/>
      <c r="AY1" s="140"/>
      <c r="AZ1" s="140"/>
      <c r="BA1" s="140"/>
      <c r="BB1" s="140"/>
      <c r="BC1" s="140"/>
      <c r="BD1" s="140"/>
      <c r="BE1" s="140"/>
      <c r="BF1" s="140"/>
      <c r="BG1" s="140"/>
      <c r="BH1" s="140"/>
      <c r="BI1" s="140"/>
      <c r="BJ1" s="140"/>
      <c r="BK1" s="140"/>
      <c r="BL1" s="141" t="s">
        <v>7</v>
      </c>
      <c r="BM1" s="141" t="s">
        <v>8</v>
      </c>
      <c r="BN1" s="90" t="s">
        <v>9</v>
      </c>
    </row>
    <row r="2" spans="1:66">
      <c r="A2" s="152"/>
      <c r="B2" s="164"/>
      <c r="C2" s="154"/>
      <c r="D2" s="162"/>
      <c r="E2" s="162"/>
      <c r="F2" s="162"/>
      <c r="G2" s="162"/>
      <c r="H2" s="152"/>
      <c r="I2" s="154"/>
      <c r="J2" s="152"/>
      <c r="K2" s="152"/>
      <c r="L2" s="164"/>
      <c r="M2" s="160"/>
      <c r="N2" s="160"/>
      <c r="O2" s="160"/>
      <c r="P2" s="160"/>
      <c r="Q2" s="139" t="s">
        <v>53</v>
      </c>
      <c r="R2" s="142" t="s">
        <v>10</v>
      </c>
      <c r="S2" s="139" t="s">
        <v>11</v>
      </c>
      <c r="T2" s="139" t="s">
        <v>12</v>
      </c>
      <c r="U2" s="139" t="s">
        <v>13</v>
      </c>
      <c r="V2" s="146" t="s">
        <v>50</v>
      </c>
      <c r="W2" s="139" t="s">
        <v>14</v>
      </c>
      <c r="X2" s="140"/>
      <c r="Y2" s="139" t="s">
        <v>15</v>
      </c>
      <c r="Z2" s="140"/>
      <c r="AA2" s="140"/>
      <c r="AB2" s="140"/>
      <c r="AC2" s="140"/>
      <c r="AD2" s="140"/>
      <c r="AE2" s="140"/>
      <c r="AF2" s="140"/>
      <c r="AG2" s="139" t="s">
        <v>16</v>
      </c>
      <c r="AH2" s="140"/>
      <c r="AI2" s="139" t="s">
        <v>17</v>
      </c>
      <c r="AJ2" s="140"/>
      <c r="AK2" s="140"/>
      <c r="AL2" s="139" t="s">
        <v>18</v>
      </c>
      <c r="AM2" s="140"/>
      <c r="AN2" s="140"/>
      <c r="AO2" s="140"/>
      <c r="AP2" s="140"/>
      <c r="AQ2" s="140"/>
      <c r="AR2" s="140"/>
      <c r="AS2" s="140"/>
      <c r="AT2" s="140"/>
      <c r="AU2" s="140"/>
      <c r="AV2" s="139" t="s">
        <v>19</v>
      </c>
      <c r="AW2" s="139" t="s">
        <v>20</v>
      </c>
      <c r="AX2" s="140"/>
      <c r="AY2" s="139" t="s">
        <v>49</v>
      </c>
      <c r="AZ2" s="140"/>
      <c r="BA2" s="139" t="s">
        <v>21</v>
      </c>
      <c r="BB2" s="140"/>
      <c r="BC2" s="140"/>
      <c r="BD2" s="140"/>
      <c r="BE2" s="140"/>
      <c r="BF2" s="140"/>
      <c r="BG2" s="140"/>
      <c r="BH2" s="140"/>
      <c r="BI2" s="140"/>
      <c r="BJ2" s="140"/>
      <c r="BK2" s="140"/>
      <c r="BL2" s="140"/>
      <c r="BM2" s="140"/>
      <c r="BN2" s="90"/>
    </row>
    <row r="3" spans="1:66">
      <c r="A3" s="152"/>
      <c r="B3" s="164"/>
      <c r="C3" s="154"/>
      <c r="D3" s="162"/>
      <c r="E3" s="162"/>
      <c r="F3" s="162"/>
      <c r="G3" s="162"/>
      <c r="H3" s="152"/>
      <c r="I3" s="154"/>
      <c r="J3" s="152"/>
      <c r="K3" s="152"/>
      <c r="L3" s="164"/>
      <c r="M3" s="160"/>
      <c r="N3" s="160"/>
      <c r="O3" s="160"/>
      <c r="P3" s="160"/>
      <c r="Q3" s="140"/>
      <c r="R3" s="140"/>
      <c r="S3" s="140"/>
      <c r="T3" s="140"/>
      <c r="U3" s="140"/>
      <c r="V3" s="147"/>
      <c r="W3" s="140"/>
      <c r="X3" s="140"/>
      <c r="Y3" s="139" t="s">
        <v>22</v>
      </c>
      <c r="Z3" s="139" t="s">
        <v>23</v>
      </c>
      <c r="AA3" s="140"/>
      <c r="AB3" s="139" t="s">
        <v>24</v>
      </c>
      <c r="AC3" s="139" t="s">
        <v>25</v>
      </c>
      <c r="AD3" s="139" t="s">
        <v>26</v>
      </c>
      <c r="AE3" s="139" t="s">
        <v>27</v>
      </c>
      <c r="AF3" s="139" t="s">
        <v>28</v>
      </c>
      <c r="AG3" s="140"/>
      <c r="AH3" s="140"/>
      <c r="AI3" s="139" t="s">
        <v>29</v>
      </c>
      <c r="AJ3" s="140"/>
      <c r="AK3" s="140"/>
      <c r="AL3" s="139" t="s">
        <v>23</v>
      </c>
      <c r="AM3" s="140"/>
      <c r="AN3" s="139" t="s">
        <v>24</v>
      </c>
      <c r="AO3" s="139" t="s">
        <v>25</v>
      </c>
      <c r="AP3" s="139" t="s">
        <v>28</v>
      </c>
      <c r="AQ3" s="139" t="s">
        <v>30</v>
      </c>
      <c r="AR3" s="140"/>
      <c r="AS3" s="139" t="s">
        <v>29</v>
      </c>
      <c r="AT3" s="140"/>
      <c r="AU3" s="140"/>
      <c r="AV3" s="140"/>
      <c r="AW3" s="140"/>
      <c r="AX3" s="140"/>
      <c r="AY3" s="140"/>
      <c r="AZ3" s="140"/>
      <c r="BA3" s="139" t="s">
        <v>31</v>
      </c>
      <c r="BB3" s="140"/>
      <c r="BC3" s="139" t="s">
        <v>29</v>
      </c>
      <c r="BD3" s="140"/>
      <c r="BE3" s="139" t="s">
        <v>23</v>
      </c>
      <c r="BF3" s="140"/>
      <c r="BG3" s="139" t="s">
        <v>24</v>
      </c>
      <c r="BH3" s="139" t="s">
        <v>25</v>
      </c>
      <c r="BI3" s="139" t="s">
        <v>28</v>
      </c>
      <c r="BJ3" s="139" t="s">
        <v>32</v>
      </c>
      <c r="BK3" s="139" t="s">
        <v>33</v>
      </c>
      <c r="BL3" s="140"/>
      <c r="BM3" s="140"/>
      <c r="BN3" s="90"/>
    </row>
    <row r="4" spans="1:66">
      <c r="A4" s="152"/>
      <c r="B4" s="164"/>
      <c r="C4" s="154"/>
      <c r="D4" s="162"/>
      <c r="E4" s="162"/>
      <c r="F4" s="162"/>
      <c r="G4" s="162"/>
      <c r="H4" s="152"/>
      <c r="I4" s="154"/>
      <c r="J4" s="152"/>
      <c r="K4" s="152"/>
      <c r="L4" s="164"/>
      <c r="M4" s="160"/>
      <c r="N4" s="160"/>
      <c r="O4" s="160"/>
      <c r="P4" s="160"/>
      <c r="Q4" s="140"/>
      <c r="R4" s="140"/>
      <c r="S4" s="140"/>
      <c r="T4" s="140"/>
      <c r="U4" s="140"/>
      <c r="V4" s="148"/>
      <c r="W4" s="89" t="s">
        <v>22</v>
      </c>
      <c r="X4" s="89" t="s">
        <v>34</v>
      </c>
      <c r="Y4" s="140"/>
      <c r="Z4" s="89" t="s">
        <v>35</v>
      </c>
      <c r="AA4" s="89" t="s">
        <v>36</v>
      </c>
      <c r="AB4" s="140"/>
      <c r="AC4" s="140"/>
      <c r="AD4" s="140"/>
      <c r="AE4" s="140"/>
      <c r="AF4" s="140"/>
      <c r="AG4" s="89" t="s">
        <v>22</v>
      </c>
      <c r="AH4" s="89" t="s">
        <v>37</v>
      </c>
      <c r="AI4" s="89" t="s">
        <v>22</v>
      </c>
      <c r="AJ4" s="89" t="s">
        <v>38</v>
      </c>
      <c r="AK4" s="89" t="s">
        <v>39</v>
      </c>
      <c r="AL4" s="89" t="s">
        <v>35</v>
      </c>
      <c r="AM4" s="89" t="s">
        <v>36</v>
      </c>
      <c r="AN4" s="140"/>
      <c r="AO4" s="140"/>
      <c r="AP4" s="140"/>
      <c r="AQ4" s="89" t="s">
        <v>40</v>
      </c>
      <c r="AR4" s="89" t="s">
        <v>41</v>
      </c>
      <c r="AS4" s="89" t="s">
        <v>22</v>
      </c>
      <c r="AT4" s="89" t="s">
        <v>38</v>
      </c>
      <c r="AU4" s="89" t="s">
        <v>39</v>
      </c>
      <c r="AV4" s="140"/>
      <c r="AW4" s="89" t="s">
        <v>40</v>
      </c>
      <c r="AX4" s="89" t="s">
        <v>41</v>
      </c>
      <c r="AY4" s="89" t="s">
        <v>40</v>
      </c>
      <c r="AZ4" s="89" t="s">
        <v>41</v>
      </c>
      <c r="BA4" s="89" t="s">
        <v>42</v>
      </c>
      <c r="BB4" s="89" t="s">
        <v>43</v>
      </c>
      <c r="BC4" s="89" t="s">
        <v>22</v>
      </c>
      <c r="BD4" s="89" t="s">
        <v>44</v>
      </c>
      <c r="BE4" s="89" t="s">
        <v>35</v>
      </c>
      <c r="BF4" s="89" t="s">
        <v>36</v>
      </c>
      <c r="BG4" s="140"/>
      <c r="BH4" s="140"/>
      <c r="BI4" s="140"/>
      <c r="BJ4" s="140"/>
      <c r="BK4" s="140"/>
      <c r="BL4" s="140"/>
      <c r="BM4" s="140"/>
      <c r="BN4" s="90"/>
    </row>
    <row r="5" spans="1:66">
      <c r="A5" s="2">
        <v>1</v>
      </c>
      <c r="B5" s="99" t="s">
        <v>3781</v>
      </c>
      <c r="C5" s="99" t="s">
        <v>3782</v>
      </c>
      <c r="D5" s="99" t="s">
        <v>3783</v>
      </c>
      <c r="E5" s="99">
        <v>63</v>
      </c>
      <c r="F5" s="99"/>
      <c r="G5" s="99"/>
      <c r="H5" s="23" t="str">
        <f t="shared" ref="H5:H68" si="0">REPLACE(B5,2,1,"＊")</f>
        <v>陳＊杰</v>
      </c>
      <c r="I5" s="23" t="str">
        <f t="shared" ref="I5:I68" si="1">REPLACE(C5,2,1,"＊")</f>
        <v>1＊130405</v>
      </c>
      <c r="J5" s="99" t="s">
        <v>3784</v>
      </c>
      <c r="K5" s="99" t="s">
        <v>58</v>
      </c>
      <c r="L5" s="99">
        <v>1058</v>
      </c>
      <c r="M5" s="99" t="s">
        <v>58</v>
      </c>
      <c r="N5" s="99"/>
      <c r="O5" s="99"/>
      <c r="P5" s="99"/>
      <c r="Q5" s="2"/>
      <c r="R5" s="2"/>
      <c r="S5" s="2"/>
      <c r="T5" s="2"/>
      <c r="U5" s="2"/>
      <c r="V5" s="18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3"/>
      <c r="AO5" s="2"/>
      <c r="AP5" s="3"/>
      <c r="AQ5" s="1"/>
      <c r="AR5" s="1"/>
      <c r="AS5" s="1"/>
      <c r="AT5" s="1"/>
      <c r="AU5" s="1"/>
      <c r="AV5" s="2"/>
      <c r="AW5" s="1"/>
      <c r="AX5" s="1" t="s">
        <v>9</v>
      </c>
      <c r="AY5" s="1"/>
      <c r="AZ5" s="1" t="s">
        <v>1108</v>
      </c>
      <c r="BA5" s="1"/>
      <c r="BB5" s="1"/>
      <c r="BC5" s="1"/>
      <c r="BD5" s="1"/>
      <c r="BE5" s="1"/>
      <c r="BF5" s="1"/>
      <c r="BG5" s="2"/>
      <c r="BH5" s="100"/>
      <c r="BI5" s="2"/>
      <c r="BJ5" s="2"/>
      <c r="BK5" s="2"/>
      <c r="BL5" s="2"/>
      <c r="BM5" s="1"/>
      <c r="BN5" s="90"/>
    </row>
    <row r="6" spans="1:66">
      <c r="A6" s="2">
        <v>2</v>
      </c>
      <c r="B6" s="99" t="s">
        <v>3785</v>
      </c>
      <c r="C6" s="99" t="s">
        <v>3786</v>
      </c>
      <c r="D6" s="99" t="s">
        <v>3783</v>
      </c>
      <c r="E6" s="99">
        <v>75</v>
      </c>
      <c r="F6" s="99"/>
      <c r="G6" s="99"/>
      <c r="H6" s="23" t="str">
        <f t="shared" si="0"/>
        <v>柯＊癸</v>
      </c>
      <c r="I6" s="23" t="str">
        <f t="shared" si="1"/>
        <v>2＊906861</v>
      </c>
      <c r="J6" s="99" t="s">
        <v>3787</v>
      </c>
      <c r="K6" s="99" t="s">
        <v>58</v>
      </c>
      <c r="L6" s="99">
        <v>1058</v>
      </c>
      <c r="M6" s="99" t="s">
        <v>58</v>
      </c>
      <c r="N6" s="99"/>
      <c r="O6" s="99"/>
      <c r="P6" s="99"/>
      <c r="Q6" s="2"/>
      <c r="R6" s="2"/>
      <c r="S6" s="2"/>
      <c r="T6" s="2"/>
      <c r="U6" s="2"/>
      <c r="V6" s="18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3"/>
      <c r="AO6" s="2"/>
      <c r="AP6" s="3"/>
      <c r="AQ6" s="1"/>
      <c r="AR6" s="1"/>
      <c r="AS6" s="1"/>
      <c r="AT6" s="1"/>
      <c r="AU6" s="1"/>
      <c r="AV6" s="2"/>
      <c r="AW6" s="1"/>
      <c r="AX6" s="1" t="s">
        <v>9</v>
      </c>
      <c r="AY6" s="1"/>
      <c r="AZ6" s="1"/>
      <c r="BA6" s="1"/>
      <c r="BB6" s="1"/>
      <c r="BC6" s="1"/>
      <c r="BD6" s="1"/>
      <c r="BE6" s="1"/>
      <c r="BF6" s="1"/>
      <c r="BG6" s="2"/>
      <c r="BH6" s="100"/>
      <c r="BI6" s="2"/>
      <c r="BJ6" s="2"/>
      <c r="BK6" s="2"/>
      <c r="BL6" s="2"/>
      <c r="BM6" s="1"/>
      <c r="BN6" s="90"/>
    </row>
    <row r="7" spans="1:66">
      <c r="A7" s="2">
        <v>3</v>
      </c>
      <c r="B7" s="99" t="s">
        <v>3788</v>
      </c>
      <c r="C7" s="99" t="s">
        <v>3789</v>
      </c>
      <c r="D7" s="99" t="s">
        <v>3790</v>
      </c>
      <c r="E7" s="99">
        <v>58</v>
      </c>
      <c r="F7" s="99"/>
      <c r="G7" s="99"/>
      <c r="H7" s="23" t="str">
        <f t="shared" si="0"/>
        <v>范＊琳靜</v>
      </c>
      <c r="I7" s="23" t="str">
        <f t="shared" si="1"/>
        <v>2＊049215</v>
      </c>
      <c r="J7" s="99" t="s">
        <v>3791</v>
      </c>
      <c r="K7" s="99" t="s">
        <v>58</v>
      </c>
      <c r="L7" s="99">
        <v>1058</v>
      </c>
      <c r="M7" s="99" t="s">
        <v>58</v>
      </c>
      <c r="N7" s="99"/>
      <c r="O7" s="99"/>
      <c r="P7" s="99"/>
      <c r="Q7" s="1"/>
      <c r="R7" s="1"/>
      <c r="S7" s="1"/>
      <c r="T7" s="1"/>
      <c r="U7" s="1"/>
      <c r="V7" s="19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 t="s">
        <v>9</v>
      </c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90"/>
    </row>
    <row r="8" spans="1:66">
      <c r="A8" s="2">
        <v>4</v>
      </c>
      <c r="B8" s="99" t="s">
        <v>3792</v>
      </c>
      <c r="C8" s="99" t="s">
        <v>3793</v>
      </c>
      <c r="D8" s="99" t="s">
        <v>3783</v>
      </c>
      <c r="E8" s="99">
        <v>64</v>
      </c>
      <c r="F8" s="99"/>
      <c r="G8" s="99"/>
      <c r="H8" s="23" t="str">
        <f t="shared" si="0"/>
        <v>楊＊輝</v>
      </c>
      <c r="I8" s="23" t="str">
        <f t="shared" si="1"/>
        <v>0＊652922</v>
      </c>
      <c r="J8" s="99" t="s">
        <v>3791</v>
      </c>
      <c r="K8" s="99" t="s">
        <v>58</v>
      </c>
      <c r="L8" s="99">
        <v>1058</v>
      </c>
      <c r="M8" s="99" t="s">
        <v>58</v>
      </c>
      <c r="N8" s="99"/>
      <c r="O8" s="99"/>
      <c r="P8" s="99"/>
      <c r="Q8" s="2"/>
      <c r="R8" s="2"/>
      <c r="S8" s="2"/>
      <c r="T8" s="2"/>
      <c r="U8" s="2"/>
      <c r="V8" s="18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3"/>
      <c r="AO8" s="2"/>
      <c r="AP8" s="3"/>
      <c r="AQ8" s="1"/>
      <c r="AR8" s="1"/>
      <c r="AS8" s="1"/>
      <c r="AT8" s="1"/>
      <c r="AU8" s="1"/>
      <c r="AV8" s="2"/>
      <c r="AW8" s="1" t="s">
        <v>9</v>
      </c>
      <c r="AX8" s="1"/>
      <c r="AY8" s="1"/>
      <c r="AZ8" s="1"/>
      <c r="BA8" s="1"/>
      <c r="BB8" s="1"/>
      <c r="BC8" s="1"/>
      <c r="BD8" s="1"/>
      <c r="BE8" s="1"/>
      <c r="BF8" s="1"/>
      <c r="BG8" s="2"/>
      <c r="BH8" s="100"/>
      <c r="BI8" s="2"/>
      <c r="BJ8" s="2"/>
      <c r="BK8" s="2"/>
      <c r="BL8" s="2"/>
      <c r="BM8" s="1"/>
      <c r="BN8" s="90"/>
    </row>
    <row r="9" spans="1:66">
      <c r="A9" s="2">
        <v>5</v>
      </c>
      <c r="B9" s="99" t="s">
        <v>3794</v>
      </c>
      <c r="C9" s="99" t="s">
        <v>2597</v>
      </c>
      <c r="D9" s="99" t="s">
        <v>3783</v>
      </c>
      <c r="E9" s="99">
        <v>76</v>
      </c>
      <c r="F9" s="99" t="s">
        <v>3359</v>
      </c>
      <c r="G9" s="99" t="s">
        <v>3795</v>
      </c>
      <c r="H9" s="23" t="str">
        <f t="shared" si="0"/>
        <v>高＊坤</v>
      </c>
      <c r="I9" s="23" t="str">
        <f t="shared" si="1"/>
        <v>2＊851599</v>
      </c>
      <c r="J9" s="99" t="s">
        <v>3361</v>
      </c>
      <c r="K9" s="99" t="s">
        <v>91</v>
      </c>
      <c r="L9" s="99">
        <v>1125</v>
      </c>
      <c r="M9" s="99" t="s">
        <v>91</v>
      </c>
      <c r="N9" s="99"/>
      <c r="O9" s="99"/>
      <c r="P9" s="99"/>
      <c r="Q9" s="2"/>
      <c r="R9" s="2"/>
      <c r="S9" s="2"/>
      <c r="T9" s="2"/>
      <c r="U9" s="2"/>
      <c r="V9" s="18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3"/>
      <c r="AO9" s="2"/>
      <c r="AP9" s="3"/>
      <c r="AQ9" s="1"/>
      <c r="AR9" s="1"/>
      <c r="AS9" s="1"/>
      <c r="AT9" s="1"/>
      <c r="AU9" s="1"/>
      <c r="AV9" s="2"/>
      <c r="AW9" s="1"/>
      <c r="AX9" s="1"/>
      <c r="AY9" s="1"/>
      <c r="AZ9" s="1"/>
      <c r="BA9" s="1"/>
      <c r="BB9" s="1"/>
      <c r="BC9" s="1"/>
      <c r="BD9" s="1"/>
      <c r="BE9" s="1"/>
      <c r="BF9" s="1"/>
      <c r="BG9" s="2"/>
      <c r="BH9" s="100"/>
      <c r="BI9" s="2"/>
      <c r="BJ9" s="2"/>
      <c r="BK9" s="2"/>
      <c r="BL9" s="2"/>
      <c r="BM9" s="1" t="s">
        <v>1792</v>
      </c>
      <c r="BN9" s="90"/>
    </row>
    <row r="10" spans="1:66">
      <c r="A10" s="2">
        <v>6</v>
      </c>
      <c r="B10" s="99" t="s">
        <v>3796</v>
      </c>
      <c r="C10" s="99" t="s">
        <v>3797</v>
      </c>
      <c r="D10" s="99" t="s">
        <v>3783</v>
      </c>
      <c r="E10" s="99">
        <v>73</v>
      </c>
      <c r="F10" s="99"/>
      <c r="G10" s="99"/>
      <c r="H10" s="23" t="str">
        <f t="shared" si="0"/>
        <v>羅＊益</v>
      </c>
      <c r="I10" s="23" t="str">
        <f t="shared" si="1"/>
        <v>2＊078818</v>
      </c>
      <c r="J10" s="99" t="s">
        <v>3795</v>
      </c>
      <c r="K10" s="99" t="s">
        <v>67</v>
      </c>
      <c r="L10" s="99">
        <v>1125</v>
      </c>
      <c r="M10" s="99" t="s">
        <v>67</v>
      </c>
      <c r="N10" s="99"/>
      <c r="O10" s="99"/>
      <c r="P10" s="99"/>
      <c r="Q10" s="2"/>
      <c r="R10" s="2"/>
      <c r="S10" s="2"/>
      <c r="T10" s="2"/>
      <c r="U10" s="2"/>
      <c r="V10" s="18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3"/>
      <c r="AO10" s="2"/>
      <c r="AP10" s="3"/>
      <c r="AQ10" s="1"/>
      <c r="AR10" s="1"/>
      <c r="AS10" s="1"/>
      <c r="AT10" s="1"/>
      <c r="AU10" s="1"/>
      <c r="AV10" s="2"/>
      <c r="AW10" s="1"/>
      <c r="AX10" s="1"/>
      <c r="AY10" s="1"/>
      <c r="AZ10" s="1"/>
      <c r="BA10" s="1"/>
      <c r="BB10" s="1" t="s">
        <v>9</v>
      </c>
      <c r="BC10" s="1"/>
      <c r="BD10" s="1"/>
      <c r="BE10" s="1"/>
      <c r="BF10" s="1"/>
      <c r="BG10" s="2"/>
      <c r="BH10" s="100"/>
      <c r="BI10" s="2"/>
      <c r="BJ10" s="2"/>
      <c r="BK10" s="2"/>
      <c r="BL10" s="2"/>
      <c r="BM10" s="1"/>
      <c r="BN10" s="90"/>
    </row>
    <row r="11" spans="1:66" ht="30">
      <c r="A11" s="2">
        <v>7</v>
      </c>
      <c r="B11" s="99" t="s">
        <v>3798</v>
      </c>
      <c r="C11" s="99" t="s">
        <v>3799</v>
      </c>
      <c r="D11" s="99" t="s">
        <v>3790</v>
      </c>
      <c r="E11" s="99">
        <v>78</v>
      </c>
      <c r="F11" s="99" t="s">
        <v>3800</v>
      </c>
      <c r="G11" s="99" t="s">
        <v>3801</v>
      </c>
      <c r="H11" s="23" t="str">
        <f t="shared" si="0"/>
        <v>黃＊彩枝</v>
      </c>
      <c r="I11" s="23" t="str">
        <f t="shared" si="1"/>
        <v>1＊499549</v>
      </c>
      <c r="J11" s="99" t="s">
        <v>3795</v>
      </c>
      <c r="K11" s="99" t="s">
        <v>4311</v>
      </c>
      <c r="L11" s="99">
        <v>1125</v>
      </c>
      <c r="M11" s="99" t="s">
        <v>3345</v>
      </c>
      <c r="N11" s="99" t="s">
        <v>96</v>
      </c>
      <c r="O11" s="99"/>
      <c r="P11" s="99"/>
      <c r="Q11" s="2"/>
      <c r="R11" s="2" t="s">
        <v>9</v>
      </c>
      <c r="S11" s="2"/>
      <c r="T11" s="2" t="s">
        <v>9</v>
      </c>
      <c r="U11" s="2"/>
      <c r="V11" s="18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3"/>
      <c r="AO11" s="2"/>
      <c r="AP11" s="3"/>
      <c r="AQ11" s="1"/>
      <c r="AR11" s="1"/>
      <c r="AS11" s="1"/>
      <c r="AT11" s="1"/>
      <c r="AU11" s="1"/>
      <c r="AV11" s="2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2"/>
      <c r="BH11" s="100"/>
      <c r="BI11" s="2"/>
      <c r="BJ11" s="2"/>
      <c r="BK11" s="2"/>
      <c r="BL11" s="2"/>
      <c r="BM11" s="1" t="s">
        <v>1111</v>
      </c>
      <c r="BN11" s="90"/>
    </row>
    <row r="12" spans="1:66" ht="30">
      <c r="A12" s="2">
        <v>8</v>
      </c>
      <c r="B12" s="99" t="s">
        <v>3802</v>
      </c>
      <c r="C12" s="99" t="s">
        <v>3803</v>
      </c>
      <c r="D12" s="99" t="s">
        <v>3783</v>
      </c>
      <c r="E12" s="99">
        <v>59</v>
      </c>
      <c r="F12" s="99" t="s">
        <v>3361</v>
      </c>
      <c r="G12" s="99" t="s">
        <v>3801</v>
      </c>
      <c r="H12" s="23" t="str">
        <f t="shared" si="0"/>
        <v>鄒＊龍</v>
      </c>
      <c r="I12" s="23" t="str">
        <f t="shared" si="1"/>
        <v>1＊772324</v>
      </c>
      <c r="J12" s="99" t="s">
        <v>3795</v>
      </c>
      <c r="K12" s="99" t="s">
        <v>1113</v>
      </c>
      <c r="L12" s="99">
        <v>1125</v>
      </c>
      <c r="M12" s="99" t="s">
        <v>96</v>
      </c>
      <c r="N12" s="99" t="s">
        <v>3345</v>
      </c>
      <c r="O12" s="99"/>
      <c r="P12" s="99"/>
      <c r="Q12" s="2"/>
      <c r="R12" s="2" t="s">
        <v>9</v>
      </c>
      <c r="S12" s="2"/>
      <c r="T12" s="2" t="s">
        <v>9</v>
      </c>
      <c r="U12" s="2"/>
      <c r="V12" s="18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3"/>
      <c r="AO12" s="2"/>
      <c r="AP12" s="3"/>
      <c r="AQ12" s="1"/>
      <c r="AR12" s="1"/>
      <c r="AS12" s="1"/>
      <c r="AT12" s="1"/>
      <c r="AU12" s="1"/>
      <c r="AV12" s="2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2"/>
      <c r="BH12" s="100"/>
      <c r="BI12" s="2"/>
      <c r="BJ12" s="2"/>
      <c r="BK12" s="2"/>
      <c r="BL12" s="2"/>
      <c r="BM12" s="1" t="s">
        <v>1111</v>
      </c>
      <c r="BN12" s="90"/>
    </row>
    <row r="13" spans="1:66" ht="30">
      <c r="A13" s="2">
        <v>9</v>
      </c>
      <c r="B13" s="99" t="s">
        <v>3804</v>
      </c>
      <c r="C13" s="99" t="s">
        <v>3805</v>
      </c>
      <c r="D13" s="99" t="s">
        <v>3783</v>
      </c>
      <c r="E13" s="99">
        <v>53</v>
      </c>
      <c r="F13" s="99"/>
      <c r="G13" s="99"/>
      <c r="H13" s="23" t="str">
        <f t="shared" si="0"/>
        <v>林＊慶</v>
      </c>
      <c r="I13" s="23" t="str">
        <f t="shared" si="1"/>
        <v>1＊065140</v>
      </c>
      <c r="J13" s="99" t="s">
        <v>3795</v>
      </c>
      <c r="K13" s="99" t="s">
        <v>4312</v>
      </c>
      <c r="L13" s="99">
        <v>1125</v>
      </c>
      <c r="M13" s="99" t="s">
        <v>91</v>
      </c>
      <c r="N13" s="99" t="s">
        <v>3366</v>
      </c>
      <c r="O13" s="99"/>
      <c r="P13" s="99"/>
      <c r="Q13" s="2"/>
      <c r="R13" s="2"/>
      <c r="S13" s="2"/>
      <c r="T13" s="2"/>
      <c r="U13" s="2"/>
      <c r="V13" s="18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3"/>
      <c r="AO13" s="2"/>
      <c r="AP13" s="3"/>
      <c r="AQ13" s="1"/>
      <c r="AR13" s="1"/>
      <c r="AS13" s="1"/>
      <c r="AT13" s="1"/>
      <c r="AU13" s="1"/>
      <c r="AV13" s="2"/>
      <c r="AW13" s="1"/>
      <c r="AX13" s="1"/>
      <c r="AY13" s="1"/>
      <c r="AZ13" s="1"/>
      <c r="BA13" s="1"/>
      <c r="BB13" s="1"/>
      <c r="BC13" s="1" t="s">
        <v>9</v>
      </c>
      <c r="BD13" s="1"/>
      <c r="BE13" s="1"/>
      <c r="BF13" s="1"/>
      <c r="BG13" s="2"/>
      <c r="BH13" s="100"/>
      <c r="BI13" s="2"/>
      <c r="BJ13" s="2"/>
      <c r="BK13" s="2" t="s">
        <v>9</v>
      </c>
      <c r="BL13" s="2"/>
      <c r="BM13" s="1"/>
      <c r="BN13" s="90"/>
    </row>
    <row r="14" spans="1:66" ht="30">
      <c r="A14" s="2">
        <v>10</v>
      </c>
      <c r="B14" s="99" t="s">
        <v>3806</v>
      </c>
      <c r="C14" s="99" t="s">
        <v>475</v>
      </c>
      <c r="D14" s="99" t="s">
        <v>3790</v>
      </c>
      <c r="E14" s="99">
        <v>72</v>
      </c>
      <c r="F14" s="99"/>
      <c r="G14" s="99"/>
      <c r="H14" s="23" t="str">
        <f t="shared" si="0"/>
        <v>林＊香蘭</v>
      </c>
      <c r="I14" s="23" t="str">
        <f t="shared" si="1"/>
        <v>0＊532682</v>
      </c>
      <c r="J14" s="99" t="s">
        <v>3807</v>
      </c>
      <c r="K14" s="99" t="s">
        <v>4313</v>
      </c>
      <c r="L14" s="99">
        <v>1125</v>
      </c>
      <c r="M14" s="99" t="s">
        <v>115</v>
      </c>
      <c r="N14" s="99" t="s">
        <v>3364</v>
      </c>
      <c r="O14" s="99"/>
      <c r="P14" s="99"/>
      <c r="Q14" s="2"/>
      <c r="R14" s="2"/>
      <c r="S14" s="2"/>
      <c r="T14" s="2"/>
      <c r="U14" s="2"/>
      <c r="V14" s="18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3"/>
      <c r="AO14" s="2"/>
      <c r="AP14" s="3"/>
      <c r="AQ14" s="1"/>
      <c r="AR14" s="1"/>
      <c r="AS14" s="1"/>
      <c r="AT14" s="1"/>
      <c r="AU14" s="1"/>
      <c r="AV14" s="2"/>
      <c r="AW14" s="1"/>
      <c r="AX14" s="1"/>
      <c r="AY14" s="1"/>
      <c r="AZ14" s="1"/>
      <c r="BA14" s="1"/>
      <c r="BB14" s="1"/>
      <c r="BC14" s="1"/>
      <c r="BD14" s="1" t="s">
        <v>9</v>
      </c>
      <c r="BE14" s="1" t="s">
        <v>9</v>
      </c>
      <c r="BF14" s="1"/>
      <c r="BG14" s="2"/>
      <c r="BH14" s="100"/>
      <c r="BI14" s="2"/>
      <c r="BJ14" s="2"/>
      <c r="BK14" s="2"/>
      <c r="BL14" s="2"/>
      <c r="BM14" s="1"/>
      <c r="BN14" s="90"/>
    </row>
    <row r="15" spans="1:66">
      <c r="A15" s="2">
        <v>11</v>
      </c>
      <c r="B15" s="99" t="s">
        <v>3811</v>
      </c>
      <c r="C15" s="99" t="s">
        <v>3812</v>
      </c>
      <c r="D15" s="99" t="s">
        <v>3783</v>
      </c>
      <c r="E15" s="99">
        <v>65</v>
      </c>
      <c r="F15" s="99"/>
      <c r="G15" s="99"/>
      <c r="H15" s="23" t="str">
        <f t="shared" si="0"/>
        <v>陳＊德</v>
      </c>
      <c r="I15" s="23" t="str">
        <f t="shared" si="1"/>
        <v>2＊091274</v>
      </c>
      <c r="J15" s="99" t="s">
        <v>3813</v>
      </c>
      <c r="K15" s="99" t="s">
        <v>67</v>
      </c>
      <c r="L15" s="99">
        <v>1125</v>
      </c>
      <c r="M15" s="99" t="s">
        <v>67</v>
      </c>
      <c r="N15" s="99"/>
      <c r="O15" s="99"/>
      <c r="P15" s="99"/>
      <c r="Q15" s="2"/>
      <c r="R15" s="2"/>
      <c r="S15" s="2"/>
      <c r="T15" s="2"/>
      <c r="U15" s="2"/>
      <c r="V15" s="18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3"/>
      <c r="AO15" s="2"/>
      <c r="AP15" s="3"/>
      <c r="AQ15" s="1"/>
      <c r="AR15" s="1"/>
      <c r="AS15" s="1"/>
      <c r="AT15" s="1"/>
      <c r="AU15" s="1"/>
      <c r="AV15" s="2"/>
      <c r="AW15" s="1"/>
      <c r="AX15" s="1"/>
      <c r="AY15" s="1"/>
      <c r="AZ15" s="1"/>
      <c r="BA15" s="1"/>
      <c r="BB15" s="1" t="s">
        <v>9</v>
      </c>
      <c r="BC15" s="1"/>
      <c r="BD15" s="1"/>
      <c r="BE15" s="1"/>
      <c r="BF15" s="1"/>
      <c r="BG15" s="2"/>
      <c r="BH15" s="100"/>
      <c r="BI15" s="2"/>
      <c r="BJ15" s="2"/>
      <c r="BK15" s="2"/>
      <c r="BL15" s="2"/>
      <c r="BM15" s="1"/>
      <c r="BN15" s="90"/>
    </row>
    <row r="16" spans="1:66" ht="30">
      <c r="A16" s="2">
        <v>12</v>
      </c>
      <c r="B16" s="99" t="s">
        <v>3819</v>
      </c>
      <c r="C16" s="99" t="s">
        <v>2601</v>
      </c>
      <c r="D16" s="99" t="s">
        <v>3783</v>
      </c>
      <c r="E16" s="99">
        <v>68</v>
      </c>
      <c r="F16" s="99"/>
      <c r="G16" s="99"/>
      <c r="H16" s="23" t="str">
        <f t="shared" si="0"/>
        <v>陳＊慶</v>
      </c>
      <c r="I16" s="23" t="str">
        <f t="shared" si="1"/>
        <v>2＊400512</v>
      </c>
      <c r="J16" s="99" t="s">
        <v>3808</v>
      </c>
      <c r="K16" s="99" t="s">
        <v>1790</v>
      </c>
      <c r="L16" s="99">
        <v>1125</v>
      </c>
      <c r="M16" s="99" t="s">
        <v>91</v>
      </c>
      <c r="N16" s="99" t="s">
        <v>115</v>
      </c>
      <c r="O16" s="99"/>
      <c r="P16" s="99"/>
      <c r="Q16" s="2"/>
      <c r="R16" s="2"/>
      <c r="S16" s="2"/>
      <c r="T16" s="2"/>
      <c r="U16" s="2"/>
      <c r="V16" s="18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3"/>
      <c r="AO16" s="2"/>
      <c r="AP16" s="3"/>
      <c r="AQ16" s="1"/>
      <c r="AR16" s="1"/>
      <c r="AS16" s="1"/>
      <c r="AT16" s="1"/>
      <c r="AU16" s="1"/>
      <c r="AV16" s="2"/>
      <c r="AW16" s="1"/>
      <c r="AX16" s="1"/>
      <c r="AY16" s="1"/>
      <c r="AZ16" s="1"/>
      <c r="BA16" s="1"/>
      <c r="BB16" s="1"/>
      <c r="BC16" s="1"/>
      <c r="BD16" s="1"/>
      <c r="BE16" s="1" t="s">
        <v>9</v>
      </c>
      <c r="BF16" s="1"/>
      <c r="BG16" s="2"/>
      <c r="BH16" s="100"/>
      <c r="BI16" s="2"/>
      <c r="BJ16" s="2"/>
      <c r="BK16" s="2" t="s">
        <v>9</v>
      </c>
      <c r="BL16" s="2"/>
      <c r="BM16" s="1"/>
      <c r="BN16" s="90"/>
    </row>
    <row r="17" spans="1:66">
      <c r="A17" s="2">
        <v>13</v>
      </c>
      <c r="B17" s="99" t="s">
        <v>3820</v>
      </c>
      <c r="C17" s="99" t="s">
        <v>2413</v>
      </c>
      <c r="D17" s="99" t="s">
        <v>3790</v>
      </c>
      <c r="E17" s="99">
        <v>48</v>
      </c>
      <c r="F17" s="99"/>
      <c r="G17" s="99"/>
      <c r="H17" s="23" t="str">
        <f t="shared" si="0"/>
        <v>葉＊娟</v>
      </c>
      <c r="I17" s="23" t="str">
        <f t="shared" si="1"/>
        <v>1＊914319</v>
      </c>
      <c r="J17" s="99" t="s">
        <v>3808</v>
      </c>
      <c r="K17" s="99" t="s">
        <v>67</v>
      </c>
      <c r="L17" s="99">
        <v>1125</v>
      </c>
      <c r="M17" s="99" t="s">
        <v>67</v>
      </c>
      <c r="N17" s="99"/>
      <c r="O17" s="99"/>
      <c r="P17" s="99"/>
      <c r="Q17" s="2"/>
      <c r="R17" s="2"/>
      <c r="S17" s="2"/>
      <c r="T17" s="2"/>
      <c r="U17" s="2"/>
      <c r="V17" s="18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3"/>
      <c r="AO17" s="2"/>
      <c r="AP17" s="3"/>
      <c r="AQ17" s="1"/>
      <c r="AR17" s="1"/>
      <c r="AS17" s="1"/>
      <c r="AT17" s="1"/>
      <c r="AU17" s="1"/>
      <c r="AV17" s="2"/>
      <c r="AW17" s="1"/>
      <c r="AX17" s="1"/>
      <c r="AY17" s="1"/>
      <c r="AZ17" s="1"/>
      <c r="BA17" s="1"/>
      <c r="BB17" s="1" t="s">
        <v>9</v>
      </c>
      <c r="BC17" s="1"/>
      <c r="BD17" s="1"/>
      <c r="BE17" s="1"/>
      <c r="BF17" s="1"/>
      <c r="BG17" s="2"/>
      <c r="BH17" s="100"/>
      <c r="BI17" s="2"/>
      <c r="BJ17" s="2"/>
      <c r="BK17" s="2"/>
      <c r="BL17" s="2"/>
      <c r="BM17" s="1"/>
      <c r="BN17" s="90"/>
    </row>
    <row r="18" spans="1:66">
      <c r="A18" s="2">
        <v>14</v>
      </c>
      <c r="B18" s="99" t="s">
        <v>3821</v>
      </c>
      <c r="C18" s="99" t="s">
        <v>3822</v>
      </c>
      <c r="D18" s="99" t="s">
        <v>3790</v>
      </c>
      <c r="E18" s="99">
        <v>75</v>
      </c>
      <c r="F18" s="99"/>
      <c r="G18" s="99"/>
      <c r="H18" s="23" t="str">
        <f t="shared" si="0"/>
        <v>謝＊美玉</v>
      </c>
      <c r="I18" s="23" t="str">
        <f t="shared" si="1"/>
        <v>2＊869541</v>
      </c>
      <c r="J18" s="99" t="s">
        <v>3808</v>
      </c>
      <c r="K18" s="99" t="s">
        <v>58</v>
      </c>
      <c r="L18" s="99">
        <v>1125</v>
      </c>
      <c r="M18" s="99" t="s">
        <v>58</v>
      </c>
      <c r="N18" s="99"/>
      <c r="O18" s="99"/>
      <c r="P18" s="99"/>
      <c r="Q18" s="2"/>
      <c r="R18" s="2"/>
      <c r="S18" s="2"/>
      <c r="T18" s="2"/>
      <c r="U18" s="2"/>
      <c r="V18" s="18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3"/>
      <c r="AO18" s="2"/>
      <c r="AP18" s="3"/>
      <c r="AQ18" s="1"/>
      <c r="AR18" s="1"/>
      <c r="AS18" s="1"/>
      <c r="AT18" s="1"/>
      <c r="AU18" s="1"/>
      <c r="AV18" s="2"/>
      <c r="AW18" s="1"/>
      <c r="AX18" s="1" t="s">
        <v>9</v>
      </c>
      <c r="AY18" s="1"/>
      <c r="AZ18" s="1"/>
      <c r="BA18" s="1"/>
      <c r="BB18" s="1"/>
      <c r="BC18" s="1"/>
      <c r="BD18" s="1"/>
      <c r="BE18" s="1"/>
      <c r="BF18" s="1"/>
      <c r="BG18" s="2"/>
      <c r="BH18" s="100"/>
      <c r="BI18" s="2"/>
      <c r="BJ18" s="2"/>
      <c r="BK18" s="2"/>
      <c r="BL18" s="2"/>
      <c r="BM18" s="1"/>
      <c r="BN18" s="90"/>
    </row>
    <row r="19" spans="1:66" ht="46.8">
      <c r="A19" s="2">
        <v>15</v>
      </c>
      <c r="B19" s="99" t="s">
        <v>3823</v>
      </c>
      <c r="C19" s="99" t="s">
        <v>2363</v>
      </c>
      <c r="D19" s="99" t="s">
        <v>3790</v>
      </c>
      <c r="E19" s="99">
        <v>53</v>
      </c>
      <c r="F19" s="99"/>
      <c r="G19" s="99"/>
      <c r="H19" s="23" t="str">
        <f t="shared" si="0"/>
        <v>郭＊娟</v>
      </c>
      <c r="I19" s="23" t="str">
        <f t="shared" si="1"/>
        <v>2＊775695</v>
      </c>
      <c r="J19" s="99" t="s">
        <v>3808</v>
      </c>
      <c r="K19" s="99" t="s">
        <v>4314</v>
      </c>
      <c r="L19" s="99">
        <v>1125</v>
      </c>
      <c r="M19" s="99" t="s">
        <v>83</v>
      </c>
      <c r="N19" s="99" t="s">
        <v>3345</v>
      </c>
      <c r="O19" s="99"/>
      <c r="P19" s="99"/>
      <c r="Q19" s="2"/>
      <c r="R19" s="2"/>
      <c r="S19" s="2"/>
      <c r="T19" s="2"/>
      <c r="U19" s="2"/>
      <c r="V19" s="18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3"/>
      <c r="AO19" s="2"/>
      <c r="AP19" s="3"/>
      <c r="AQ19" s="1"/>
      <c r="AR19" s="1"/>
      <c r="AS19" s="1"/>
      <c r="AT19" s="1"/>
      <c r="AU19" s="1"/>
      <c r="AV19" s="2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2"/>
      <c r="BH19" s="100"/>
      <c r="BI19" s="2"/>
      <c r="BJ19" s="2"/>
      <c r="BK19" s="2"/>
      <c r="BL19" s="2"/>
      <c r="BM19" s="1" t="s">
        <v>4315</v>
      </c>
      <c r="BN19" s="90"/>
    </row>
    <row r="20" spans="1:66" ht="60">
      <c r="A20" s="2">
        <v>16</v>
      </c>
      <c r="B20" s="99" t="s">
        <v>3824</v>
      </c>
      <c r="C20" s="99" t="s">
        <v>2584</v>
      </c>
      <c r="D20" s="99" t="s">
        <v>3790</v>
      </c>
      <c r="E20" s="99">
        <v>57</v>
      </c>
      <c r="F20" s="99" t="s">
        <v>3818</v>
      </c>
      <c r="G20" s="99" t="s">
        <v>3825</v>
      </c>
      <c r="H20" s="23" t="str">
        <f t="shared" si="0"/>
        <v>鄭＊玉</v>
      </c>
      <c r="I20" s="23" t="str">
        <f t="shared" si="1"/>
        <v>2＊675630</v>
      </c>
      <c r="J20" s="99" t="s">
        <v>3808</v>
      </c>
      <c r="K20" s="99" t="s">
        <v>4316</v>
      </c>
      <c r="L20" s="99">
        <v>1125</v>
      </c>
      <c r="M20" s="99" t="s">
        <v>135</v>
      </c>
      <c r="N20" s="99" t="s">
        <v>3365</v>
      </c>
      <c r="O20" s="99" t="s">
        <v>2478</v>
      </c>
      <c r="P20" s="99" t="s">
        <v>3345</v>
      </c>
      <c r="Q20" s="2"/>
      <c r="R20" s="2"/>
      <c r="S20" s="2"/>
      <c r="T20" s="2"/>
      <c r="U20" s="2"/>
      <c r="V20" s="18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3"/>
      <c r="AO20" s="2"/>
      <c r="AP20" s="3"/>
      <c r="AQ20" s="1"/>
      <c r="AR20" s="1"/>
      <c r="AS20" s="1"/>
      <c r="AT20" s="1"/>
      <c r="AU20" s="1"/>
      <c r="AV20" s="2"/>
      <c r="AW20" s="1"/>
      <c r="AX20" s="1"/>
      <c r="AY20" s="1"/>
      <c r="AZ20" s="1" t="s">
        <v>9</v>
      </c>
      <c r="BA20" s="1"/>
      <c r="BB20" s="1"/>
      <c r="BC20" s="1"/>
      <c r="BD20" s="1"/>
      <c r="BE20" s="1"/>
      <c r="BF20" s="1"/>
      <c r="BG20" s="2" t="s">
        <v>9</v>
      </c>
      <c r="BH20" s="100"/>
      <c r="BI20" s="2"/>
      <c r="BJ20" s="2"/>
      <c r="BK20" s="2"/>
      <c r="BL20" s="2"/>
      <c r="BM20" s="1" t="s">
        <v>1111</v>
      </c>
      <c r="BN20" s="90"/>
    </row>
    <row r="21" spans="1:66">
      <c r="A21" s="2">
        <v>17</v>
      </c>
      <c r="B21" s="99" t="s">
        <v>3824</v>
      </c>
      <c r="C21" s="99" t="s">
        <v>2584</v>
      </c>
      <c r="D21" s="99" t="s">
        <v>3790</v>
      </c>
      <c r="E21" s="99">
        <v>57</v>
      </c>
      <c r="F21" s="99" t="s">
        <v>3818</v>
      </c>
      <c r="G21" s="99" t="s">
        <v>3825</v>
      </c>
      <c r="H21" s="23" t="str">
        <f t="shared" si="0"/>
        <v>鄭＊玉</v>
      </c>
      <c r="I21" s="23" t="str">
        <f t="shared" si="1"/>
        <v>2＊675630</v>
      </c>
      <c r="J21" s="99" t="s">
        <v>3826</v>
      </c>
      <c r="K21" s="99" t="s">
        <v>67</v>
      </c>
      <c r="L21" s="99">
        <v>1125</v>
      </c>
      <c r="M21" s="99" t="s">
        <v>67</v>
      </c>
      <c r="N21" s="99"/>
      <c r="O21" s="99"/>
      <c r="P21" s="99"/>
      <c r="Q21" s="2"/>
      <c r="R21" s="2"/>
      <c r="S21" s="2"/>
      <c r="T21" s="2"/>
      <c r="U21" s="2"/>
      <c r="V21" s="18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3"/>
      <c r="AO21" s="2"/>
      <c r="AP21" s="3"/>
      <c r="AQ21" s="1"/>
      <c r="AR21" s="1"/>
      <c r="AS21" s="1"/>
      <c r="AT21" s="1"/>
      <c r="AU21" s="1"/>
      <c r="AV21" s="2"/>
      <c r="AW21" s="1"/>
      <c r="AX21" s="1"/>
      <c r="AY21" s="1"/>
      <c r="AZ21" s="1"/>
      <c r="BA21" s="1"/>
      <c r="BB21" s="1" t="s">
        <v>9</v>
      </c>
      <c r="BC21" s="1"/>
      <c r="BD21" s="1"/>
      <c r="BE21" s="1"/>
      <c r="BF21" s="1"/>
      <c r="BG21" s="2"/>
      <c r="BH21" s="100"/>
      <c r="BI21" s="2"/>
      <c r="BJ21" s="2"/>
      <c r="BK21" s="2"/>
      <c r="BL21" s="2"/>
      <c r="BM21" s="1"/>
      <c r="BN21" s="90"/>
    </row>
    <row r="22" spans="1:66" ht="30">
      <c r="A22" s="2">
        <v>18</v>
      </c>
      <c r="B22" s="99" t="s">
        <v>3828</v>
      </c>
      <c r="C22" s="99" t="s">
        <v>3829</v>
      </c>
      <c r="D22" s="99" t="s">
        <v>3790</v>
      </c>
      <c r="E22" s="99">
        <v>79</v>
      </c>
      <c r="F22" s="99" t="s">
        <v>3830</v>
      </c>
      <c r="G22" s="99"/>
      <c r="H22" s="23" t="str">
        <f t="shared" si="0"/>
        <v>蔡＊阿鳳</v>
      </c>
      <c r="I22" s="23" t="str">
        <f t="shared" si="1"/>
        <v>2＊109113</v>
      </c>
      <c r="J22" s="99" t="s">
        <v>3825</v>
      </c>
      <c r="K22" s="99" t="s">
        <v>1790</v>
      </c>
      <c r="L22" s="99">
        <v>1125</v>
      </c>
      <c r="M22" s="99" t="s">
        <v>91</v>
      </c>
      <c r="N22" s="99" t="s">
        <v>115</v>
      </c>
      <c r="O22" s="99"/>
      <c r="P22" s="99"/>
      <c r="Q22" s="2"/>
      <c r="R22" s="2"/>
      <c r="S22" s="2"/>
      <c r="T22" s="2"/>
      <c r="U22" s="2"/>
      <c r="V22" s="18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3"/>
      <c r="AO22" s="2"/>
      <c r="AP22" s="3"/>
      <c r="AQ22" s="1"/>
      <c r="AR22" s="1"/>
      <c r="AS22" s="1"/>
      <c r="AT22" s="1"/>
      <c r="AU22" s="1"/>
      <c r="AV22" s="2"/>
      <c r="AW22" s="1"/>
      <c r="AX22" s="1"/>
      <c r="AY22" s="1"/>
      <c r="AZ22" s="1"/>
      <c r="BA22" s="1"/>
      <c r="BB22" s="1"/>
      <c r="BC22" s="1"/>
      <c r="BD22" s="1"/>
      <c r="BE22" s="1" t="s">
        <v>9</v>
      </c>
      <c r="BF22" s="1"/>
      <c r="BG22" s="2"/>
      <c r="BH22" s="100"/>
      <c r="BI22" s="2"/>
      <c r="BJ22" s="2"/>
      <c r="BK22" s="2"/>
      <c r="BL22" s="2"/>
      <c r="BM22" s="1" t="s">
        <v>1792</v>
      </c>
      <c r="BN22" s="90"/>
    </row>
    <row r="23" spans="1:66">
      <c r="A23" s="2">
        <v>19</v>
      </c>
      <c r="B23" s="99" t="s">
        <v>3831</v>
      </c>
      <c r="C23" s="99" t="s">
        <v>3832</v>
      </c>
      <c r="D23" s="99" t="s">
        <v>3783</v>
      </c>
      <c r="E23" s="99">
        <v>44</v>
      </c>
      <c r="F23" s="99"/>
      <c r="G23" s="99"/>
      <c r="H23" s="23" t="str">
        <f t="shared" si="0"/>
        <v>黃＊銘</v>
      </c>
      <c r="I23" s="23" t="str">
        <f t="shared" si="1"/>
        <v>1＊446379</v>
      </c>
      <c r="J23" s="99" t="s">
        <v>3825</v>
      </c>
      <c r="K23" s="99" t="s">
        <v>67</v>
      </c>
      <c r="L23" s="99">
        <v>1125</v>
      </c>
      <c r="M23" s="99" t="s">
        <v>67</v>
      </c>
      <c r="N23" s="99"/>
      <c r="O23" s="99"/>
      <c r="P23" s="99"/>
      <c r="Q23" s="2"/>
      <c r="R23" s="2"/>
      <c r="S23" s="2"/>
      <c r="T23" s="2"/>
      <c r="U23" s="2"/>
      <c r="V23" s="18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3"/>
      <c r="AO23" s="2"/>
      <c r="AP23" s="3"/>
      <c r="AQ23" s="1"/>
      <c r="AR23" s="1"/>
      <c r="AS23" s="1"/>
      <c r="AT23" s="1"/>
      <c r="AU23" s="1"/>
      <c r="AV23" s="2"/>
      <c r="AW23" s="1"/>
      <c r="AX23" s="1"/>
      <c r="AY23" s="1"/>
      <c r="AZ23" s="1"/>
      <c r="BA23" s="1"/>
      <c r="BB23" s="1" t="s">
        <v>9</v>
      </c>
      <c r="BC23" s="1"/>
      <c r="BD23" s="1"/>
      <c r="BE23" s="1"/>
      <c r="BF23" s="1"/>
      <c r="BG23" s="2"/>
      <c r="BH23" s="100"/>
      <c r="BI23" s="2"/>
      <c r="BJ23" s="2"/>
      <c r="BK23" s="2"/>
      <c r="BL23" s="2"/>
      <c r="BM23" s="1"/>
      <c r="BN23" s="90"/>
    </row>
    <row r="24" spans="1:66" ht="30">
      <c r="A24" s="2">
        <v>20</v>
      </c>
      <c r="B24" s="99" t="s">
        <v>3833</v>
      </c>
      <c r="C24" s="99" t="s">
        <v>2222</v>
      </c>
      <c r="D24" s="99" t="s">
        <v>3790</v>
      </c>
      <c r="E24" s="99">
        <v>68</v>
      </c>
      <c r="F24" s="99"/>
      <c r="G24" s="99"/>
      <c r="H24" s="23" t="str">
        <f t="shared" si="0"/>
        <v>游＊</v>
      </c>
      <c r="I24" s="23" t="str">
        <f t="shared" si="1"/>
        <v>0＊503401</v>
      </c>
      <c r="J24" s="99" t="s">
        <v>3825</v>
      </c>
      <c r="K24" s="99" t="s">
        <v>1118</v>
      </c>
      <c r="L24" s="99">
        <v>1125</v>
      </c>
      <c r="M24" s="99" t="s">
        <v>135</v>
      </c>
      <c r="N24" s="99" t="s">
        <v>3345</v>
      </c>
      <c r="O24" s="99"/>
      <c r="P24" s="99"/>
      <c r="Q24" s="2"/>
      <c r="R24" s="2"/>
      <c r="S24" s="2"/>
      <c r="T24" s="2"/>
      <c r="U24" s="2"/>
      <c r="V24" s="18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3"/>
      <c r="AO24" s="2"/>
      <c r="AP24" s="3"/>
      <c r="AQ24" s="1"/>
      <c r="AR24" s="1"/>
      <c r="AS24" s="1"/>
      <c r="AT24" s="1"/>
      <c r="AU24" s="1"/>
      <c r="AV24" s="2"/>
      <c r="AW24" s="1"/>
      <c r="AX24" s="1"/>
      <c r="AY24" s="1"/>
      <c r="AZ24" s="1" t="s">
        <v>9</v>
      </c>
      <c r="BA24" s="1"/>
      <c r="BB24" s="1"/>
      <c r="BC24" s="1"/>
      <c r="BD24" s="1"/>
      <c r="BE24" s="1"/>
      <c r="BF24" s="1"/>
      <c r="BG24" s="2"/>
      <c r="BH24" s="100"/>
      <c r="BI24" s="2"/>
      <c r="BJ24" s="2"/>
      <c r="BK24" s="2"/>
      <c r="BL24" s="2"/>
      <c r="BM24" s="1" t="s">
        <v>1111</v>
      </c>
      <c r="BN24" s="90"/>
    </row>
    <row r="25" spans="1:66">
      <c r="A25" s="2">
        <v>21</v>
      </c>
      <c r="B25" s="99" t="s">
        <v>3837</v>
      </c>
      <c r="C25" s="99" t="s">
        <v>3838</v>
      </c>
      <c r="D25" s="99" t="s">
        <v>3783</v>
      </c>
      <c r="E25" s="99">
        <v>56</v>
      </c>
      <c r="F25" s="99"/>
      <c r="G25" s="99"/>
      <c r="H25" s="23" t="str">
        <f t="shared" si="0"/>
        <v>李＊賢</v>
      </c>
      <c r="I25" s="23" t="str">
        <f t="shared" si="1"/>
        <v>2＊100108</v>
      </c>
      <c r="J25" s="99" t="s">
        <v>3818</v>
      </c>
      <c r="K25" s="99" t="s">
        <v>4298</v>
      </c>
      <c r="L25" s="99">
        <v>1102</v>
      </c>
      <c r="M25" s="99" t="s">
        <v>1449</v>
      </c>
      <c r="N25" s="99"/>
      <c r="O25" s="99"/>
      <c r="P25" s="99"/>
      <c r="Q25" s="2"/>
      <c r="R25" s="2" t="s">
        <v>9</v>
      </c>
      <c r="S25" s="2"/>
      <c r="T25" s="2" t="s">
        <v>9</v>
      </c>
      <c r="U25" s="2"/>
      <c r="V25" s="18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3"/>
      <c r="AO25" s="2"/>
      <c r="AP25" s="3"/>
      <c r="AQ25" s="1"/>
      <c r="AR25" s="1"/>
      <c r="AS25" s="1"/>
      <c r="AT25" s="1"/>
      <c r="AU25" s="1"/>
      <c r="AV25" s="2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2"/>
      <c r="BH25" s="100"/>
      <c r="BI25" s="2"/>
      <c r="BJ25" s="2"/>
      <c r="BK25" s="2"/>
      <c r="BL25" s="2"/>
      <c r="BM25" s="1"/>
      <c r="BN25" s="90"/>
    </row>
    <row r="26" spans="1:66" ht="31.2">
      <c r="A26" s="2">
        <v>22</v>
      </c>
      <c r="B26" s="99" t="s">
        <v>3839</v>
      </c>
      <c r="C26" s="99" t="s">
        <v>3840</v>
      </c>
      <c r="D26" s="99" t="s">
        <v>3790</v>
      </c>
      <c r="E26" s="99">
        <v>62</v>
      </c>
      <c r="F26" s="99" t="s">
        <v>3353</v>
      </c>
      <c r="G26" s="99"/>
      <c r="H26" s="23" t="str">
        <f t="shared" si="0"/>
        <v>呂＊綾</v>
      </c>
      <c r="I26" s="23" t="str">
        <f t="shared" si="1"/>
        <v>0＊455544</v>
      </c>
      <c r="J26" s="99" t="s">
        <v>3795</v>
      </c>
      <c r="K26" s="99" t="s">
        <v>4299</v>
      </c>
      <c r="L26" s="101" t="s">
        <v>334</v>
      </c>
      <c r="M26" s="99" t="s">
        <v>3364</v>
      </c>
      <c r="N26" s="99" t="s">
        <v>145</v>
      </c>
      <c r="O26" s="99"/>
      <c r="P26" s="99"/>
      <c r="Q26" s="2"/>
      <c r="R26" s="2"/>
      <c r="S26" s="2"/>
      <c r="T26" s="2"/>
      <c r="U26" s="2"/>
      <c r="V26" s="18"/>
      <c r="W26" s="1"/>
      <c r="X26" s="1"/>
      <c r="Y26" s="1"/>
      <c r="Z26" s="1"/>
      <c r="AA26" s="1" t="s">
        <v>9</v>
      </c>
      <c r="AB26" s="1"/>
      <c r="AC26" s="1"/>
      <c r="AD26" s="1"/>
      <c r="AE26" s="1"/>
      <c r="AF26" s="1" t="s">
        <v>4317</v>
      </c>
      <c r="AG26" s="1"/>
      <c r="AH26" s="1"/>
      <c r="AI26" s="1" t="s">
        <v>9</v>
      </c>
      <c r="AJ26" s="1"/>
      <c r="AK26" s="1"/>
      <c r="AL26" s="1"/>
      <c r="AM26" s="1"/>
      <c r="AN26" s="3"/>
      <c r="AO26" s="2"/>
      <c r="AP26" s="3"/>
      <c r="AQ26" s="1"/>
      <c r="AR26" s="1"/>
      <c r="AS26" s="1"/>
      <c r="AT26" s="1"/>
      <c r="AU26" s="1"/>
      <c r="AV26" s="2"/>
      <c r="AW26" s="1"/>
      <c r="AX26" s="1"/>
      <c r="AY26" s="1"/>
      <c r="AZ26" s="1"/>
      <c r="BA26" s="1"/>
      <c r="BB26" s="37"/>
      <c r="BC26" s="1"/>
      <c r="BD26" s="1"/>
      <c r="BE26" s="1"/>
      <c r="BF26" s="1"/>
      <c r="BG26" s="2"/>
      <c r="BH26" s="100"/>
      <c r="BI26" s="2"/>
      <c r="BJ26" s="2"/>
      <c r="BK26" s="2"/>
      <c r="BL26" s="2"/>
      <c r="BM26" s="1"/>
      <c r="BN26" s="90"/>
    </row>
    <row r="27" spans="1:66">
      <c r="A27" s="2">
        <v>23</v>
      </c>
      <c r="B27" s="99" t="s">
        <v>3841</v>
      </c>
      <c r="C27" s="99" t="s">
        <v>3842</v>
      </c>
      <c r="D27" s="99" t="s">
        <v>3790</v>
      </c>
      <c r="E27" s="99">
        <v>32</v>
      </c>
      <c r="F27" s="99" t="s">
        <v>3795</v>
      </c>
      <c r="G27" s="99" t="s">
        <v>3784</v>
      </c>
      <c r="H27" s="23" t="str">
        <f t="shared" si="0"/>
        <v>謝＊芳</v>
      </c>
      <c r="I27" s="23" t="str">
        <f t="shared" si="1"/>
        <v>2＊067163</v>
      </c>
      <c r="J27" s="99" t="s">
        <v>3801</v>
      </c>
      <c r="K27" s="99" t="s">
        <v>4300</v>
      </c>
      <c r="L27" s="101" t="s">
        <v>334</v>
      </c>
      <c r="M27" s="99" t="s">
        <v>61</v>
      </c>
      <c r="N27" s="99"/>
      <c r="O27" s="99"/>
      <c r="P27" s="99"/>
      <c r="Q27" s="2"/>
      <c r="R27" s="2"/>
      <c r="S27" s="2" t="s">
        <v>1100</v>
      </c>
      <c r="T27" s="2" t="s">
        <v>9</v>
      </c>
      <c r="U27" s="2"/>
      <c r="V27" s="18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3"/>
      <c r="AO27" s="2"/>
      <c r="AP27" s="3"/>
      <c r="AQ27" s="1"/>
      <c r="AR27" s="1"/>
      <c r="AS27" s="1"/>
      <c r="AT27" s="1"/>
      <c r="AU27" s="1"/>
      <c r="AV27" s="2"/>
      <c r="AW27" s="1"/>
      <c r="AX27" s="1"/>
      <c r="AY27" s="1"/>
      <c r="AZ27" s="1"/>
      <c r="BA27" s="1"/>
      <c r="BB27" s="37"/>
      <c r="BC27" s="1"/>
      <c r="BD27" s="1"/>
      <c r="BE27" s="1"/>
      <c r="BF27" s="1"/>
      <c r="BG27" s="2"/>
      <c r="BH27" s="100"/>
      <c r="BI27" s="2"/>
      <c r="BJ27" s="2"/>
      <c r="BK27" s="2"/>
      <c r="BL27" s="2"/>
      <c r="BM27" s="1"/>
      <c r="BN27" s="90"/>
    </row>
    <row r="28" spans="1:66">
      <c r="A28" s="2">
        <v>24</v>
      </c>
      <c r="B28" s="99" t="s">
        <v>3843</v>
      </c>
      <c r="C28" s="99" t="s">
        <v>3844</v>
      </c>
      <c r="D28" s="99" t="s">
        <v>3783</v>
      </c>
      <c r="E28" s="99">
        <v>65</v>
      </c>
      <c r="F28" s="99" t="s">
        <v>3361</v>
      </c>
      <c r="G28" s="99" t="s">
        <v>3784</v>
      </c>
      <c r="H28" s="23" t="str">
        <f t="shared" si="0"/>
        <v>薛＊鋒</v>
      </c>
      <c r="I28" s="23" t="str">
        <f t="shared" si="1"/>
        <v>1＊408232</v>
      </c>
      <c r="J28" s="99" t="s">
        <v>3801</v>
      </c>
      <c r="K28" s="99" t="s">
        <v>4301</v>
      </c>
      <c r="L28" s="101" t="s">
        <v>334</v>
      </c>
      <c r="M28" s="99" t="s">
        <v>115</v>
      </c>
      <c r="N28" s="99"/>
      <c r="O28" s="99"/>
      <c r="P28" s="99"/>
      <c r="Q28" s="2"/>
      <c r="R28" s="2"/>
      <c r="S28" s="2"/>
      <c r="T28" s="2"/>
      <c r="U28" s="2"/>
      <c r="V28" s="18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3"/>
      <c r="AO28" s="2"/>
      <c r="AP28" s="3"/>
      <c r="AQ28" s="1"/>
      <c r="AR28" s="1"/>
      <c r="AS28" s="1"/>
      <c r="AT28" s="1"/>
      <c r="AU28" s="1"/>
      <c r="AV28" s="2"/>
      <c r="AW28" s="1"/>
      <c r="AX28" s="1"/>
      <c r="AY28" s="1"/>
      <c r="AZ28" s="1"/>
      <c r="BA28" s="1"/>
      <c r="BB28" s="1"/>
      <c r="BC28" s="1"/>
      <c r="BD28" s="1"/>
      <c r="BE28" s="1" t="s">
        <v>9</v>
      </c>
      <c r="BF28" s="1"/>
      <c r="BG28" s="2"/>
      <c r="BH28" s="100"/>
      <c r="BI28" s="2"/>
      <c r="BJ28" s="2"/>
      <c r="BK28" s="2"/>
      <c r="BL28" s="2"/>
      <c r="BM28" s="1"/>
      <c r="BN28" s="90"/>
    </row>
    <row r="29" spans="1:66" ht="30">
      <c r="A29" s="2">
        <v>25</v>
      </c>
      <c r="B29" s="99" t="s">
        <v>3845</v>
      </c>
      <c r="C29" s="99" t="s">
        <v>3436</v>
      </c>
      <c r="D29" s="99" t="s">
        <v>3783</v>
      </c>
      <c r="E29" s="99">
        <v>63</v>
      </c>
      <c r="F29" s="99" t="s">
        <v>3846</v>
      </c>
      <c r="G29" s="99" t="s">
        <v>3808</v>
      </c>
      <c r="H29" s="23" t="str">
        <f t="shared" si="0"/>
        <v>陳＊山</v>
      </c>
      <c r="I29" s="23" t="str">
        <f t="shared" si="1"/>
        <v>1＊745026</v>
      </c>
      <c r="J29" s="99" t="s">
        <v>3801</v>
      </c>
      <c r="K29" s="99" t="s">
        <v>1790</v>
      </c>
      <c r="L29" s="101" t="s">
        <v>334</v>
      </c>
      <c r="M29" s="99" t="s">
        <v>91</v>
      </c>
      <c r="N29" s="99" t="s">
        <v>115</v>
      </c>
      <c r="O29" s="99"/>
      <c r="P29" s="99"/>
      <c r="Q29" s="2"/>
      <c r="R29" s="2"/>
      <c r="S29" s="2"/>
      <c r="T29" s="2"/>
      <c r="U29" s="2"/>
      <c r="V29" s="18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3"/>
      <c r="AO29" s="2"/>
      <c r="AP29" s="3"/>
      <c r="AQ29" s="1"/>
      <c r="AR29" s="1"/>
      <c r="AS29" s="1"/>
      <c r="AT29" s="1"/>
      <c r="AU29" s="1"/>
      <c r="AV29" s="2"/>
      <c r="AW29" s="1"/>
      <c r="AX29" s="1"/>
      <c r="AY29" s="1"/>
      <c r="AZ29" s="1"/>
      <c r="BA29" s="1"/>
      <c r="BB29" s="1"/>
      <c r="BC29" s="1"/>
      <c r="BD29" s="1"/>
      <c r="BE29" s="1" t="s">
        <v>1133</v>
      </c>
      <c r="BF29" s="1"/>
      <c r="BG29" s="2"/>
      <c r="BH29" s="100"/>
      <c r="BI29" s="2"/>
      <c r="BJ29" s="2"/>
      <c r="BK29" s="2"/>
      <c r="BL29" s="2"/>
      <c r="BM29" s="97" t="s">
        <v>1792</v>
      </c>
      <c r="BN29" s="90"/>
    </row>
    <row r="30" spans="1:66">
      <c r="A30" s="2">
        <v>26</v>
      </c>
      <c r="B30" s="99" t="s">
        <v>3847</v>
      </c>
      <c r="C30" s="99" t="s">
        <v>3444</v>
      </c>
      <c r="D30" s="99" t="s">
        <v>3783</v>
      </c>
      <c r="E30" s="99">
        <v>79</v>
      </c>
      <c r="F30" s="99"/>
      <c r="G30" s="99"/>
      <c r="H30" s="23" t="str">
        <f t="shared" si="0"/>
        <v>吳＊雄</v>
      </c>
      <c r="I30" s="23" t="str">
        <f t="shared" si="1"/>
        <v>2＊327054</v>
      </c>
      <c r="J30" s="99" t="s">
        <v>3834</v>
      </c>
      <c r="K30" s="99" t="s">
        <v>4302</v>
      </c>
      <c r="L30" s="101" t="s">
        <v>334</v>
      </c>
      <c r="M30" s="99" t="s">
        <v>118</v>
      </c>
      <c r="N30" s="99"/>
      <c r="O30" s="99"/>
      <c r="P30" s="99"/>
      <c r="Q30" s="2"/>
      <c r="R30" s="2"/>
      <c r="S30" s="2"/>
      <c r="T30" s="2"/>
      <c r="U30" s="2"/>
      <c r="V30" s="18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3"/>
      <c r="AO30" s="2"/>
      <c r="AP30" s="3"/>
      <c r="AQ30" s="1"/>
      <c r="AR30" s="1"/>
      <c r="AS30" s="1"/>
      <c r="AT30" s="1"/>
      <c r="AU30" s="1"/>
      <c r="AV30" s="2"/>
      <c r="AW30" s="1"/>
      <c r="AX30" s="1"/>
      <c r="AY30" s="1"/>
      <c r="AZ30" s="1"/>
      <c r="BA30" s="1" t="s">
        <v>9</v>
      </c>
      <c r="BB30" s="1"/>
      <c r="BC30" s="1"/>
      <c r="BD30" s="1"/>
      <c r="BE30" s="1"/>
      <c r="BF30" s="1"/>
      <c r="BG30" s="2"/>
      <c r="BH30" s="100"/>
      <c r="BI30" s="2"/>
      <c r="BJ30" s="2"/>
      <c r="BK30" s="2"/>
      <c r="BL30" s="2"/>
      <c r="BM30" s="1"/>
      <c r="BN30" s="90"/>
    </row>
    <row r="31" spans="1:66" ht="31.2">
      <c r="A31" s="2">
        <v>27</v>
      </c>
      <c r="B31" s="99" t="s">
        <v>3848</v>
      </c>
      <c r="C31" s="99" t="s">
        <v>3434</v>
      </c>
      <c r="D31" s="99" t="s">
        <v>3790</v>
      </c>
      <c r="E31" s="99">
        <v>55</v>
      </c>
      <c r="F31" s="99"/>
      <c r="G31" s="99"/>
      <c r="H31" s="23" t="str">
        <f t="shared" si="0"/>
        <v>彭＊玉</v>
      </c>
      <c r="I31" s="23" t="str">
        <f t="shared" si="1"/>
        <v>0＊126836</v>
      </c>
      <c r="J31" s="99" t="s">
        <v>3835</v>
      </c>
      <c r="K31" s="99" t="s">
        <v>4303</v>
      </c>
      <c r="L31" s="101" t="s">
        <v>334</v>
      </c>
      <c r="M31" s="99" t="s">
        <v>2063</v>
      </c>
      <c r="N31" s="99"/>
      <c r="O31" s="99"/>
      <c r="P31" s="99"/>
      <c r="Q31" s="2"/>
      <c r="R31" s="2"/>
      <c r="S31" s="2"/>
      <c r="T31" s="2"/>
      <c r="U31" s="2"/>
      <c r="V31" s="18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1"/>
      <c r="AY31" s="2"/>
      <c r="AZ31" s="2"/>
      <c r="BA31" s="2"/>
      <c r="BB31" s="2"/>
      <c r="BC31" s="2"/>
      <c r="BD31" s="2"/>
      <c r="BE31" s="2"/>
      <c r="BF31" s="1"/>
      <c r="BG31" s="2"/>
      <c r="BH31" s="1"/>
      <c r="BI31" s="1"/>
      <c r="BJ31" s="2"/>
      <c r="BK31" s="2"/>
      <c r="BL31" s="2"/>
      <c r="BM31" s="1" t="s">
        <v>1159</v>
      </c>
      <c r="BN31" s="90"/>
    </row>
    <row r="32" spans="1:66">
      <c r="A32" s="2">
        <v>28</v>
      </c>
      <c r="B32" s="99" t="s">
        <v>3849</v>
      </c>
      <c r="C32" s="99" t="s">
        <v>3499</v>
      </c>
      <c r="D32" s="99" t="s">
        <v>3783</v>
      </c>
      <c r="E32" s="99">
        <v>35</v>
      </c>
      <c r="F32" s="99"/>
      <c r="G32" s="99"/>
      <c r="H32" s="23" t="str">
        <f t="shared" si="0"/>
        <v>徐＊淵</v>
      </c>
      <c r="I32" s="23" t="str">
        <f t="shared" si="1"/>
        <v>1＊491112</v>
      </c>
      <c r="J32" s="99" t="s">
        <v>3809</v>
      </c>
      <c r="K32" s="99" t="s">
        <v>4304</v>
      </c>
      <c r="L32" s="101" t="s">
        <v>334</v>
      </c>
      <c r="M32" s="99" t="s">
        <v>67</v>
      </c>
      <c r="N32" s="99"/>
      <c r="O32" s="99"/>
      <c r="P32" s="99"/>
      <c r="Q32" s="2"/>
      <c r="R32" s="2"/>
      <c r="S32" s="2"/>
      <c r="T32" s="2"/>
      <c r="U32" s="2"/>
      <c r="V32" s="18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1"/>
      <c r="AY32" s="2"/>
      <c r="AZ32" s="1"/>
      <c r="BA32" s="2"/>
      <c r="BB32" s="2" t="s">
        <v>9</v>
      </c>
      <c r="BC32" s="2"/>
      <c r="BD32" s="2"/>
      <c r="BE32" s="2"/>
      <c r="BF32" s="2"/>
      <c r="BG32" s="2"/>
      <c r="BH32" s="1"/>
      <c r="BI32" s="1"/>
      <c r="BJ32" s="2"/>
      <c r="BK32" s="2"/>
      <c r="BL32" s="2"/>
      <c r="BM32" s="1"/>
      <c r="BN32" s="90"/>
    </row>
    <row r="33" spans="1:66">
      <c r="A33" s="2">
        <v>29</v>
      </c>
      <c r="B33" s="99" t="s">
        <v>3850</v>
      </c>
      <c r="C33" s="99" t="s">
        <v>3851</v>
      </c>
      <c r="D33" s="99" t="s">
        <v>3790</v>
      </c>
      <c r="E33" s="99">
        <v>45</v>
      </c>
      <c r="F33" s="99"/>
      <c r="G33" s="99"/>
      <c r="H33" s="23" t="str">
        <f t="shared" si="0"/>
        <v>鄭＊分</v>
      </c>
      <c r="I33" s="23" t="str">
        <f t="shared" si="1"/>
        <v>1＊219462</v>
      </c>
      <c r="J33" s="99" t="s">
        <v>3809</v>
      </c>
      <c r="K33" s="99" t="s">
        <v>4304</v>
      </c>
      <c r="L33" s="101" t="s">
        <v>334</v>
      </c>
      <c r="M33" s="99" t="s">
        <v>67</v>
      </c>
      <c r="N33" s="99"/>
      <c r="O33" s="99"/>
      <c r="P33" s="99"/>
      <c r="Q33" s="2"/>
      <c r="R33" s="2"/>
      <c r="S33" s="2"/>
      <c r="T33" s="2"/>
      <c r="U33" s="2"/>
      <c r="V33" s="18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1"/>
      <c r="AY33" s="2"/>
      <c r="AZ33" s="2"/>
      <c r="BA33" s="2"/>
      <c r="BB33" s="2" t="s">
        <v>9</v>
      </c>
      <c r="BC33" s="2"/>
      <c r="BD33" s="2"/>
      <c r="BE33" s="2"/>
      <c r="BF33" s="2"/>
      <c r="BG33" s="2"/>
      <c r="BH33" s="1"/>
      <c r="BI33" s="1"/>
      <c r="BJ33" s="2"/>
      <c r="BK33" s="2"/>
      <c r="BL33" s="2"/>
      <c r="BM33" s="1"/>
      <c r="BN33" s="90"/>
    </row>
    <row r="34" spans="1:66">
      <c r="A34" s="2">
        <v>30</v>
      </c>
      <c r="B34" s="99" t="s">
        <v>3852</v>
      </c>
      <c r="C34" s="99" t="s">
        <v>3853</v>
      </c>
      <c r="D34" s="99" t="s">
        <v>3783</v>
      </c>
      <c r="E34" s="99">
        <v>56</v>
      </c>
      <c r="F34" s="99"/>
      <c r="G34" s="99"/>
      <c r="H34" s="23" t="str">
        <f t="shared" si="0"/>
        <v>賀＊祐</v>
      </c>
      <c r="I34" s="23" t="str">
        <f t="shared" si="1"/>
        <v>1＊729774</v>
      </c>
      <c r="J34" s="99" t="s">
        <v>3818</v>
      </c>
      <c r="K34" s="99" t="s">
        <v>4305</v>
      </c>
      <c r="L34" s="101" t="s">
        <v>334</v>
      </c>
      <c r="M34" s="99" t="s">
        <v>58</v>
      </c>
      <c r="N34" s="99"/>
      <c r="O34" s="99"/>
      <c r="P34" s="99"/>
      <c r="Q34" s="2"/>
      <c r="R34" s="2"/>
      <c r="S34" s="2"/>
      <c r="T34" s="2"/>
      <c r="U34" s="2"/>
      <c r="V34" s="18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 t="s">
        <v>9</v>
      </c>
      <c r="AY34" s="2"/>
      <c r="AZ34" s="1"/>
      <c r="BA34" s="2"/>
      <c r="BB34" s="2"/>
      <c r="BC34" s="2"/>
      <c r="BD34" s="2"/>
      <c r="BE34" s="2"/>
      <c r="BF34" s="1"/>
      <c r="BG34" s="2"/>
      <c r="BH34" s="1"/>
      <c r="BI34" s="1"/>
      <c r="BJ34" s="2"/>
      <c r="BK34" s="2"/>
      <c r="BL34" s="2"/>
      <c r="BM34" s="1"/>
      <c r="BN34" s="90"/>
    </row>
    <row r="35" spans="1:66">
      <c r="A35" s="2">
        <v>31</v>
      </c>
      <c r="B35" s="99" t="s">
        <v>3854</v>
      </c>
      <c r="C35" s="99" t="s">
        <v>351</v>
      </c>
      <c r="D35" s="99" t="s">
        <v>3790</v>
      </c>
      <c r="E35" s="99">
        <v>52</v>
      </c>
      <c r="F35" s="99"/>
      <c r="G35" s="99"/>
      <c r="H35" s="23" t="str">
        <f t="shared" si="0"/>
        <v>賴＊菁</v>
      </c>
      <c r="I35" s="23" t="str">
        <f t="shared" si="1"/>
        <v>0＊590893</v>
      </c>
      <c r="J35" s="99" t="s">
        <v>3855</v>
      </c>
      <c r="K35" s="99" t="s">
        <v>4304</v>
      </c>
      <c r="L35" s="101" t="s">
        <v>334</v>
      </c>
      <c r="M35" s="99" t="s">
        <v>67</v>
      </c>
      <c r="N35" s="99"/>
      <c r="O35" s="99"/>
      <c r="P35" s="99"/>
      <c r="Q35" s="2"/>
      <c r="R35" s="2"/>
      <c r="S35" s="2"/>
      <c r="T35" s="2"/>
      <c r="U35" s="2"/>
      <c r="V35" s="18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2"/>
      <c r="AO35" s="2"/>
      <c r="AP35" s="2"/>
      <c r="AQ35" s="1"/>
      <c r="AR35" s="1"/>
      <c r="AS35" s="1"/>
      <c r="AT35" s="1"/>
      <c r="AU35" s="1"/>
      <c r="AV35" s="2"/>
      <c r="AW35" s="1"/>
      <c r="AX35" s="1"/>
      <c r="AY35" s="1"/>
      <c r="AZ35" s="1"/>
      <c r="BA35" s="1"/>
      <c r="BB35" s="1" t="s">
        <v>9</v>
      </c>
      <c r="BC35" s="1"/>
      <c r="BD35" s="1"/>
      <c r="BE35" s="2"/>
      <c r="BF35" s="1"/>
      <c r="BG35" s="2"/>
      <c r="BH35" s="1"/>
      <c r="BI35" s="1"/>
      <c r="BJ35" s="2"/>
      <c r="BK35" s="2"/>
      <c r="BL35" s="2"/>
      <c r="BM35" s="1"/>
      <c r="BN35" s="90"/>
    </row>
    <row r="36" spans="1:66">
      <c r="A36" s="2">
        <v>32</v>
      </c>
      <c r="B36" s="99" t="s">
        <v>3856</v>
      </c>
      <c r="C36" s="99" t="s">
        <v>3857</v>
      </c>
      <c r="D36" s="99" t="s">
        <v>3783</v>
      </c>
      <c r="E36" s="99">
        <v>40</v>
      </c>
      <c r="F36" s="99"/>
      <c r="G36" s="99"/>
      <c r="H36" s="23" t="str">
        <f t="shared" si="0"/>
        <v>郭＊威</v>
      </c>
      <c r="I36" s="23" t="str">
        <f t="shared" si="1"/>
        <v>0＊611087</v>
      </c>
      <c r="J36" s="99" t="s">
        <v>3855</v>
      </c>
      <c r="K36" s="99" t="s">
        <v>4306</v>
      </c>
      <c r="L36" s="101" t="s">
        <v>334</v>
      </c>
      <c r="M36" s="99" t="s">
        <v>91</v>
      </c>
      <c r="N36" s="99"/>
      <c r="O36" s="99"/>
      <c r="P36" s="99"/>
      <c r="Q36" s="2"/>
      <c r="R36" s="2"/>
      <c r="S36" s="2"/>
      <c r="T36" s="2"/>
      <c r="U36" s="2"/>
      <c r="V36" s="18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2"/>
      <c r="AO36" s="2"/>
      <c r="AP36" s="2"/>
      <c r="AQ36" s="1"/>
      <c r="AR36" s="1"/>
      <c r="AS36" s="1"/>
      <c r="AT36" s="1"/>
      <c r="AU36" s="1"/>
      <c r="AV36" s="2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2"/>
      <c r="BH36" s="1"/>
      <c r="BI36" s="1"/>
      <c r="BJ36" s="2"/>
      <c r="BK36" s="2"/>
      <c r="BL36" s="2"/>
      <c r="BM36" s="1" t="s">
        <v>1792</v>
      </c>
      <c r="BN36" s="90"/>
    </row>
    <row r="37" spans="1:66">
      <c r="A37" s="2">
        <v>33</v>
      </c>
      <c r="B37" s="99" t="s">
        <v>3858</v>
      </c>
      <c r="C37" s="99" t="s">
        <v>440</v>
      </c>
      <c r="D37" s="99" t="s">
        <v>3783</v>
      </c>
      <c r="E37" s="99">
        <v>72</v>
      </c>
      <c r="F37" s="99"/>
      <c r="G37" s="99"/>
      <c r="H37" s="23" t="str">
        <f t="shared" si="0"/>
        <v>陳＊魁</v>
      </c>
      <c r="I37" s="23" t="str">
        <f t="shared" si="1"/>
        <v>2＊106674</v>
      </c>
      <c r="J37" s="99" t="s">
        <v>3855</v>
      </c>
      <c r="K37" s="99" t="s">
        <v>4304</v>
      </c>
      <c r="L37" s="101" t="s">
        <v>334</v>
      </c>
      <c r="M37" s="99" t="s">
        <v>67</v>
      </c>
      <c r="N37" s="99"/>
      <c r="O37" s="99"/>
      <c r="P37" s="99"/>
      <c r="Q37" s="2"/>
      <c r="R37" s="2"/>
      <c r="S37" s="2"/>
      <c r="T37" s="2"/>
      <c r="U37" s="2"/>
      <c r="V37" s="18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2"/>
      <c r="AO37" s="2"/>
      <c r="AP37" s="2"/>
      <c r="AQ37" s="1"/>
      <c r="AR37" s="1"/>
      <c r="AS37" s="1"/>
      <c r="AT37" s="1"/>
      <c r="AU37" s="1"/>
      <c r="AV37" s="2"/>
      <c r="AW37" s="1"/>
      <c r="AX37" s="1"/>
      <c r="AY37" s="1"/>
      <c r="AZ37" s="1"/>
      <c r="BA37" s="1"/>
      <c r="BB37" s="1" t="s">
        <v>9</v>
      </c>
      <c r="BC37" s="1"/>
      <c r="BD37" s="1"/>
      <c r="BE37" s="2"/>
      <c r="BF37" s="1"/>
      <c r="BG37" s="2"/>
      <c r="BH37" s="1"/>
      <c r="BI37" s="1"/>
      <c r="BJ37" s="2"/>
      <c r="BK37" s="2"/>
      <c r="BL37" s="2"/>
      <c r="BM37" s="1"/>
      <c r="BN37" s="90"/>
    </row>
    <row r="38" spans="1:66">
      <c r="A38" s="2">
        <v>34</v>
      </c>
      <c r="B38" s="99" t="s">
        <v>3861</v>
      </c>
      <c r="C38" s="99" t="s">
        <v>3862</v>
      </c>
      <c r="D38" s="99" t="s">
        <v>3790</v>
      </c>
      <c r="E38" s="99">
        <v>53</v>
      </c>
      <c r="F38" s="99"/>
      <c r="G38" s="99"/>
      <c r="H38" s="23" t="str">
        <f t="shared" si="0"/>
        <v>陳＊貞</v>
      </c>
      <c r="I38" s="23" t="str">
        <f t="shared" si="1"/>
        <v>2＊974811</v>
      </c>
      <c r="J38" s="99" t="s">
        <v>3361</v>
      </c>
      <c r="K38" s="99" t="s">
        <v>4305</v>
      </c>
      <c r="L38" s="99">
        <v>1173</v>
      </c>
      <c r="M38" s="99" t="s">
        <v>58</v>
      </c>
      <c r="N38" s="99"/>
      <c r="O38" s="99"/>
      <c r="P38" s="99"/>
      <c r="Q38" s="2"/>
      <c r="R38" s="2"/>
      <c r="S38" s="2"/>
      <c r="T38" s="2"/>
      <c r="U38" s="2"/>
      <c r="V38" s="18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 t="s">
        <v>9</v>
      </c>
      <c r="AY38" s="2"/>
      <c r="AZ38" s="1"/>
      <c r="BA38" s="2"/>
      <c r="BB38" s="1"/>
      <c r="BC38" s="2"/>
      <c r="BD38" s="2"/>
      <c r="BE38" s="2"/>
      <c r="BF38" s="1"/>
      <c r="BG38" s="2"/>
      <c r="BH38" s="1"/>
      <c r="BI38" s="1"/>
      <c r="BJ38" s="2"/>
      <c r="BK38" s="2"/>
      <c r="BL38" s="2"/>
      <c r="BM38" s="1"/>
      <c r="BN38" s="90"/>
    </row>
    <row r="39" spans="1:66">
      <c r="A39" s="2">
        <v>35</v>
      </c>
      <c r="B39" s="99" t="s">
        <v>3863</v>
      </c>
      <c r="C39" s="99" t="s">
        <v>3864</v>
      </c>
      <c r="D39" s="99" t="s">
        <v>3783</v>
      </c>
      <c r="E39" s="99">
        <v>59</v>
      </c>
      <c r="F39" s="99"/>
      <c r="G39" s="99"/>
      <c r="H39" s="23" t="str">
        <f t="shared" si="0"/>
        <v>甘＊元</v>
      </c>
      <c r="I39" s="23" t="str">
        <f t="shared" si="1"/>
        <v>2＊077616</v>
      </c>
      <c r="J39" s="99" t="s">
        <v>3361</v>
      </c>
      <c r="K39" s="99" t="s">
        <v>4305</v>
      </c>
      <c r="L39" s="99">
        <v>1173</v>
      </c>
      <c r="M39" s="99" t="s">
        <v>58</v>
      </c>
      <c r="N39" s="99"/>
      <c r="O39" s="99"/>
      <c r="P39" s="99"/>
      <c r="Q39" s="2"/>
      <c r="R39" s="2"/>
      <c r="S39" s="2"/>
      <c r="T39" s="2"/>
      <c r="U39" s="2"/>
      <c r="V39" s="18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 t="s">
        <v>9</v>
      </c>
      <c r="AY39" s="2"/>
      <c r="AZ39" s="2"/>
      <c r="BA39" s="2"/>
      <c r="BB39" s="1"/>
      <c r="BC39" s="2"/>
      <c r="BD39" s="2"/>
      <c r="BE39" s="2"/>
      <c r="BF39" s="2"/>
      <c r="BG39" s="2"/>
      <c r="BH39" s="1"/>
      <c r="BI39" s="1"/>
      <c r="BJ39" s="2"/>
      <c r="BK39" s="2"/>
      <c r="BL39" s="2"/>
      <c r="BM39" s="1"/>
      <c r="BN39" s="90"/>
    </row>
    <row r="40" spans="1:66">
      <c r="A40" s="2">
        <v>36</v>
      </c>
      <c r="B40" s="99" t="s">
        <v>3865</v>
      </c>
      <c r="C40" s="99" t="s">
        <v>3866</v>
      </c>
      <c r="D40" s="99" t="s">
        <v>3790</v>
      </c>
      <c r="E40" s="99">
        <v>74</v>
      </c>
      <c r="F40" s="99" t="s">
        <v>3337</v>
      </c>
      <c r="G40" s="99" t="s">
        <v>3867</v>
      </c>
      <c r="H40" s="23" t="str">
        <f t="shared" si="0"/>
        <v>陳＊金蓮</v>
      </c>
      <c r="I40" s="23" t="str">
        <f t="shared" si="1"/>
        <v>1＊645289</v>
      </c>
      <c r="J40" s="99" t="s">
        <v>3795</v>
      </c>
      <c r="K40" s="99" t="s">
        <v>4305</v>
      </c>
      <c r="L40" s="99">
        <v>1173</v>
      </c>
      <c r="M40" s="99" t="s">
        <v>58</v>
      </c>
      <c r="N40" s="99"/>
      <c r="O40" s="99"/>
      <c r="P40" s="99"/>
      <c r="Q40" s="2"/>
      <c r="R40" s="2"/>
      <c r="S40" s="2"/>
      <c r="T40" s="2"/>
      <c r="U40" s="2"/>
      <c r="V40" s="18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 t="s">
        <v>9</v>
      </c>
      <c r="AY40" s="2"/>
      <c r="AZ40" s="2"/>
      <c r="BA40" s="2"/>
      <c r="BB40" s="1"/>
      <c r="BC40" s="2"/>
      <c r="BD40" s="2"/>
      <c r="BE40" s="2"/>
      <c r="BF40" s="2"/>
      <c r="BG40" s="2"/>
      <c r="BH40" s="1"/>
      <c r="BI40" s="1"/>
      <c r="BJ40" s="2"/>
      <c r="BK40" s="2"/>
      <c r="BL40" s="2"/>
      <c r="BM40" s="1"/>
      <c r="BN40" s="90"/>
    </row>
    <row r="41" spans="1:66" ht="46.8">
      <c r="A41" s="2">
        <v>37</v>
      </c>
      <c r="B41" s="99" t="s">
        <v>3868</v>
      </c>
      <c r="C41" s="99" t="s">
        <v>3869</v>
      </c>
      <c r="D41" s="99" t="s">
        <v>3783</v>
      </c>
      <c r="E41" s="99">
        <v>57</v>
      </c>
      <c r="F41" s="99"/>
      <c r="G41" s="99"/>
      <c r="H41" s="23" t="str">
        <f t="shared" si="0"/>
        <v>鄭＊寬</v>
      </c>
      <c r="I41" s="23" t="str">
        <f t="shared" si="1"/>
        <v>1＊298389</v>
      </c>
      <c r="J41" s="99" t="s">
        <v>3784</v>
      </c>
      <c r="K41" s="99" t="s">
        <v>4307</v>
      </c>
      <c r="L41" s="99">
        <v>1173</v>
      </c>
      <c r="M41" s="99" t="s">
        <v>58</v>
      </c>
      <c r="N41" s="99" t="s">
        <v>3870</v>
      </c>
      <c r="O41" s="99"/>
      <c r="P41" s="99"/>
      <c r="Q41" s="2"/>
      <c r="R41" s="2"/>
      <c r="S41" s="2"/>
      <c r="T41" s="2"/>
      <c r="U41" s="2"/>
      <c r="V41" s="18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1" t="s">
        <v>9</v>
      </c>
      <c r="AY41" s="2"/>
      <c r="AZ41" s="2"/>
      <c r="BA41" s="2"/>
      <c r="BB41" s="2"/>
      <c r="BC41" s="2"/>
      <c r="BD41" s="2"/>
      <c r="BE41" s="2"/>
      <c r="BF41" s="2"/>
      <c r="BG41" s="2"/>
      <c r="BH41" s="1"/>
      <c r="BI41" s="1"/>
      <c r="BJ41" s="2"/>
      <c r="BK41" s="2"/>
      <c r="BL41" s="2"/>
      <c r="BM41" s="1" t="s">
        <v>4318</v>
      </c>
      <c r="BN41" s="90"/>
    </row>
    <row r="42" spans="1:66">
      <c r="A42" s="2">
        <v>38</v>
      </c>
      <c r="B42" s="99" t="s">
        <v>3871</v>
      </c>
      <c r="C42" s="99" t="s">
        <v>3872</v>
      </c>
      <c r="D42" s="99" t="s">
        <v>3783</v>
      </c>
      <c r="E42" s="99">
        <v>61</v>
      </c>
      <c r="F42" s="99" t="s">
        <v>3795</v>
      </c>
      <c r="G42" s="99" t="s">
        <v>3873</v>
      </c>
      <c r="H42" s="23" t="str">
        <f t="shared" si="0"/>
        <v>王＊德</v>
      </c>
      <c r="I42" s="23" t="str">
        <f t="shared" si="1"/>
        <v>0＊032182</v>
      </c>
      <c r="J42" s="99" t="s">
        <v>3784</v>
      </c>
      <c r="K42" s="99" t="s">
        <v>4305</v>
      </c>
      <c r="L42" s="99">
        <v>1173</v>
      </c>
      <c r="M42" s="99" t="s">
        <v>58</v>
      </c>
      <c r="N42" s="99"/>
      <c r="O42" s="99"/>
      <c r="P42" s="99"/>
      <c r="Q42" s="2"/>
      <c r="R42" s="2"/>
      <c r="S42" s="2"/>
      <c r="T42" s="2"/>
      <c r="U42" s="2"/>
      <c r="V42" s="18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2"/>
      <c r="AO42" s="2"/>
      <c r="AP42" s="2"/>
      <c r="AQ42" s="1"/>
      <c r="AR42" s="1"/>
      <c r="AS42" s="1"/>
      <c r="AT42" s="1"/>
      <c r="AU42" s="1"/>
      <c r="AV42" s="2"/>
      <c r="AW42" s="1"/>
      <c r="AX42" s="1" t="s">
        <v>9</v>
      </c>
      <c r="AY42" s="1"/>
      <c r="AZ42" s="1"/>
      <c r="BA42" s="1"/>
      <c r="BB42" s="1"/>
      <c r="BC42" s="1"/>
      <c r="BD42" s="1"/>
      <c r="BE42" s="1"/>
      <c r="BF42" s="1"/>
      <c r="BG42" s="2"/>
      <c r="BH42" s="1"/>
      <c r="BI42" s="1"/>
      <c r="BJ42" s="2"/>
      <c r="BK42" s="2"/>
      <c r="BL42" s="2"/>
      <c r="BM42" s="1"/>
      <c r="BN42" s="90"/>
    </row>
    <row r="43" spans="1:66">
      <c r="A43" s="2">
        <v>39</v>
      </c>
      <c r="B43" s="99" t="s">
        <v>3874</v>
      </c>
      <c r="C43" s="99" t="s">
        <v>3512</v>
      </c>
      <c r="D43" s="99" t="s">
        <v>3783</v>
      </c>
      <c r="E43" s="99">
        <v>38</v>
      </c>
      <c r="F43" s="99" t="s">
        <v>3394</v>
      </c>
      <c r="G43" s="99" t="s">
        <v>3873</v>
      </c>
      <c r="H43" s="23" t="str">
        <f t="shared" si="0"/>
        <v>蔡＊學</v>
      </c>
      <c r="I43" s="23" t="str">
        <f t="shared" si="1"/>
        <v>1＊245904</v>
      </c>
      <c r="J43" s="99" t="s">
        <v>3807</v>
      </c>
      <c r="K43" s="99" t="s">
        <v>4304</v>
      </c>
      <c r="L43" s="99">
        <v>1173</v>
      </c>
      <c r="M43" s="99" t="s">
        <v>67</v>
      </c>
      <c r="N43" s="99"/>
      <c r="O43" s="99"/>
      <c r="P43" s="99"/>
      <c r="Q43" s="2"/>
      <c r="R43" s="2"/>
      <c r="S43" s="2"/>
      <c r="T43" s="2"/>
      <c r="U43" s="2"/>
      <c r="V43" s="18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2"/>
      <c r="AO43" s="2"/>
      <c r="AP43" s="2"/>
      <c r="AQ43" s="1"/>
      <c r="AR43" s="1"/>
      <c r="AS43" s="1"/>
      <c r="AT43" s="1"/>
      <c r="AU43" s="1"/>
      <c r="AV43" s="2"/>
      <c r="AW43" s="1"/>
      <c r="AX43" s="1"/>
      <c r="AY43" s="1"/>
      <c r="AZ43" s="1"/>
      <c r="BA43" s="1"/>
      <c r="BB43" s="1" t="s">
        <v>9</v>
      </c>
      <c r="BC43" s="1"/>
      <c r="BD43" s="1"/>
      <c r="BE43" s="1"/>
      <c r="BF43" s="1"/>
      <c r="BG43" s="2"/>
      <c r="BH43" s="1"/>
      <c r="BI43" s="1"/>
      <c r="BJ43" s="2"/>
      <c r="BK43" s="2"/>
      <c r="BL43" s="2"/>
      <c r="BM43" s="1"/>
      <c r="BN43" s="90"/>
    </row>
    <row r="44" spans="1:66">
      <c r="A44" s="2">
        <v>40</v>
      </c>
      <c r="B44" s="99" t="s">
        <v>3876</v>
      </c>
      <c r="C44" s="99" t="s">
        <v>3877</v>
      </c>
      <c r="D44" s="99" t="s">
        <v>3790</v>
      </c>
      <c r="E44" s="99">
        <v>87</v>
      </c>
      <c r="F44" s="99" t="s">
        <v>3355</v>
      </c>
      <c r="G44" s="99" t="s">
        <v>3816</v>
      </c>
      <c r="H44" s="23" t="str">
        <f t="shared" si="0"/>
        <v>郭＊碧蓮</v>
      </c>
      <c r="I44" s="23" t="str">
        <f t="shared" si="1"/>
        <v>1＊515283</v>
      </c>
      <c r="J44" s="99" t="s">
        <v>3878</v>
      </c>
      <c r="K44" s="99" t="s">
        <v>4308</v>
      </c>
      <c r="L44" s="99">
        <v>1173</v>
      </c>
      <c r="M44" s="99" t="s">
        <v>135</v>
      </c>
      <c r="N44" s="99"/>
      <c r="O44" s="99"/>
      <c r="P44" s="99"/>
      <c r="Q44" s="2"/>
      <c r="R44" s="2"/>
      <c r="S44" s="2"/>
      <c r="T44" s="2"/>
      <c r="U44" s="2"/>
      <c r="V44" s="18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2"/>
      <c r="AO44" s="2"/>
      <c r="AP44" s="2"/>
      <c r="AQ44" s="1"/>
      <c r="AR44" s="1"/>
      <c r="AS44" s="1"/>
      <c r="AT44" s="1"/>
      <c r="AU44" s="1"/>
      <c r="AV44" s="2"/>
      <c r="AW44" s="1"/>
      <c r="AX44" s="1"/>
      <c r="AY44" s="1"/>
      <c r="AZ44" s="1" t="s">
        <v>9</v>
      </c>
      <c r="BA44" s="1"/>
      <c r="BB44" s="1"/>
      <c r="BC44" s="1"/>
      <c r="BD44" s="1"/>
      <c r="BE44" s="1"/>
      <c r="BF44" s="1"/>
      <c r="BG44" s="2"/>
      <c r="BH44" s="1"/>
      <c r="BI44" s="1"/>
      <c r="BJ44" s="2"/>
      <c r="BK44" s="2"/>
      <c r="BL44" s="2"/>
      <c r="BM44" s="1"/>
      <c r="BN44" s="90"/>
    </row>
    <row r="45" spans="1:66">
      <c r="A45" s="2">
        <v>41</v>
      </c>
      <c r="B45" s="99" t="s">
        <v>3879</v>
      </c>
      <c r="C45" s="99" t="s">
        <v>3880</v>
      </c>
      <c r="D45" s="99" t="s">
        <v>3783</v>
      </c>
      <c r="E45" s="99">
        <v>63</v>
      </c>
      <c r="F45" s="99"/>
      <c r="G45" s="99"/>
      <c r="H45" s="23" t="str">
        <f t="shared" si="0"/>
        <v>張＊南</v>
      </c>
      <c r="I45" s="23" t="str">
        <f t="shared" si="1"/>
        <v>1＊336878</v>
      </c>
      <c r="J45" s="99" t="s">
        <v>3878</v>
      </c>
      <c r="K45" s="99" t="s">
        <v>4305</v>
      </c>
      <c r="L45" s="99">
        <v>1173</v>
      </c>
      <c r="M45" s="99" t="s">
        <v>58</v>
      </c>
      <c r="N45" s="99"/>
      <c r="O45" s="99"/>
      <c r="P45" s="99"/>
      <c r="Q45" s="2"/>
      <c r="R45" s="2"/>
      <c r="S45" s="2"/>
      <c r="T45" s="2"/>
      <c r="U45" s="2"/>
      <c r="V45" s="18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2"/>
      <c r="AO45" s="2"/>
      <c r="AP45" s="2"/>
      <c r="AQ45" s="1"/>
      <c r="AR45" s="1"/>
      <c r="AS45" s="1"/>
      <c r="AT45" s="1"/>
      <c r="AU45" s="1"/>
      <c r="AV45" s="2"/>
      <c r="AW45" s="1"/>
      <c r="AX45" s="1" t="s">
        <v>9</v>
      </c>
      <c r="AY45" s="1"/>
      <c r="AZ45" s="1"/>
      <c r="BA45" s="1"/>
      <c r="BB45" s="1"/>
      <c r="BC45" s="1"/>
      <c r="BD45" s="1"/>
      <c r="BE45" s="1"/>
      <c r="BF45" s="1"/>
      <c r="BG45" s="2"/>
      <c r="BH45" s="1"/>
      <c r="BI45" s="1"/>
      <c r="BJ45" s="2"/>
      <c r="BK45" s="2"/>
      <c r="BL45" s="2"/>
      <c r="BM45" s="1"/>
      <c r="BN45" s="90"/>
    </row>
    <row r="46" spans="1:66" ht="30">
      <c r="A46" s="2">
        <v>42</v>
      </c>
      <c r="B46" s="99" t="s">
        <v>3881</v>
      </c>
      <c r="C46" s="99" t="s">
        <v>3882</v>
      </c>
      <c r="D46" s="99" t="s">
        <v>3783</v>
      </c>
      <c r="E46" s="99">
        <v>87</v>
      </c>
      <c r="F46" s="99" t="s">
        <v>3355</v>
      </c>
      <c r="G46" s="99" t="s">
        <v>3855</v>
      </c>
      <c r="H46" s="23" t="str">
        <f t="shared" si="0"/>
        <v>劉＊龍</v>
      </c>
      <c r="I46" s="23" t="str">
        <f t="shared" si="1"/>
        <v>1＊417415</v>
      </c>
      <c r="J46" s="99" t="s">
        <v>3878</v>
      </c>
      <c r="K46" s="99" t="s">
        <v>1118</v>
      </c>
      <c r="L46" s="99">
        <v>1173</v>
      </c>
      <c r="M46" s="99" t="s">
        <v>135</v>
      </c>
      <c r="N46" s="99" t="s">
        <v>3345</v>
      </c>
      <c r="O46" s="99"/>
      <c r="P46" s="99"/>
      <c r="Q46" s="2"/>
      <c r="R46" s="2"/>
      <c r="S46" s="2"/>
      <c r="T46" s="2"/>
      <c r="U46" s="2"/>
      <c r="V46" s="18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2"/>
      <c r="AO46" s="2"/>
      <c r="AP46" s="2"/>
      <c r="AQ46" s="1"/>
      <c r="AR46" s="1"/>
      <c r="AS46" s="1"/>
      <c r="AT46" s="1"/>
      <c r="AU46" s="1"/>
      <c r="AV46" s="2"/>
      <c r="AW46" s="1"/>
      <c r="AX46" s="1"/>
      <c r="AY46" s="1"/>
      <c r="AZ46" s="1" t="s">
        <v>9</v>
      </c>
      <c r="BA46" s="1"/>
      <c r="BB46" s="1"/>
      <c r="BC46" s="1"/>
      <c r="BD46" s="1"/>
      <c r="BE46" s="1"/>
      <c r="BF46" s="1"/>
      <c r="BG46" s="2"/>
      <c r="BH46" s="1"/>
      <c r="BI46" s="1"/>
      <c r="BJ46" s="2"/>
      <c r="BK46" s="2"/>
      <c r="BL46" s="2"/>
      <c r="BM46" s="1" t="s">
        <v>1111</v>
      </c>
      <c r="BN46" s="90"/>
    </row>
    <row r="47" spans="1:66">
      <c r="A47" s="2">
        <v>43</v>
      </c>
      <c r="B47" s="99" t="s">
        <v>3883</v>
      </c>
      <c r="C47" s="99" t="s">
        <v>3374</v>
      </c>
      <c r="D47" s="99" t="s">
        <v>3790</v>
      </c>
      <c r="E47" s="99">
        <v>71</v>
      </c>
      <c r="F47" s="99" t="s">
        <v>2543</v>
      </c>
      <c r="G47" s="99" t="s">
        <v>3835</v>
      </c>
      <c r="H47" s="23" t="str">
        <f t="shared" si="0"/>
        <v>王＊櫻</v>
      </c>
      <c r="I47" s="23" t="str">
        <f t="shared" si="1"/>
        <v>1＊224359</v>
      </c>
      <c r="J47" s="99" t="s">
        <v>3878</v>
      </c>
      <c r="K47" s="99" t="s">
        <v>4305</v>
      </c>
      <c r="L47" s="99">
        <v>1173</v>
      </c>
      <c r="M47" s="99" t="s">
        <v>58</v>
      </c>
      <c r="N47" s="99"/>
      <c r="O47" s="99"/>
      <c r="P47" s="99"/>
      <c r="Q47" s="2"/>
      <c r="R47" s="2"/>
      <c r="S47" s="2"/>
      <c r="T47" s="2"/>
      <c r="U47" s="2"/>
      <c r="V47" s="18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2"/>
      <c r="AO47" s="2"/>
      <c r="AP47" s="2"/>
      <c r="AQ47" s="1"/>
      <c r="AR47" s="1"/>
      <c r="AS47" s="1"/>
      <c r="AT47" s="1"/>
      <c r="AU47" s="1"/>
      <c r="AV47" s="2"/>
      <c r="AW47" s="1"/>
      <c r="AX47" s="1" t="s">
        <v>9</v>
      </c>
      <c r="AY47" s="1"/>
      <c r="AZ47" s="1"/>
      <c r="BA47" s="1"/>
      <c r="BB47" s="1"/>
      <c r="BC47" s="1"/>
      <c r="BD47" s="1"/>
      <c r="BE47" s="1"/>
      <c r="BF47" s="1"/>
      <c r="BG47" s="2"/>
      <c r="BH47" s="1"/>
      <c r="BI47" s="1"/>
      <c r="BJ47" s="2"/>
      <c r="BK47" s="2"/>
      <c r="BL47" s="2"/>
      <c r="BM47" s="1"/>
      <c r="BN47" s="90"/>
    </row>
    <row r="48" spans="1:66">
      <c r="A48" s="2">
        <v>44</v>
      </c>
      <c r="B48" s="99" t="s">
        <v>3884</v>
      </c>
      <c r="C48" s="99" t="s">
        <v>3885</v>
      </c>
      <c r="D48" s="99" t="s">
        <v>3790</v>
      </c>
      <c r="E48" s="99">
        <v>59</v>
      </c>
      <c r="F48" s="99"/>
      <c r="G48" s="99"/>
      <c r="H48" s="23" t="str">
        <f t="shared" si="0"/>
        <v>高＊慧</v>
      </c>
      <c r="I48" s="23" t="str">
        <f t="shared" si="1"/>
        <v>0＊387854</v>
      </c>
      <c r="J48" s="99" t="s">
        <v>3787</v>
      </c>
      <c r="K48" s="99" t="s">
        <v>4305</v>
      </c>
      <c r="L48" s="99">
        <v>1173</v>
      </c>
      <c r="M48" s="99" t="s">
        <v>58</v>
      </c>
      <c r="N48" s="99"/>
      <c r="O48" s="99"/>
      <c r="P48" s="99"/>
      <c r="Q48" s="2"/>
      <c r="R48" s="2"/>
      <c r="S48" s="2"/>
      <c r="T48" s="2"/>
      <c r="U48" s="2"/>
      <c r="V48" s="18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2"/>
      <c r="AO48" s="2"/>
      <c r="AP48" s="2"/>
      <c r="AQ48" s="1"/>
      <c r="AR48" s="1"/>
      <c r="AS48" s="1"/>
      <c r="AT48" s="1"/>
      <c r="AU48" s="1"/>
      <c r="AV48" s="2"/>
      <c r="AW48" s="1"/>
      <c r="AX48" s="1" t="s">
        <v>9</v>
      </c>
      <c r="AY48" s="1"/>
      <c r="AZ48" s="1"/>
      <c r="BA48" s="1"/>
      <c r="BB48" s="1"/>
      <c r="BC48" s="1"/>
      <c r="BD48" s="1"/>
      <c r="BE48" s="1"/>
      <c r="BF48" s="1"/>
      <c r="BG48" s="2"/>
      <c r="BH48" s="1"/>
      <c r="BI48" s="1"/>
      <c r="BJ48" s="2"/>
      <c r="BK48" s="2"/>
      <c r="BL48" s="2"/>
      <c r="BM48" s="1"/>
      <c r="BN48" s="90"/>
    </row>
    <row r="49" spans="1:66">
      <c r="A49" s="2">
        <v>45</v>
      </c>
      <c r="B49" s="99" t="s">
        <v>3876</v>
      </c>
      <c r="C49" s="99" t="s">
        <v>3877</v>
      </c>
      <c r="D49" s="99" t="s">
        <v>3790</v>
      </c>
      <c r="E49" s="99">
        <v>87</v>
      </c>
      <c r="F49" s="99" t="s">
        <v>3355</v>
      </c>
      <c r="G49" s="99" t="s">
        <v>3816</v>
      </c>
      <c r="H49" s="23" t="str">
        <f t="shared" si="0"/>
        <v>郭＊碧蓮</v>
      </c>
      <c r="I49" s="23" t="str">
        <f t="shared" si="1"/>
        <v>1＊515283</v>
      </c>
      <c r="J49" s="99" t="s">
        <v>3787</v>
      </c>
      <c r="K49" s="99" t="s">
        <v>4304</v>
      </c>
      <c r="L49" s="99">
        <v>1173</v>
      </c>
      <c r="M49" s="99" t="s">
        <v>67</v>
      </c>
      <c r="N49" s="99"/>
      <c r="O49" s="99"/>
      <c r="P49" s="99"/>
      <c r="Q49" s="2"/>
      <c r="R49" s="2"/>
      <c r="S49" s="2"/>
      <c r="T49" s="2"/>
      <c r="U49" s="2"/>
      <c r="V49" s="18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2"/>
      <c r="AO49" s="2"/>
      <c r="AP49" s="2"/>
      <c r="AQ49" s="1"/>
      <c r="AR49" s="1"/>
      <c r="AS49" s="1"/>
      <c r="AT49" s="1"/>
      <c r="AU49" s="1"/>
      <c r="AV49" s="2"/>
      <c r="AW49" s="1"/>
      <c r="AX49" s="1"/>
      <c r="AY49" s="1"/>
      <c r="AZ49" s="1"/>
      <c r="BA49" s="1"/>
      <c r="BB49" s="1" t="s">
        <v>9</v>
      </c>
      <c r="BC49" s="1"/>
      <c r="BD49" s="1"/>
      <c r="BE49" s="1"/>
      <c r="BF49" s="1"/>
      <c r="BG49" s="2"/>
      <c r="BH49" s="1"/>
      <c r="BI49" s="1"/>
      <c r="BJ49" s="2"/>
      <c r="BK49" s="2"/>
      <c r="BL49" s="2"/>
      <c r="BM49" s="1"/>
      <c r="BN49" s="90"/>
    </row>
    <row r="50" spans="1:66">
      <c r="A50" s="2">
        <v>46</v>
      </c>
      <c r="B50" s="99" t="s">
        <v>3886</v>
      </c>
      <c r="C50" s="99" t="s">
        <v>3887</v>
      </c>
      <c r="D50" s="99" t="s">
        <v>3790</v>
      </c>
      <c r="E50" s="99">
        <v>69</v>
      </c>
      <c r="F50" s="99"/>
      <c r="G50" s="99"/>
      <c r="H50" s="23" t="str">
        <f t="shared" si="0"/>
        <v>阮＊錦</v>
      </c>
      <c r="I50" s="23" t="str">
        <f t="shared" si="1"/>
        <v>0＊937828</v>
      </c>
      <c r="J50" s="99" t="s">
        <v>3809</v>
      </c>
      <c r="K50" s="99" t="s">
        <v>4305</v>
      </c>
      <c r="L50" s="99">
        <v>1173</v>
      </c>
      <c r="M50" s="99" t="s">
        <v>58</v>
      </c>
      <c r="N50" s="99"/>
      <c r="O50" s="99"/>
      <c r="P50" s="99"/>
      <c r="Q50" s="2"/>
      <c r="R50" s="2"/>
      <c r="S50" s="2"/>
      <c r="T50" s="2"/>
      <c r="U50" s="2"/>
      <c r="V50" s="18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2"/>
      <c r="AO50" s="2"/>
      <c r="AP50" s="2"/>
      <c r="AQ50" s="1"/>
      <c r="AR50" s="1"/>
      <c r="AS50" s="1"/>
      <c r="AT50" s="1"/>
      <c r="AU50" s="1"/>
      <c r="AV50" s="2"/>
      <c r="AW50" s="1"/>
      <c r="AX50" s="1" t="s">
        <v>9</v>
      </c>
      <c r="AY50" s="1"/>
      <c r="AZ50" s="1"/>
      <c r="BA50" s="1"/>
      <c r="BB50" s="1"/>
      <c r="BC50" s="1"/>
      <c r="BD50" s="1"/>
      <c r="BE50" s="1"/>
      <c r="BF50" s="1"/>
      <c r="BG50" s="2"/>
      <c r="BH50" s="1"/>
      <c r="BI50" s="1"/>
      <c r="BJ50" s="2"/>
      <c r="BK50" s="2"/>
      <c r="BL50" s="2"/>
      <c r="BM50" s="1"/>
      <c r="BN50" s="90"/>
    </row>
    <row r="51" spans="1:66" ht="30">
      <c r="A51" s="2">
        <v>47</v>
      </c>
      <c r="B51" s="99" t="s">
        <v>3888</v>
      </c>
      <c r="C51" s="99" t="s">
        <v>3889</v>
      </c>
      <c r="D51" s="99" t="s">
        <v>3783</v>
      </c>
      <c r="E51" s="99">
        <v>19</v>
      </c>
      <c r="F51" s="99"/>
      <c r="G51" s="99"/>
      <c r="H51" s="23" t="str">
        <f t="shared" si="0"/>
        <v>任＊安</v>
      </c>
      <c r="I51" s="23" t="str">
        <f t="shared" si="1"/>
        <v>1＊856897</v>
      </c>
      <c r="J51" s="99" t="s">
        <v>3809</v>
      </c>
      <c r="K51" s="99" t="s">
        <v>1121</v>
      </c>
      <c r="L51" s="99">
        <v>1173</v>
      </c>
      <c r="M51" s="99" t="s">
        <v>58</v>
      </c>
      <c r="N51" s="99" t="s">
        <v>3345</v>
      </c>
      <c r="O51" s="99"/>
      <c r="P51" s="99"/>
      <c r="Q51" s="2"/>
      <c r="R51" s="2"/>
      <c r="S51" s="2"/>
      <c r="T51" s="2"/>
      <c r="U51" s="2"/>
      <c r="V51" s="18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2"/>
      <c r="AO51" s="2"/>
      <c r="AP51" s="2"/>
      <c r="AQ51" s="1"/>
      <c r="AR51" s="1"/>
      <c r="AS51" s="1"/>
      <c r="AT51" s="1"/>
      <c r="AU51" s="1"/>
      <c r="AV51" s="2"/>
      <c r="AW51" s="1"/>
      <c r="AX51" s="1" t="s">
        <v>9</v>
      </c>
      <c r="AY51" s="1"/>
      <c r="AZ51" s="1"/>
      <c r="BA51" s="1"/>
      <c r="BB51" s="1"/>
      <c r="BC51" s="1"/>
      <c r="BD51" s="1"/>
      <c r="BE51" s="1"/>
      <c r="BF51" s="1"/>
      <c r="BG51" s="2"/>
      <c r="BH51" s="1"/>
      <c r="BI51" s="1"/>
      <c r="BJ51" s="2"/>
      <c r="BK51" s="2"/>
      <c r="BL51" s="2"/>
      <c r="BM51" s="1" t="s">
        <v>1111</v>
      </c>
      <c r="BN51" s="90"/>
    </row>
    <row r="52" spans="1:66" ht="30">
      <c r="A52" s="2">
        <v>48</v>
      </c>
      <c r="B52" s="99" t="s">
        <v>3890</v>
      </c>
      <c r="C52" s="99" t="s">
        <v>3891</v>
      </c>
      <c r="D52" s="99" t="s">
        <v>3783</v>
      </c>
      <c r="E52" s="99">
        <v>82</v>
      </c>
      <c r="F52" s="99" t="s">
        <v>3359</v>
      </c>
      <c r="G52" s="99" t="s">
        <v>3815</v>
      </c>
      <c r="H52" s="23" t="str">
        <f t="shared" si="0"/>
        <v>李＊家</v>
      </c>
      <c r="I52" s="23" t="str">
        <f t="shared" si="1"/>
        <v>0＊062985</v>
      </c>
      <c r="J52" s="99" t="s">
        <v>3813</v>
      </c>
      <c r="K52" s="99" t="s">
        <v>1122</v>
      </c>
      <c r="L52" s="99">
        <v>1173</v>
      </c>
      <c r="M52" s="99" t="s">
        <v>705</v>
      </c>
      <c r="N52" s="99" t="s">
        <v>3345</v>
      </c>
      <c r="O52" s="99"/>
      <c r="P52" s="99"/>
      <c r="Q52" s="2"/>
      <c r="R52" s="2"/>
      <c r="S52" s="2"/>
      <c r="T52" s="2"/>
      <c r="U52" s="2"/>
      <c r="V52" s="18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2"/>
      <c r="AO52" s="2"/>
      <c r="AP52" s="2"/>
      <c r="AQ52" s="1"/>
      <c r="AR52" s="1"/>
      <c r="AS52" s="1"/>
      <c r="AT52" s="1"/>
      <c r="AU52" s="1"/>
      <c r="AV52" s="2" t="s">
        <v>4332</v>
      </c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2"/>
      <c r="BH52" s="1"/>
      <c r="BI52" s="1"/>
      <c r="BJ52" s="2"/>
      <c r="BK52" s="2"/>
      <c r="BL52" s="2"/>
      <c r="BM52" s="1" t="s">
        <v>1111</v>
      </c>
      <c r="BN52" s="90"/>
    </row>
    <row r="53" spans="1:66" ht="45">
      <c r="A53" s="2">
        <v>49</v>
      </c>
      <c r="B53" s="99" t="s">
        <v>3892</v>
      </c>
      <c r="C53" s="99" t="s">
        <v>3376</v>
      </c>
      <c r="D53" s="99" t="s">
        <v>3790</v>
      </c>
      <c r="E53" s="99">
        <v>82</v>
      </c>
      <c r="F53" s="99" t="s">
        <v>3371</v>
      </c>
      <c r="G53" s="99" t="s">
        <v>3817</v>
      </c>
      <c r="H53" s="23" t="str">
        <f t="shared" si="0"/>
        <v>羅＊文</v>
      </c>
      <c r="I53" s="23" t="str">
        <f t="shared" si="1"/>
        <v>0＊367405</v>
      </c>
      <c r="J53" s="99" t="s">
        <v>3813</v>
      </c>
      <c r="K53" s="99" t="s">
        <v>1163</v>
      </c>
      <c r="L53" s="99">
        <v>1173</v>
      </c>
      <c r="M53" s="99" t="s">
        <v>135</v>
      </c>
      <c r="N53" s="99" t="s">
        <v>705</v>
      </c>
      <c r="O53" s="99" t="s">
        <v>3345</v>
      </c>
      <c r="P53" s="99"/>
      <c r="Q53" s="2"/>
      <c r="R53" s="2"/>
      <c r="S53" s="2"/>
      <c r="T53" s="2"/>
      <c r="U53" s="2"/>
      <c r="V53" s="18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2"/>
      <c r="AO53" s="2"/>
      <c r="AP53" s="2"/>
      <c r="AQ53" s="1"/>
      <c r="AR53" s="1"/>
      <c r="AS53" s="1"/>
      <c r="AT53" s="1"/>
      <c r="AU53" s="1"/>
      <c r="AV53" s="2" t="s">
        <v>9</v>
      </c>
      <c r="AW53" s="1"/>
      <c r="AX53" s="1"/>
      <c r="AY53" s="1"/>
      <c r="AZ53" s="1" t="s">
        <v>9</v>
      </c>
      <c r="BA53" s="1"/>
      <c r="BB53" s="1"/>
      <c r="BC53" s="1"/>
      <c r="BD53" s="1"/>
      <c r="BE53" s="1"/>
      <c r="BF53" s="1"/>
      <c r="BG53" s="2"/>
      <c r="BH53" s="1"/>
      <c r="BI53" s="1"/>
      <c r="BJ53" s="2"/>
      <c r="BK53" s="2"/>
      <c r="BL53" s="2"/>
      <c r="BM53" s="1" t="s">
        <v>1111</v>
      </c>
      <c r="BN53" s="90"/>
    </row>
    <row r="54" spans="1:66">
      <c r="A54" s="2">
        <v>50</v>
      </c>
      <c r="B54" s="99" t="s">
        <v>3893</v>
      </c>
      <c r="C54" s="99" t="s">
        <v>3894</v>
      </c>
      <c r="D54" s="99" t="s">
        <v>3790</v>
      </c>
      <c r="E54" s="99">
        <v>57</v>
      </c>
      <c r="F54" s="99"/>
      <c r="G54" s="99"/>
      <c r="H54" s="23" t="str">
        <f t="shared" si="0"/>
        <v>趙＊好</v>
      </c>
      <c r="I54" s="23" t="str">
        <f t="shared" si="1"/>
        <v>1＊803214</v>
      </c>
      <c r="J54" s="99" t="s">
        <v>3818</v>
      </c>
      <c r="K54" s="99" t="s">
        <v>4304</v>
      </c>
      <c r="L54" s="99">
        <v>1173</v>
      </c>
      <c r="M54" s="99" t="s">
        <v>67</v>
      </c>
      <c r="N54" s="99"/>
      <c r="O54" s="99"/>
      <c r="P54" s="99"/>
      <c r="Q54" s="2"/>
      <c r="R54" s="2"/>
      <c r="S54" s="2"/>
      <c r="T54" s="2"/>
      <c r="U54" s="2"/>
      <c r="V54" s="18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2"/>
      <c r="AO54" s="2"/>
      <c r="AP54" s="2"/>
      <c r="AQ54" s="1"/>
      <c r="AR54" s="1"/>
      <c r="AS54" s="1"/>
      <c r="AT54" s="1"/>
      <c r="AU54" s="1"/>
      <c r="AV54" s="2"/>
      <c r="AW54" s="1"/>
      <c r="AX54" s="1"/>
      <c r="AY54" s="1"/>
      <c r="AZ54" s="1"/>
      <c r="BA54" s="1"/>
      <c r="BB54" s="1" t="s">
        <v>9</v>
      </c>
      <c r="BC54" s="1"/>
      <c r="BD54" s="1"/>
      <c r="BE54" s="2"/>
      <c r="BF54" s="1"/>
      <c r="BG54" s="2"/>
      <c r="BH54" s="1"/>
      <c r="BI54" s="1"/>
      <c r="BJ54" s="2"/>
      <c r="BK54" s="2"/>
      <c r="BL54" s="2"/>
      <c r="BM54" s="1"/>
      <c r="BN54" s="90"/>
    </row>
    <row r="55" spans="1:66">
      <c r="A55" s="2">
        <v>51</v>
      </c>
      <c r="B55" s="99" t="s">
        <v>3895</v>
      </c>
      <c r="C55" s="99" t="s">
        <v>3896</v>
      </c>
      <c r="D55" s="99" t="s">
        <v>3783</v>
      </c>
      <c r="E55" s="99">
        <v>81</v>
      </c>
      <c r="F55" s="99"/>
      <c r="G55" s="99"/>
      <c r="H55" s="23" t="str">
        <f t="shared" si="0"/>
        <v>鄭＊秀</v>
      </c>
      <c r="I55" s="23" t="str">
        <f t="shared" si="1"/>
        <v>1＊965288</v>
      </c>
      <c r="J55" s="99" t="s">
        <v>3818</v>
      </c>
      <c r="K55" s="99" t="s">
        <v>4305</v>
      </c>
      <c r="L55" s="99">
        <v>1173</v>
      </c>
      <c r="M55" s="99" t="s">
        <v>58</v>
      </c>
      <c r="N55" s="99"/>
      <c r="O55" s="99"/>
      <c r="P55" s="99"/>
      <c r="Q55" s="2"/>
      <c r="R55" s="2"/>
      <c r="S55" s="2"/>
      <c r="T55" s="2"/>
      <c r="U55" s="2"/>
      <c r="V55" s="18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2"/>
      <c r="AO55" s="2"/>
      <c r="AP55" s="2"/>
      <c r="AQ55" s="1"/>
      <c r="AR55" s="1"/>
      <c r="AS55" s="1"/>
      <c r="AT55" s="1"/>
      <c r="AU55" s="1"/>
      <c r="AV55" s="2"/>
      <c r="AW55" s="1"/>
      <c r="AX55" s="1" t="s">
        <v>9</v>
      </c>
      <c r="AY55" s="1"/>
      <c r="AZ55" s="1"/>
      <c r="BA55" s="1"/>
      <c r="BB55" s="1"/>
      <c r="BC55" s="1"/>
      <c r="BD55" s="1"/>
      <c r="BE55" s="1"/>
      <c r="BF55" s="1"/>
      <c r="BG55" s="2"/>
      <c r="BH55" s="1"/>
      <c r="BI55" s="1"/>
      <c r="BJ55" s="2"/>
      <c r="BK55" s="2"/>
      <c r="BL55" s="2"/>
      <c r="BM55" s="1"/>
      <c r="BN55" s="90"/>
    </row>
    <row r="56" spans="1:66">
      <c r="A56" s="2">
        <v>52</v>
      </c>
      <c r="B56" s="99" t="s">
        <v>3897</v>
      </c>
      <c r="C56" s="99" t="s">
        <v>3898</v>
      </c>
      <c r="D56" s="99" t="s">
        <v>3783</v>
      </c>
      <c r="E56" s="99">
        <v>43</v>
      </c>
      <c r="F56" s="99" t="s">
        <v>3867</v>
      </c>
      <c r="G56" s="99" t="s">
        <v>3808</v>
      </c>
      <c r="H56" s="23" t="str">
        <f t="shared" si="0"/>
        <v>林＊生</v>
      </c>
      <c r="I56" s="23" t="str">
        <f t="shared" si="1"/>
        <v>2＊107418</v>
      </c>
      <c r="J56" s="99" t="s">
        <v>3818</v>
      </c>
      <c r="K56" s="99" t="s">
        <v>4304</v>
      </c>
      <c r="L56" s="99">
        <v>1173</v>
      </c>
      <c r="M56" s="99" t="s">
        <v>67</v>
      </c>
      <c r="N56" s="99"/>
      <c r="O56" s="99"/>
      <c r="P56" s="99"/>
      <c r="Q56" s="2"/>
      <c r="R56" s="2"/>
      <c r="S56" s="2"/>
      <c r="T56" s="2"/>
      <c r="U56" s="2"/>
      <c r="V56" s="18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2"/>
      <c r="AO56" s="1"/>
      <c r="AP56" s="2"/>
      <c r="AQ56" s="1"/>
      <c r="AR56" s="1"/>
      <c r="AS56" s="1"/>
      <c r="AT56" s="1"/>
      <c r="AU56" s="1"/>
      <c r="AV56" s="2"/>
      <c r="AW56" s="1"/>
      <c r="AX56" s="1"/>
      <c r="AY56" s="1"/>
      <c r="AZ56" s="1"/>
      <c r="BA56" s="1"/>
      <c r="BB56" s="1" t="s">
        <v>9</v>
      </c>
      <c r="BC56" s="1"/>
      <c r="BD56" s="1"/>
      <c r="BE56" s="2"/>
      <c r="BF56" s="1"/>
      <c r="BG56" s="2"/>
      <c r="BH56" s="1"/>
      <c r="BI56" s="1"/>
      <c r="BJ56" s="2"/>
      <c r="BK56" s="2"/>
      <c r="BL56" s="2"/>
      <c r="BM56" s="1"/>
      <c r="BN56" s="90"/>
    </row>
    <row r="57" spans="1:66">
      <c r="A57" s="2">
        <v>53</v>
      </c>
      <c r="B57" s="99" t="s">
        <v>3899</v>
      </c>
      <c r="C57" s="99" t="s">
        <v>3900</v>
      </c>
      <c r="D57" s="99" t="s">
        <v>3783</v>
      </c>
      <c r="E57" s="99">
        <v>79</v>
      </c>
      <c r="F57" s="99"/>
      <c r="G57" s="99"/>
      <c r="H57" s="23" t="str">
        <f t="shared" si="0"/>
        <v>陳＊彥</v>
      </c>
      <c r="I57" s="23" t="str">
        <f t="shared" si="1"/>
        <v>0＊401631</v>
      </c>
      <c r="J57" s="99" t="s">
        <v>3818</v>
      </c>
      <c r="K57" s="99" t="s">
        <v>4304</v>
      </c>
      <c r="L57" s="99">
        <v>1173</v>
      </c>
      <c r="M57" s="99" t="s">
        <v>67</v>
      </c>
      <c r="N57" s="99"/>
      <c r="O57" s="99"/>
      <c r="P57" s="99"/>
      <c r="Q57" s="2"/>
      <c r="R57" s="2"/>
      <c r="S57" s="2"/>
      <c r="T57" s="2"/>
      <c r="U57" s="2"/>
      <c r="V57" s="18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2"/>
      <c r="AO57" s="2"/>
      <c r="AP57" s="2"/>
      <c r="AQ57" s="1"/>
      <c r="AR57" s="1"/>
      <c r="AS57" s="1"/>
      <c r="AT57" s="1"/>
      <c r="AU57" s="1"/>
      <c r="AV57" s="2"/>
      <c r="AW57" s="1"/>
      <c r="AX57" s="1"/>
      <c r="AY57" s="1"/>
      <c r="AZ57" s="1"/>
      <c r="BA57" s="1"/>
      <c r="BB57" s="1" t="s">
        <v>9</v>
      </c>
      <c r="BC57" s="1"/>
      <c r="BD57" s="1"/>
      <c r="BE57" s="2"/>
      <c r="BF57" s="1"/>
      <c r="BG57" s="2"/>
      <c r="BH57" s="1"/>
      <c r="BI57" s="1"/>
      <c r="BJ57" s="2"/>
      <c r="BK57" s="2"/>
      <c r="BL57" s="2"/>
      <c r="BM57" s="1"/>
      <c r="BN57" s="90"/>
    </row>
    <row r="58" spans="1:66" ht="45">
      <c r="A58" s="2">
        <v>54</v>
      </c>
      <c r="B58" s="99" t="s">
        <v>3901</v>
      </c>
      <c r="C58" s="99" t="s">
        <v>3902</v>
      </c>
      <c r="D58" s="99" t="s">
        <v>3790</v>
      </c>
      <c r="E58" s="99">
        <v>86</v>
      </c>
      <c r="F58" s="99" t="s">
        <v>3361</v>
      </c>
      <c r="G58" s="99"/>
      <c r="H58" s="23" t="str">
        <f t="shared" si="0"/>
        <v>侯＊雪</v>
      </c>
      <c r="I58" s="23" t="str">
        <f t="shared" si="1"/>
        <v>0＊502045</v>
      </c>
      <c r="J58" s="99" t="s">
        <v>3808</v>
      </c>
      <c r="K58" s="99" t="s">
        <v>4297</v>
      </c>
      <c r="L58" s="99">
        <v>1173</v>
      </c>
      <c r="M58" s="99" t="s">
        <v>3401</v>
      </c>
      <c r="N58" s="99" t="s">
        <v>705</v>
      </c>
      <c r="O58" s="99" t="s">
        <v>3345</v>
      </c>
      <c r="P58" s="99"/>
      <c r="Q58" s="2"/>
      <c r="R58" s="2"/>
      <c r="S58" s="2"/>
      <c r="T58" s="2"/>
      <c r="U58" s="2"/>
      <c r="V58" s="18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2"/>
      <c r="AO58" s="2"/>
      <c r="AP58" s="2"/>
      <c r="AQ58" s="1"/>
      <c r="AR58" s="1"/>
      <c r="AS58" s="1"/>
      <c r="AT58" s="1"/>
      <c r="AU58" s="1"/>
      <c r="AV58" s="2" t="s">
        <v>9</v>
      </c>
      <c r="AW58" s="1"/>
      <c r="AX58" s="1"/>
      <c r="AY58" s="1"/>
      <c r="AZ58" s="1"/>
      <c r="BA58" s="1"/>
      <c r="BB58" s="1"/>
      <c r="BC58" s="1"/>
      <c r="BD58" s="1"/>
      <c r="BE58" s="2"/>
      <c r="BF58" s="1"/>
      <c r="BG58" s="2" t="s">
        <v>9</v>
      </c>
      <c r="BH58" s="1"/>
      <c r="BI58" s="1"/>
      <c r="BJ58" s="2"/>
      <c r="BK58" s="2"/>
      <c r="BL58" s="2"/>
      <c r="BM58" s="1" t="s">
        <v>1111</v>
      </c>
      <c r="BN58" s="90"/>
    </row>
    <row r="59" spans="1:66">
      <c r="A59" s="2">
        <v>55</v>
      </c>
      <c r="B59" s="99" t="s">
        <v>3903</v>
      </c>
      <c r="C59" s="99" t="s">
        <v>3904</v>
      </c>
      <c r="D59" s="99" t="s">
        <v>3790</v>
      </c>
      <c r="E59" s="99">
        <v>65</v>
      </c>
      <c r="F59" s="99"/>
      <c r="G59" s="99"/>
      <c r="H59" s="23" t="str">
        <f t="shared" si="0"/>
        <v>徐＊美鈴</v>
      </c>
      <c r="I59" s="23" t="str">
        <f t="shared" si="1"/>
        <v>1＊573874</v>
      </c>
      <c r="J59" s="99" t="s">
        <v>3827</v>
      </c>
      <c r="K59" s="99" t="s">
        <v>4304</v>
      </c>
      <c r="L59" s="99">
        <v>1173</v>
      </c>
      <c r="M59" s="99" t="s">
        <v>67</v>
      </c>
      <c r="N59" s="99"/>
      <c r="O59" s="99"/>
      <c r="P59" s="99"/>
      <c r="Q59" s="2"/>
      <c r="R59" s="2"/>
      <c r="S59" s="2"/>
      <c r="T59" s="2"/>
      <c r="U59" s="2"/>
      <c r="V59" s="18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2"/>
      <c r="AO59" s="2"/>
      <c r="AP59" s="2"/>
      <c r="AQ59" s="1"/>
      <c r="AR59" s="1"/>
      <c r="AS59" s="1"/>
      <c r="AT59" s="1"/>
      <c r="AU59" s="1"/>
      <c r="AV59" s="2"/>
      <c r="AW59" s="1"/>
      <c r="AX59" s="1"/>
      <c r="AY59" s="1"/>
      <c r="AZ59" s="1"/>
      <c r="BA59" s="1"/>
      <c r="BB59" s="1" t="s">
        <v>9</v>
      </c>
      <c r="BC59" s="1"/>
      <c r="BD59" s="1"/>
      <c r="BE59" s="2"/>
      <c r="BF59" s="1"/>
      <c r="BG59" s="2"/>
      <c r="BH59" s="1"/>
      <c r="BI59" s="1"/>
      <c r="BJ59" s="2"/>
      <c r="BK59" s="2"/>
      <c r="BL59" s="2"/>
      <c r="BM59" s="1"/>
      <c r="BN59" s="90"/>
    </row>
    <row r="60" spans="1:66">
      <c r="A60" s="2">
        <v>56</v>
      </c>
      <c r="B60" s="99" t="s">
        <v>3905</v>
      </c>
      <c r="C60" s="99" t="s">
        <v>3906</v>
      </c>
      <c r="D60" s="99" t="s">
        <v>3783</v>
      </c>
      <c r="E60" s="99">
        <v>68</v>
      </c>
      <c r="F60" s="99"/>
      <c r="G60" s="99"/>
      <c r="H60" s="23" t="str">
        <f t="shared" si="0"/>
        <v>阮＊允</v>
      </c>
      <c r="I60" s="23" t="str">
        <f t="shared" si="1"/>
        <v>1＊322464</v>
      </c>
      <c r="J60" s="99" t="s">
        <v>3827</v>
      </c>
      <c r="K60" s="99" t="s">
        <v>4305</v>
      </c>
      <c r="L60" s="99">
        <v>1173</v>
      </c>
      <c r="M60" s="99" t="s">
        <v>58</v>
      </c>
      <c r="N60" s="99"/>
      <c r="O60" s="99"/>
      <c r="P60" s="99"/>
      <c r="Q60" s="2"/>
      <c r="R60" s="2"/>
      <c r="S60" s="2"/>
      <c r="T60" s="2"/>
      <c r="U60" s="2"/>
      <c r="V60" s="18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2"/>
      <c r="AO60" s="2"/>
      <c r="AP60" s="2"/>
      <c r="AQ60" s="1"/>
      <c r="AR60" s="1"/>
      <c r="AS60" s="1"/>
      <c r="AT60" s="1"/>
      <c r="AU60" s="1"/>
      <c r="AV60" s="2"/>
      <c r="AW60" s="1"/>
      <c r="AX60" s="1" t="s">
        <v>9</v>
      </c>
      <c r="AY60" s="1"/>
      <c r="AZ60" s="1"/>
      <c r="BA60" s="1"/>
      <c r="BB60" s="1"/>
      <c r="BC60" s="1"/>
      <c r="BD60" s="1"/>
      <c r="BE60" s="1"/>
      <c r="BF60" s="1"/>
      <c r="BG60" s="2"/>
      <c r="BH60" s="1"/>
      <c r="BI60" s="1"/>
      <c r="BJ60" s="2"/>
      <c r="BK60" s="2"/>
      <c r="BL60" s="2"/>
      <c r="BM60" s="1"/>
      <c r="BN60" s="90"/>
    </row>
    <row r="61" spans="1:66">
      <c r="A61" s="2">
        <v>57</v>
      </c>
      <c r="B61" s="99" t="s">
        <v>3907</v>
      </c>
      <c r="C61" s="99" t="s">
        <v>3908</v>
      </c>
      <c r="D61" s="99" t="s">
        <v>3790</v>
      </c>
      <c r="E61" s="99">
        <v>57</v>
      </c>
      <c r="F61" s="99"/>
      <c r="G61" s="99"/>
      <c r="H61" s="23" t="str">
        <f t="shared" si="0"/>
        <v>黃＊圓</v>
      </c>
      <c r="I61" s="23" t="str">
        <f t="shared" si="1"/>
        <v>0＊761931</v>
      </c>
      <c r="J61" s="99" t="s">
        <v>3827</v>
      </c>
      <c r="K61" s="99" t="s">
        <v>4305</v>
      </c>
      <c r="L61" s="99">
        <v>1173</v>
      </c>
      <c r="M61" s="99" t="s">
        <v>58</v>
      </c>
      <c r="N61" s="99"/>
      <c r="O61" s="99"/>
      <c r="P61" s="99"/>
      <c r="Q61" s="2"/>
      <c r="R61" s="2"/>
      <c r="S61" s="2"/>
      <c r="T61" s="2"/>
      <c r="U61" s="2"/>
      <c r="V61" s="18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2"/>
      <c r="AO61" s="2"/>
      <c r="AP61" s="2"/>
      <c r="AQ61" s="1"/>
      <c r="AR61" s="1"/>
      <c r="AS61" s="1"/>
      <c r="AT61" s="1"/>
      <c r="AU61" s="1"/>
      <c r="AV61" s="2"/>
      <c r="AW61" s="1"/>
      <c r="AX61" s="1" t="s">
        <v>9</v>
      </c>
      <c r="AY61" s="1"/>
      <c r="AZ61" s="1"/>
      <c r="BA61" s="1"/>
      <c r="BB61" s="1"/>
      <c r="BC61" s="1"/>
      <c r="BD61" s="1"/>
      <c r="BE61" s="1"/>
      <c r="BF61" s="1"/>
      <c r="BG61" s="2"/>
      <c r="BH61" s="1"/>
      <c r="BI61" s="1"/>
      <c r="BJ61" s="2"/>
      <c r="BK61" s="2"/>
      <c r="BL61" s="2"/>
      <c r="BM61" s="1"/>
      <c r="BN61" s="90"/>
    </row>
    <row r="62" spans="1:66">
      <c r="A62" s="2">
        <v>58</v>
      </c>
      <c r="B62" s="99" t="s">
        <v>3909</v>
      </c>
      <c r="C62" s="99" t="s">
        <v>3910</v>
      </c>
      <c r="D62" s="99" t="s">
        <v>3790</v>
      </c>
      <c r="E62" s="99">
        <v>77</v>
      </c>
      <c r="F62" s="99"/>
      <c r="G62" s="99"/>
      <c r="H62" s="23" t="str">
        <f t="shared" si="0"/>
        <v>蔡＊秀霞</v>
      </c>
      <c r="I62" s="23" t="str">
        <f t="shared" si="1"/>
        <v>0＊138028</v>
      </c>
      <c r="J62" s="99" t="s">
        <v>3827</v>
      </c>
      <c r="K62" s="99" t="s">
        <v>4304</v>
      </c>
      <c r="L62" s="99">
        <v>1173</v>
      </c>
      <c r="M62" s="99" t="s">
        <v>67</v>
      </c>
      <c r="N62" s="99"/>
      <c r="O62" s="99"/>
      <c r="P62" s="99"/>
      <c r="Q62" s="2"/>
      <c r="R62" s="2"/>
      <c r="S62" s="2"/>
      <c r="T62" s="2"/>
      <c r="U62" s="2"/>
      <c r="V62" s="18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2"/>
      <c r="AO62" s="2"/>
      <c r="AP62" s="2"/>
      <c r="AQ62" s="1"/>
      <c r="AR62" s="1"/>
      <c r="AS62" s="1"/>
      <c r="AT62" s="1"/>
      <c r="AU62" s="1"/>
      <c r="AV62" s="2"/>
      <c r="AW62" s="1"/>
      <c r="AX62" s="1"/>
      <c r="AY62" s="1"/>
      <c r="AZ62" s="1"/>
      <c r="BA62" s="1"/>
      <c r="BB62" s="1" t="s">
        <v>9</v>
      </c>
      <c r="BC62" s="1"/>
      <c r="BD62" s="1"/>
      <c r="BE62" s="2"/>
      <c r="BF62" s="1"/>
      <c r="BG62" s="2"/>
      <c r="BH62" s="1"/>
      <c r="BI62" s="1"/>
      <c r="BJ62" s="2"/>
      <c r="BK62" s="2"/>
      <c r="BL62" s="2"/>
      <c r="BM62" s="1"/>
      <c r="BN62" s="90"/>
    </row>
    <row r="63" spans="1:66">
      <c r="A63" s="2">
        <v>59</v>
      </c>
      <c r="B63" s="99" t="s">
        <v>3911</v>
      </c>
      <c r="C63" s="99" t="s">
        <v>3912</v>
      </c>
      <c r="D63" s="99" t="s">
        <v>3783</v>
      </c>
      <c r="E63" s="99">
        <v>62</v>
      </c>
      <c r="F63" s="99" t="s">
        <v>3913</v>
      </c>
      <c r="G63" s="99"/>
      <c r="H63" s="23" t="str">
        <f t="shared" si="0"/>
        <v>楊＊源</v>
      </c>
      <c r="I63" s="23" t="str">
        <f t="shared" si="1"/>
        <v>0＊958770</v>
      </c>
      <c r="J63" s="99" t="s">
        <v>3825</v>
      </c>
      <c r="K63" s="99" t="s">
        <v>4306</v>
      </c>
      <c r="L63" s="99">
        <v>1173</v>
      </c>
      <c r="M63" s="99" t="s">
        <v>91</v>
      </c>
      <c r="N63" s="99"/>
      <c r="O63" s="99"/>
      <c r="P63" s="99"/>
      <c r="Q63" s="2"/>
      <c r="R63" s="2"/>
      <c r="S63" s="2"/>
      <c r="T63" s="2"/>
      <c r="U63" s="2"/>
      <c r="V63" s="18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2"/>
      <c r="AO63" s="2"/>
      <c r="AP63" s="2"/>
      <c r="AQ63" s="1"/>
      <c r="AR63" s="1"/>
      <c r="AS63" s="1"/>
      <c r="AT63" s="1"/>
      <c r="AU63" s="1"/>
      <c r="AV63" s="2"/>
      <c r="AW63" s="1"/>
      <c r="AX63" s="1"/>
      <c r="AY63" s="1"/>
      <c r="AZ63" s="1"/>
      <c r="BA63" s="1"/>
      <c r="BB63" s="1"/>
      <c r="BC63" s="1"/>
      <c r="BD63" s="1"/>
      <c r="BE63" s="2"/>
      <c r="BF63" s="1"/>
      <c r="BG63" s="2"/>
      <c r="BH63" s="1"/>
      <c r="BI63" s="1"/>
      <c r="BJ63" s="2"/>
      <c r="BK63" s="2"/>
      <c r="BL63" s="2"/>
      <c r="BM63" s="1" t="s">
        <v>1792</v>
      </c>
      <c r="BN63" s="90"/>
    </row>
    <row r="64" spans="1:66" ht="30">
      <c r="A64" s="2">
        <v>60</v>
      </c>
      <c r="B64" s="99" t="s">
        <v>3914</v>
      </c>
      <c r="C64" s="99" t="s">
        <v>3915</v>
      </c>
      <c r="D64" s="99" t="s">
        <v>3790</v>
      </c>
      <c r="E64" s="99">
        <v>56</v>
      </c>
      <c r="F64" s="99" t="s">
        <v>3836</v>
      </c>
      <c r="G64" s="99"/>
      <c r="H64" s="23" t="str">
        <f t="shared" si="0"/>
        <v>陳＊篇</v>
      </c>
      <c r="I64" s="23" t="str">
        <f t="shared" si="1"/>
        <v>2＊643994</v>
      </c>
      <c r="J64" s="99" t="s">
        <v>3825</v>
      </c>
      <c r="K64" s="99" t="s">
        <v>1118</v>
      </c>
      <c r="L64" s="99">
        <v>1173</v>
      </c>
      <c r="M64" s="99" t="s">
        <v>135</v>
      </c>
      <c r="N64" s="99" t="s">
        <v>3345</v>
      </c>
      <c r="O64" s="99"/>
      <c r="P64" s="99"/>
      <c r="Q64" s="2"/>
      <c r="R64" s="2"/>
      <c r="S64" s="2"/>
      <c r="T64" s="2"/>
      <c r="U64" s="2"/>
      <c r="V64" s="18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2"/>
      <c r="AO64" s="2"/>
      <c r="AP64" s="2"/>
      <c r="AQ64" s="1"/>
      <c r="AR64" s="1"/>
      <c r="AS64" s="1"/>
      <c r="AT64" s="1"/>
      <c r="AU64" s="1"/>
      <c r="AV64" s="2"/>
      <c r="AW64" s="1"/>
      <c r="AX64" s="1"/>
      <c r="AY64" s="1"/>
      <c r="AZ64" s="1" t="s">
        <v>9</v>
      </c>
      <c r="BA64" s="1"/>
      <c r="BB64" s="1"/>
      <c r="BC64" s="1"/>
      <c r="BD64" s="1"/>
      <c r="BE64" s="1"/>
      <c r="BF64" s="1"/>
      <c r="BG64" s="2"/>
      <c r="BH64" s="1"/>
      <c r="BI64" s="1"/>
      <c r="BJ64" s="2"/>
      <c r="BK64" s="2"/>
      <c r="BL64" s="2"/>
      <c r="BM64" s="1" t="s">
        <v>1111</v>
      </c>
      <c r="BN64" s="90"/>
    </row>
    <row r="65" spans="1:66">
      <c r="A65" s="2">
        <v>61</v>
      </c>
      <c r="B65" s="99" t="s">
        <v>3916</v>
      </c>
      <c r="C65" s="99" t="s">
        <v>3917</v>
      </c>
      <c r="D65" s="99" t="s">
        <v>3783</v>
      </c>
      <c r="E65" s="99">
        <v>77</v>
      </c>
      <c r="F65" s="99" t="s">
        <v>3800</v>
      </c>
      <c r="G65" s="99"/>
      <c r="H65" s="23" t="str">
        <f t="shared" si="0"/>
        <v>李＊生</v>
      </c>
      <c r="I65" s="23" t="str">
        <f t="shared" si="1"/>
        <v>2＊040174</v>
      </c>
      <c r="J65" s="99" t="s">
        <v>3825</v>
      </c>
      <c r="K65" s="99" t="s">
        <v>4305</v>
      </c>
      <c r="L65" s="99">
        <v>1173</v>
      </c>
      <c r="M65" s="99" t="s">
        <v>58</v>
      </c>
      <c r="N65" s="99"/>
      <c r="O65" s="99"/>
      <c r="P65" s="99"/>
      <c r="Q65" s="2"/>
      <c r="R65" s="2"/>
      <c r="S65" s="2"/>
      <c r="T65" s="2"/>
      <c r="U65" s="2"/>
      <c r="V65" s="18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2"/>
      <c r="AO65" s="2"/>
      <c r="AP65" s="2"/>
      <c r="AQ65" s="1"/>
      <c r="AR65" s="1"/>
      <c r="AS65" s="1"/>
      <c r="AT65" s="1"/>
      <c r="AU65" s="1"/>
      <c r="AV65" s="2"/>
      <c r="AW65" s="1"/>
      <c r="AX65" s="1" t="s">
        <v>9</v>
      </c>
      <c r="AY65" s="1"/>
      <c r="AZ65" s="1"/>
      <c r="BA65" s="1"/>
      <c r="BB65" s="1"/>
      <c r="BC65" s="1"/>
      <c r="BD65" s="1"/>
      <c r="BE65" s="1"/>
      <c r="BF65" s="1"/>
      <c r="BG65" s="2"/>
      <c r="BH65" s="1"/>
      <c r="BI65" s="1"/>
      <c r="BJ65" s="2"/>
      <c r="BK65" s="2"/>
      <c r="BL65" s="2"/>
      <c r="BM65" s="1"/>
      <c r="BN65" s="90"/>
    </row>
    <row r="66" spans="1:66">
      <c r="A66" s="2">
        <v>62</v>
      </c>
      <c r="B66" s="99" t="s">
        <v>3918</v>
      </c>
      <c r="C66" s="99" t="s">
        <v>3919</v>
      </c>
      <c r="D66" s="99" t="s">
        <v>3783</v>
      </c>
      <c r="E66" s="99">
        <v>60</v>
      </c>
      <c r="F66" s="99" t="s">
        <v>3800</v>
      </c>
      <c r="G66" s="99" t="s">
        <v>3809</v>
      </c>
      <c r="H66" s="23" t="str">
        <f t="shared" si="0"/>
        <v>黃＊祿</v>
      </c>
      <c r="I66" s="23" t="str">
        <f t="shared" si="1"/>
        <v>1＊147862</v>
      </c>
      <c r="J66" s="99" t="s">
        <v>3795</v>
      </c>
      <c r="K66" s="99" t="s">
        <v>4305</v>
      </c>
      <c r="L66" s="99">
        <v>1551</v>
      </c>
      <c r="M66" s="99" t="s">
        <v>58</v>
      </c>
      <c r="N66" s="99"/>
      <c r="O66" s="99"/>
      <c r="P66" s="99"/>
      <c r="Q66" s="1"/>
      <c r="R66" s="1"/>
      <c r="S66" s="1"/>
      <c r="T66" s="1"/>
      <c r="U66" s="1"/>
      <c r="V66" s="19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 t="s">
        <v>9</v>
      </c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90"/>
    </row>
    <row r="67" spans="1:66">
      <c r="A67" s="2">
        <v>63</v>
      </c>
      <c r="B67" s="99" t="s">
        <v>3918</v>
      </c>
      <c r="C67" s="99" t="s">
        <v>3919</v>
      </c>
      <c r="D67" s="99" t="s">
        <v>3783</v>
      </c>
      <c r="E67" s="99">
        <v>60</v>
      </c>
      <c r="F67" s="99" t="s">
        <v>3800</v>
      </c>
      <c r="G67" s="99" t="s">
        <v>3809</v>
      </c>
      <c r="H67" s="23" t="str">
        <f t="shared" si="0"/>
        <v>黃＊祿</v>
      </c>
      <c r="I67" s="23" t="str">
        <f t="shared" si="1"/>
        <v>1＊147862</v>
      </c>
      <c r="J67" s="99" t="s">
        <v>3784</v>
      </c>
      <c r="K67" s="99" t="s">
        <v>4305</v>
      </c>
      <c r="L67" s="99">
        <v>1551</v>
      </c>
      <c r="M67" s="99" t="s">
        <v>58</v>
      </c>
      <c r="N67" s="99"/>
      <c r="O67" s="99"/>
      <c r="P67" s="99"/>
      <c r="Q67" s="2"/>
      <c r="R67" s="2"/>
      <c r="S67" s="2"/>
      <c r="T67" s="2"/>
      <c r="U67" s="2"/>
      <c r="V67" s="18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2"/>
      <c r="AO67" s="2"/>
      <c r="AP67" s="2"/>
      <c r="AQ67" s="1"/>
      <c r="AR67" s="1"/>
      <c r="AS67" s="1"/>
      <c r="AT67" s="1"/>
      <c r="AU67" s="1"/>
      <c r="AV67" s="2"/>
      <c r="AW67" s="1" t="s">
        <v>9</v>
      </c>
      <c r="AX67" s="1"/>
      <c r="AY67" s="1"/>
      <c r="AZ67" s="1"/>
      <c r="BA67" s="1"/>
      <c r="BB67" s="1"/>
      <c r="BC67" s="1"/>
      <c r="BD67" s="1"/>
      <c r="BE67" s="1"/>
      <c r="BF67" s="1"/>
      <c r="BG67" s="2"/>
      <c r="BH67" s="1"/>
      <c r="BI67" s="1"/>
      <c r="BJ67" s="2"/>
      <c r="BK67" s="2"/>
      <c r="BL67" s="2"/>
      <c r="BM67" s="1"/>
      <c r="BN67" s="90"/>
    </row>
    <row r="68" spans="1:66" ht="30">
      <c r="A68" s="2">
        <v>64</v>
      </c>
      <c r="B68" s="99" t="s">
        <v>3920</v>
      </c>
      <c r="C68" s="99" t="s">
        <v>3528</v>
      </c>
      <c r="D68" s="99" t="s">
        <v>3790</v>
      </c>
      <c r="E68" s="99">
        <v>77</v>
      </c>
      <c r="F68" s="99" t="s">
        <v>3361</v>
      </c>
      <c r="G68" s="99" t="s">
        <v>3873</v>
      </c>
      <c r="H68" s="23" t="str">
        <f t="shared" si="0"/>
        <v>鄭＊素珠</v>
      </c>
      <c r="I68" s="23" t="str">
        <f t="shared" si="1"/>
        <v>0＊256308</v>
      </c>
      <c r="J68" s="99" t="s">
        <v>3807</v>
      </c>
      <c r="K68" s="99" t="s">
        <v>4309</v>
      </c>
      <c r="L68" s="99">
        <v>1551</v>
      </c>
      <c r="M68" s="99" t="s">
        <v>67</v>
      </c>
      <c r="N68" s="99" t="s">
        <v>3366</v>
      </c>
      <c r="O68" s="99"/>
      <c r="P68" s="99"/>
      <c r="Q68" s="2"/>
      <c r="R68" s="2"/>
      <c r="S68" s="2"/>
      <c r="T68" s="2"/>
      <c r="U68" s="2"/>
      <c r="V68" s="18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2"/>
      <c r="AO68" s="2"/>
      <c r="AP68" s="2"/>
      <c r="AQ68" s="1"/>
      <c r="AR68" s="1"/>
      <c r="AS68" s="1"/>
      <c r="AT68" s="1"/>
      <c r="AU68" s="1"/>
      <c r="AV68" s="2"/>
      <c r="AW68" s="1"/>
      <c r="AX68" s="1"/>
      <c r="AY68" s="1"/>
      <c r="AZ68" s="1"/>
      <c r="BA68" s="1"/>
      <c r="BB68" s="1" t="s">
        <v>9</v>
      </c>
      <c r="BC68" s="1"/>
      <c r="BD68" s="1" t="s">
        <v>9</v>
      </c>
      <c r="BE68" s="1"/>
      <c r="BF68" s="1"/>
      <c r="BG68" s="2"/>
      <c r="BH68" s="1"/>
      <c r="BI68" s="1"/>
      <c r="BJ68" s="2"/>
      <c r="BK68" s="2"/>
      <c r="BL68" s="2"/>
      <c r="BM68" s="1"/>
      <c r="BN68" s="90"/>
    </row>
    <row r="69" spans="1:66" ht="30">
      <c r="A69" s="2">
        <v>65</v>
      </c>
      <c r="B69" s="99" t="s">
        <v>3921</v>
      </c>
      <c r="C69" s="99" t="s">
        <v>3922</v>
      </c>
      <c r="D69" s="99" t="s">
        <v>3783</v>
      </c>
      <c r="E69" s="99">
        <v>73</v>
      </c>
      <c r="F69" s="99" t="s">
        <v>3875</v>
      </c>
      <c r="G69" s="99" t="s">
        <v>3836</v>
      </c>
      <c r="H69" s="23" t="str">
        <f t="shared" ref="H69:H132" si="2">REPLACE(B69,2,1,"＊")</f>
        <v>王＊標</v>
      </c>
      <c r="I69" s="23" t="str">
        <f t="shared" ref="I69:I132" si="3">REPLACE(C69,2,1,"＊")</f>
        <v>0＊137091</v>
      </c>
      <c r="J69" s="99" t="s">
        <v>3813</v>
      </c>
      <c r="K69" s="99" t="s">
        <v>1118</v>
      </c>
      <c r="L69" s="99">
        <v>1551</v>
      </c>
      <c r="M69" s="99" t="s">
        <v>135</v>
      </c>
      <c r="N69" s="99" t="s">
        <v>3345</v>
      </c>
      <c r="O69" s="99"/>
      <c r="P69" s="99"/>
      <c r="Q69" s="2"/>
      <c r="R69" s="2"/>
      <c r="S69" s="2"/>
      <c r="T69" s="2"/>
      <c r="U69" s="2"/>
      <c r="V69" s="18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2"/>
      <c r="AO69" s="2"/>
      <c r="AP69" s="2"/>
      <c r="AQ69" s="1"/>
      <c r="AR69" s="1"/>
      <c r="AS69" s="1"/>
      <c r="AT69" s="1"/>
      <c r="AU69" s="1"/>
      <c r="AV69" s="2"/>
      <c r="AW69" s="1"/>
      <c r="AX69" s="1"/>
      <c r="AY69" s="1"/>
      <c r="AZ69" s="1" t="s">
        <v>9</v>
      </c>
      <c r="BA69" s="1"/>
      <c r="BB69" s="1"/>
      <c r="BC69" s="1"/>
      <c r="BD69" s="1"/>
      <c r="BE69" s="1"/>
      <c r="BF69" s="1"/>
      <c r="BG69" s="2"/>
      <c r="BH69" s="1"/>
      <c r="BI69" s="1"/>
      <c r="BJ69" s="2"/>
      <c r="BK69" s="2"/>
      <c r="BL69" s="2"/>
      <c r="BM69" s="1" t="s">
        <v>1111</v>
      </c>
      <c r="BN69" s="90"/>
    </row>
    <row r="70" spans="1:66">
      <c r="A70" s="2">
        <v>66</v>
      </c>
      <c r="B70" s="99" t="s">
        <v>3923</v>
      </c>
      <c r="C70" s="99" t="s">
        <v>3924</v>
      </c>
      <c r="D70" s="99" t="s">
        <v>3790</v>
      </c>
      <c r="E70" s="99">
        <v>64</v>
      </c>
      <c r="F70" s="99" t="s">
        <v>3878</v>
      </c>
      <c r="G70" s="99" t="s">
        <v>3815</v>
      </c>
      <c r="H70" s="23" t="str">
        <f t="shared" si="2"/>
        <v>李＊𤆬治</v>
      </c>
      <c r="I70" s="23" t="str">
        <f t="shared" si="3"/>
        <v>1＊447234</v>
      </c>
      <c r="J70" s="99" t="s">
        <v>3813</v>
      </c>
      <c r="K70" s="99" t="s">
        <v>4304</v>
      </c>
      <c r="L70" s="99">
        <v>1551</v>
      </c>
      <c r="M70" s="99" t="s">
        <v>67</v>
      </c>
      <c r="N70" s="99"/>
      <c r="O70" s="99"/>
      <c r="P70" s="99"/>
      <c r="Q70" s="2"/>
      <c r="R70" s="2"/>
      <c r="S70" s="2"/>
      <c r="T70" s="2"/>
      <c r="U70" s="2"/>
      <c r="V70" s="18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2"/>
      <c r="AO70" s="2"/>
      <c r="AP70" s="2"/>
      <c r="AQ70" s="1"/>
      <c r="AR70" s="1"/>
      <c r="AS70" s="1"/>
      <c r="AT70" s="1"/>
      <c r="AU70" s="1"/>
      <c r="AV70" s="2"/>
      <c r="AW70" s="1"/>
      <c r="AX70" s="1"/>
      <c r="AY70" s="1"/>
      <c r="AZ70" s="1"/>
      <c r="BA70" s="1"/>
      <c r="BB70" s="1" t="s">
        <v>9</v>
      </c>
      <c r="BC70" s="1"/>
      <c r="BD70" s="1"/>
      <c r="BE70" s="2"/>
      <c r="BF70" s="1"/>
      <c r="BG70" s="2"/>
      <c r="BH70" s="1"/>
      <c r="BI70" s="1"/>
      <c r="BJ70" s="2"/>
      <c r="BK70" s="2"/>
      <c r="BL70" s="2"/>
      <c r="BM70" s="1"/>
      <c r="BN70" s="90"/>
    </row>
    <row r="71" spans="1:66">
      <c r="A71" s="2">
        <v>67</v>
      </c>
      <c r="B71" s="99" t="s">
        <v>3925</v>
      </c>
      <c r="C71" s="99" t="s">
        <v>889</v>
      </c>
      <c r="D71" s="99" t="s">
        <v>3783</v>
      </c>
      <c r="E71" s="99">
        <v>58</v>
      </c>
      <c r="F71" s="99"/>
      <c r="G71" s="99"/>
      <c r="H71" s="23" t="str">
        <f t="shared" si="2"/>
        <v>劉＊松</v>
      </c>
      <c r="I71" s="23" t="str">
        <f t="shared" si="3"/>
        <v>0＊053270</v>
      </c>
      <c r="J71" s="99" t="s">
        <v>3816</v>
      </c>
      <c r="K71" s="99" t="s">
        <v>4302</v>
      </c>
      <c r="L71" s="99">
        <v>1551</v>
      </c>
      <c r="M71" s="99" t="s">
        <v>118</v>
      </c>
      <c r="N71" s="99"/>
      <c r="O71" s="99"/>
      <c r="P71" s="99"/>
      <c r="Q71" s="2"/>
      <c r="R71" s="2"/>
      <c r="S71" s="2"/>
      <c r="T71" s="2"/>
      <c r="U71" s="2"/>
      <c r="V71" s="18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2"/>
      <c r="AO71" s="2"/>
      <c r="AP71" s="2"/>
      <c r="AQ71" s="1"/>
      <c r="AR71" s="1"/>
      <c r="AS71" s="1"/>
      <c r="AT71" s="1"/>
      <c r="AU71" s="1"/>
      <c r="AV71" s="2"/>
      <c r="AW71" s="1"/>
      <c r="AX71" s="1"/>
      <c r="AY71" s="1"/>
      <c r="AZ71" s="1"/>
      <c r="BA71" s="1" t="s">
        <v>9</v>
      </c>
      <c r="BB71" s="1"/>
      <c r="BC71" s="1"/>
      <c r="BD71" s="1"/>
      <c r="BE71" s="1"/>
      <c r="BF71" s="1"/>
      <c r="BG71" s="2"/>
      <c r="BH71" s="1"/>
      <c r="BI71" s="1"/>
      <c r="BJ71" s="2"/>
      <c r="BK71" s="2"/>
      <c r="BL71" s="2"/>
      <c r="BM71" s="1"/>
      <c r="BN71" s="90"/>
    </row>
    <row r="72" spans="1:66">
      <c r="A72" s="2">
        <v>68</v>
      </c>
      <c r="B72" s="99" t="s">
        <v>3926</v>
      </c>
      <c r="C72" s="99" t="s">
        <v>3927</v>
      </c>
      <c r="D72" s="99" t="s">
        <v>3783</v>
      </c>
      <c r="E72" s="99">
        <v>66</v>
      </c>
      <c r="F72" s="99"/>
      <c r="G72" s="99"/>
      <c r="H72" s="23" t="str">
        <f t="shared" si="2"/>
        <v>陳＊華</v>
      </c>
      <c r="I72" s="23" t="str">
        <f t="shared" si="3"/>
        <v>2＊077629</v>
      </c>
      <c r="J72" s="99" t="s">
        <v>3816</v>
      </c>
      <c r="K72" s="99" t="s">
        <v>4305</v>
      </c>
      <c r="L72" s="99">
        <v>1551</v>
      </c>
      <c r="M72" s="99" t="s">
        <v>58</v>
      </c>
      <c r="N72" s="99"/>
      <c r="O72" s="99"/>
      <c r="P72" s="99"/>
      <c r="Q72" s="2"/>
      <c r="R72" s="2"/>
      <c r="S72" s="2"/>
      <c r="T72" s="2"/>
      <c r="U72" s="2"/>
      <c r="V72" s="18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2"/>
      <c r="AO72" s="2"/>
      <c r="AP72" s="2"/>
      <c r="AQ72" s="1"/>
      <c r="AR72" s="1"/>
      <c r="AS72" s="1"/>
      <c r="AT72" s="1"/>
      <c r="AU72" s="1"/>
      <c r="AV72" s="2"/>
      <c r="AW72" s="1"/>
      <c r="AX72" s="1" t="s">
        <v>9</v>
      </c>
      <c r="AY72" s="1"/>
      <c r="AZ72" s="1"/>
      <c r="BA72" s="1"/>
      <c r="BB72" s="1"/>
      <c r="BC72" s="1"/>
      <c r="BD72" s="1"/>
      <c r="BE72" s="1"/>
      <c r="BF72" s="1"/>
      <c r="BG72" s="2"/>
      <c r="BH72" s="1"/>
      <c r="BI72" s="1"/>
      <c r="BJ72" s="2"/>
      <c r="BK72" s="2"/>
      <c r="BL72" s="2"/>
      <c r="BM72" s="1"/>
      <c r="BN72" s="90"/>
    </row>
    <row r="73" spans="1:66">
      <c r="A73" s="2">
        <v>69</v>
      </c>
      <c r="B73" s="99" t="s">
        <v>3928</v>
      </c>
      <c r="C73" s="99" t="s">
        <v>3929</v>
      </c>
      <c r="D73" s="99" t="s">
        <v>3783</v>
      </c>
      <c r="E73" s="99">
        <v>78</v>
      </c>
      <c r="F73" s="99"/>
      <c r="G73" s="99"/>
      <c r="H73" s="23" t="str">
        <f t="shared" si="2"/>
        <v>張＊傑</v>
      </c>
      <c r="I73" s="23" t="str">
        <f t="shared" si="3"/>
        <v>1＊127732</v>
      </c>
      <c r="J73" s="99" t="s">
        <v>3818</v>
      </c>
      <c r="K73" s="99" t="s">
        <v>4304</v>
      </c>
      <c r="L73" s="99">
        <v>1551</v>
      </c>
      <c r="M73" s="99" t="s">
        <v>67</v>
      </c>
      <c r="N73" s="99"/>
      <c r="O73" s="99"/>
      <c r="P73" s="99"/>
      <c r="Q73" s="2"/>
      <c r="R73" s="2"/>
      <c r="S73" s="2"/>
      <c r="T73" s="2"/>
      <c r="U73" s="2"/>
      <c r="V73" s="18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2"/>
      <c r="AO73" s="2"/>
      <c r="AP73" s="2"/>
      <c r="AQ73" s="1"/>
      <c r="AR73" s="1"/>
      <c r="AS73" s="1"/>
      <c r="AT73" s="1"/>
      <c r="AU73" s="1"/>
      <c r="AV73" s="2"/>
      <c r="AW73" s="1"/>
      <c r="AX73" s="1"/>
      <c r="AY73" s="1"/>
      <c r="AZ73" s="1"/>
      <c r="BA73" s="1"/>
      <c r="BB73" s="1" t="s">
        <v>9</v>
      </c>
      <c r="BC73" s="1"/>
      <c r="BD73" s="1"/>
      <c r="BE73" s="1"/>
      <c r="BF73" s="1"/>
      <c r="BG73" s="2"/>
      <c r="BH73" s="1"/>
      <c r="BI73" s="1"/>
      <c r="BJ73" s="2"/>
      <c r="BK73" s="2"/>
      <c r="BL73" s="2"/>
      <c r="BM73" s="1"/>
      <c r="BN73" s="90"/>
    </row>
    <row r="74" spans="1:66">
      <c r="A74" s="2">
        <v>70</v>
      </c>
      <c r="B74" s="99" t="s">
        <v>3930</v>
      </c>
      <c r="C74" s="99" t="s">
        <v>3931</v>
      </c>
      <c r="D74" s="99" t="s">
        <v>3790</v>
      </c>
      <c r="E74" s="99">
        <v>69</v>
      </c>
      <c r="F74" s="99" t="s">
        <v>3808</v>
      </c>
      <c r="G74" s="99" t="s">
        <v>3791</v>
      </c>
      <c r="H74" s="23" t="str">
        <f t="shared" si="2"/>
        <v>賴＊娥</v>
      </c>
      <c r="I74" s="23" t="str">
        <f t="shared" si="3"/>
        <v>0＊177004</v>
      </c>
      <c r="J74" s="99" t="s">
        <v>3808</v>
      </c>
      <c r="K74" s="99" t="s">
        <v>4305</v>
      </c>
      <c r="L74" s="99">
        <v>1551</v>
      </c>
      <c r="M74" s="99" t="s">
        <v>58</v>
      </c>
      <c r="N74" s="99"/>
      <c r="O74" s="99"/>
      <c r="P74" s="99"/>
      <c r="Q74" s="2"/>
      <c r="R74" s="2"/>
      <c r="S74" s="2"/>
      <c r="T74" s="2"/>
      <c r="U74" s="2"/>
      <c r="V74" s="18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2"/>
      <c r="AO74" s="2"/>
      <c r="AP74" s="2"/>
      <c r="AQ74" s="1"/>
      <c r="AR74" s="1"/>
      <c r="AS74" s="1"/>
      <c r="AT74" s="1"/>
      <c r="AU74" s="1"/>
      <c r="AV74" s="2"/>
      <c r="AW74" s="1"/>
      <c r="AX74" s="1" t="s">
        <v>9</v>
      </c>
      <c r="AY74" s="1"/>
      <c r="AZ74" s="1"/>
      <c r="BA74" s="1"/>
      <c r="BB74" s="1"/>
      <c r="BC74" s="1"/>
      <c r="BD74" s="1"/>
      <c r="BE74" s="2"/>
      <c r="BF74" s="1"/>
      <c r="BG74" s="2"/>
      <c r="BH74" s="1"/>
      <c r="BI74" s="1"/>
      <c r="BJ74" s="2"/>
      <c r="BK74" s="2"/>
      <c r="BL74" s="2"/>
      <c r="BM74" s="1"/>
      <c r="BN74" s="90"/>
    </row>
    <row r="75" spans="1:66" ht="30">
      <c r="A75" s="2">
        <v>71</v>
      </c>
      <c r="B75" s="99" t="s">
        <v>3932</v>
      </c>
      <c r="C75" s="99" t="s">
        <v>3933</v>
      </c>
      <c r="D75" s="99" t="s">
        <v>3783</v>
      </c>
      <c r="E75" s="99">
        <v>52</v>
      </c>
      <c r="F75" s="99" t="s">
        <v>3816</v>
      </c>
      <c r="G75" s="99" t="s">
        <v>3830</v>
      </c>
      <c r="H75" s="23" t="str">
        <f t="shared" si="2"/>
        <v>黃＊維</v>
      </c>
      <c r="I75" s="23" t="str">
        <f t="shared" si="3"/>
        <v>1＊941691</v>
      </c>
      <c r="J75" s="99" t="s">
        <v>3808</v>
      </c>
      <c r="K75" s="99" t="s">
        <v>1118</v>
      </c>
      <c r="L75" s="99">
        <v>1551</v>
      </c>
      <c r="M75" s="99" t="s">
        <v>135</v>
      </c>
      <c r="N75" s="99" t="s">
        <v>3345</v>
      </c>
      <c r="O75" s="99"/>
      <c r="P75" s="99"/>
      <c r="Q75" s="2"/>
      <c r="R75" s="2"/>
      <c r="S75" s="2"/>
      <c r="T75" s="2"/>
      <c r="U75" s="2"/>
      <c r="V75" s="18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2"/>
      <c r="AO75" s="2"/>
      <c r="AP75" s="2"/>
      <c r="AQ75" s="1"/>
      <c r="AR75" s="1"/>
      <c r="AS75" s="1"/>
      <c r="AT75" s="1"/>
      <c r="AU75" s="1"/>
      <c r="AV75" s="2"/>
      <c r="AW75" s="1"/>
      <c r="AX75" s="1"/>
      <c r="AY75" s="1"/>
      <c r="AZ75" s="1" t="s">
        <v>9</v>
      </c>
      <c r="BA75" s="1"/>
      <c r="BB75" s="1"/>
      <c r="BC75" s="1"/>
      <c r="BD75" s="1"/>
      <c r="BE75" s="1"/>
      <c r="BF75" s="1"/>
      <c r="BG75" s="2"/>
      <c r="BH75" s="1"/>
      <c r="BI75" s="1"/>
      <c r="BJ75" s="2"/>
      <c r="BK75" s="2"/>
      <c r="BL75" s="2"/>
      <c r="BM75" s="1" t="s">
        <v>1111</v>
      </c>
      <c r="BN75" s="90"/>
    </row>
    <row r="76" spans="1:66">
      <c r="A76" s="2">
        <v>72</v>
      </c>
      <c r="B76" s="99" t="s">
        <v>3932</v>
      </c>
      <c r="C76" s="99" t="s">
        <v>3933</v>
      </c>
      <c r="D76" s="99" t="s">
        <v>3783</v>
      </c>
      <c r="E76" s="99">
        <v>52</v>
      </c>
      <c r="F76" s="99" t="s">
        <v>3816</v>
      </c>
      <c r="G76" s="99" t="s">
        <v>3830</v>
      </c>
      <c r="H76" s="23" t="str">
        <f t="shared" si="2"/>
        <v>黃＊維</v>
      </c>
      <c r="I76" s="23" t="str">
        <f t="shared" si="3"/>
        <v>1＊941691</v>
      </c>
      <c r="J76" s="99" t="s">
        <v>3826</v>
      </c>
      <c r="K76" s="99" t="s">
        <v>4304</v>
      </c>
      <c r="L76" s="99">
        <v>1551</v>
      </c>
      <c r="M76" s="99" t="s">
        <v>67</v>
      </c>
      <c r="N76" s="99"/>
      <c r="O76" s="99"/>
      <c r="P76" s="99"/>
      <c r="Q76" s="2"/>
      <c r="R76" s="2"/>
      <c r="S76" s="2"/>
      <c r="T76" s="2"/>
      <c r="U76" s="2"/>
      <c r="V76" s="18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2"/>
      <c r="AO76" s="2"/>
      <c r="AP76" s="2"/>
      <c r="AQ76" s="1"/>
      <c r="AR76" s="1"/>
      <c r="AS76" s="1"/>
      <c r="AT76" s="1"/>
      <c r="AU76" s="1"/>
      <c r="AV76" s="2"/>
      <c r="AW76" s="1"/>
      <c r="AX76" s="1"/>
      <c r="AY76" s="1"/>
      <c r="AZ76" s="1"/>
      <c r="BA76" s="1"/>
      <c r="BB76" s="1" t="s">
        <v>9</v>
      </c>
      <c r="BC76" s="1"/>
      <c r="BD76" s="1"/>
      <c r="BE76" s="1"/>
      <c r="BF76" s="1"/>
      <c r="BG76" s="2"/>
      <c r="BH76" s="1"/>
      <c r="BI76" s="1"/>
      <c r="BJ76" s="2"/>
      <c r="BK76" s="2"/>
      <c r="BL76" s="2"/>
      <c r="BM76" s="1"/>
      <c r="BN76" s="90"/>
    </row>
    <row r="77" spans="1:66">
      <c r="A77" s="2">
        <v>73</v>
      </c>
      <c r="B77" s="99" t="s">
        <v>3934</v>
      </c>
      <c r="C77" s="99" t="s">
        <v>3935</v>
      </c>
      <c r="D77" s="99" t="s">
        <v>3783</v>
      </c>
      <c r="E77" s="99">
        <v>62</v>
      </c>
      <c r="F77" s="99" t="s">
        <v>3825</v>
      </c>
      <c r="G77" s="99"/>
      <c r="H77" s="23" t="str">
        <f t="shared" si="2"/>
        <v>鄭＊堂</v>
      </c>
      <c r="I77" s="23" t="str">
        <f t="shared" si="3"/>
        <v>1＊360622</v>
      </c>
      <c r="J77" s="99" t="s">
        <v>3825</v>
      </c>
      <c r="K77" s="99" t="s">
        <v>4305</v>
      </c>
      <c r="L77" s="99">
        <v>1551</v>
      </c>
      <c r="M77" s="99" t="s">
        <v>58</v>
      </c>
      <c r="N77" s="99"/>
      <c r="O77" s="99"/>
      <c r="P77" s="99"/>
      <c r="Q77" s="2"/>
      <c r="R77" s="2"/>
      <c r="S77" s="2"/>
      <c r="T77" s="2"/>
      <c r="U77" s="2"/>
      <c r="V77" s="18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2"/>
      <c r="AO77" s="2"/>
      <c r="AP77" s="2"/>
      <c r="AQ77" s="1"/>
      <c r="AR77" s="1"/>
      <c r="AS77" s="1"/>
      <c r="AT77" s="1"/>
      <c r="AU77" s="1"/>
      <c r="AV77" s="2"/>
      <c r="AW77" s="1"/>
      <c r="AX77" s="1" t="s">
        <v>9</v>
      </c>
      <c r="AY77" s="1"/>
      <c r="AZ77" s="1"/>
      <c r="BA77" s="1"/>
      <c r="BB77" s="1"/>
      <c r="BC77" s="1"/>
      <c r="BD77" s="1"/>
      <c r="BE77" s="2"/>
      <c r="BF77" s="1"/>
      <c r="BG77" s="2"/>
      <c r="BH77" s="1"/>
      <c r="BI77" s="1"/>
      <c r="BJ77" s="2"/>
      <c r="BK77" s="2"/>
      <c r="BL77" s="2"/>
      <c r="BM77" s="1"/>
      <c r="BN77" s="90"/>
    </row>
    <row r="78" spans="1:66">
      <c r="A78" s="2">
        <v>74</v>
      </c>
      <c r="B78" s="99" t="s">
        <v>3936</v>
      </c>
      <c r="C78" s="99" t="s">
        <v>3937</v>
      </c>
      <c r="D78" s="99" t="s">
        <v>3783</v>
      </c>
      <c r="E78" s="99">
        <v>59</v>
      </c>
      <c r="F78" s="99"/>
      <c r="G78" s="99"/>
      <c r="H78" s="23" t="str">
        <f t="shared" si="2"/>
        <v>蘇＊青</v>
      </c>
      <c r="I78" s="23" t="str">
        <f t="shared" si="3"/>
        <v>2＊883484</v>
      </c>
      <c r="J78" s="99" t="s">
        <v>3361</v>
      </c>
      <c r="K78" s="99" t="s">
        <v>4305</v>
      </c>
      <c r="L78" s="99">
        <v>1410</v>
      </c>
      <c r="M78" s="99" t="s">
        <v>58</v>
      </c>
      <c r="N78" s="99"/>
      <c r="O78" s="99"/>
      <c r="P78" s="99"/>
      <c r="Q78" s="2"/>
      <c r="R78" s="2"/>
      <c r="S78" s="2"/>
      <c r="T78" s="2"/>
      <c r="U78" s="2"/>
      <c r="V78" s="18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2"/>
      <c r="AO78" s="2"/>
      <c r="AP78" s="2"/>
      <c r="AQ78" s="1"/>
      <c r="AR78" s="1"/>
      <c r="AS78" s="1"/>
      <c r="AT78" s="1"/>
      <c r="AU78" s="1"/>
      <c r="AV78" s="2"/>
      <c r="AW78" s="1"/>
      <c r="AX78" s="1" t="s">
        <v>9</v>
      </c>
      <c r="AY78" s="1"/>
      <c r="AZ78" s="1"/>
      <c r="BA78" s="1"/>
      <c r="BB78" s="1"/>
      <c r="BC78" s="1"/>
      <c r="BD78" s="1"/>
      <c r="BE78" s="2"/>
      <c r="BF78" s="1"/>
      <c r="BG78" s="2"/>
      <c r="BH78" s="1"/>
      <c r="BI78" s="1"/>
      <c r="BJ78" s="2"/>
      <c r="BK78" s="2"/>
      <c r="BL78" s="2"/>
      <c r="BM78" s="1"/>
      <c r="BN78" s="90"/>
    </row>
    <row r="79" spans="1:66">
      <c r="A79" s="2">
        <v>75</v>
      </c>
      <c r="B79" s="99" t="s">
        <v>3938</v>
      </c>
      <c r="C79" s="99" t="s">
        <v>2265</v>
      </c>
      <c r="D79" s="99" t="s">
        <v>3790</v>
      </c>
      <c r="E79" s="99">
        <v>75</v>
      </c>
      <c r="F79" s="99"/>
      <c r="G79" s="99"/>
      <c r="H79" s="23" t="str">
        <f t="shared" si="2"/>
        <v>張＊榕</v>
      </c>
      <c r="I79" s="23" t="str">
        <f t="shared" si="3"/>
        <v>0＊175488</v>
      </c>
      <c r="J79" s="99" t="s">
        <v>3361</v>
      </c>
      <c r="K79" s="99" t="s">
        <v>4304</v>
      </c>
      <c r="L79" s="99">
        <v>1410</v>
      </c>
      <c r="M79" s="99" t="s">
        <v>67</v>
      </c>
      <c r="N79" s="99"/>
      <c r="O79" s="99"/>
      <c r="P79" s="99"/>
      <c r="Q79" s="2"/>
      <c r="R79" s="2"/>
      <c r="S79" s="2"/>
      <c r="T79" s="2"/>
      <c r="U79" s="2"/>
      <c r="V79" s="18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2"/>
      <c r="AO79" s="2"/>
      <c r="AP79" s="2"/>
      <c r="AQ79" s="1"/>
      <c r="AR79" s="1"/>
      <c r="AS79" s="1"/>
      <c r="AT79" s="1"/>
      <c r="AU79" s="1"/>
      <c r="AV79" s="2"/>
      <c r="AW79" s="1"/>
      <c r="AX79" s="1"/>
      <c r="AY79" s="1"/>
      <c r="AZ79" s="1"/>
      <c r="BA79" s="1"/>
      <c r="BB79" s="1" t="s">
        <v>9</v>
      </c>
      <c r="BC79" s="1"/>
      <c r="BD79" s="1"/>
      <c r="BE79" s="2"/>
      <c r="BF79" s="1"/>
      <c r="BG79" s="2"/>
      <c r="BH79" s="1"/>
      <c r="BI79" s="1"/>
      <c r="BJ79" s="2"/>
      <c r="BK79" s="2"/>
      <c r="BL79" s="2"/>
      <c r="BM79" s="1"/>
      <c r="BN79" s="90"/>
    </row>
    <row r="80" spans="1:66">
      <c r="A80" s="2">
        <v>76</v>
      </c>
      <c r="B80" s="99" t="s">
        <v>3939</v>
      </c>
      <c r="C80" s="99" t="s">
        <v>3940</v>
      </c>
      <c r="D80" s="99" t="s">
        <v>3790</v>
      </c>
      <c r="E80" s="99">
        <v>25</v>
      </c>
      <c r="F80" s="99" t="s">
        <v>3370</v>
      </c>
      <c r="G80" s="99" t="s">
        <v>3873</v>
      </c>
      <c r="H80" s="23" t="str">
        <f t="shared" si="2"/>
        <v>林＊純</v>
      </c>
      <c r="I80" s="23" t="str">
        <f t="shared" si="3"/>
        <v>2＊853294</v>
      </c>
      <c r="J80" s="99" t="s">
        <v>3795</v>
      </c>
      <c r="K80" s="99" t="s">
        <v>4305</v>
      </c>
      <c r="L80" s="99">
        <v>1410</v>
      </c>
      <c r="M80" s="99" t="s">
        <v>58</v>
      </c>
      <c r="N80" s="99"/>
      <c r="O80" s="99"/>
      <c r="P80" s="99"/>
      <c r="Q80" s="2"/>
      <c r="R80" s="2"/>
      <c r="S80" s="2"/>
      <c r="T80" s="2"/>
      <c r="U80" s="2"/>
      <c r="V80" s="18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2"/>
      <c r="AO80" s="2"/>
      <c r="AP80" s="2"/>
      <c r="AQ80" s="1"/>
      <c r="AR80" s="1"/>
      <c r="AS80" s="1"/>
      <c r="AT80" s="1"/>
      <c r="AU80" s="1"/>
      <c r="AV80" s="2"/>
      <c r="AW80" s="1"/>
      <c r="AX80" s="1" t="s">
        <v>9</v>
      </c>
      <c r="AY80" s="1"/>
      <c r="AZ80" s="1"/>
      <c r="BA80" s="1"/>
      <c r="BB80" s="1" t="s">
        <v>1108</v>
      </c>
      <c r="BC80" s="1"/>
      <c r="BD80" s="1"/>
      <c r="BE80" s="2"/>
      <c r="BF80" s="1"/>
      <c r="BG80" s="2"/>
      <c r="BH80" s="1"/>
      <c r="BI80" s="1"/>
      <c r="BJ80" s="2"/>
      <c r="BK80" s="2"/>
      <c r="BL80" s="2"/>
      <c r="BM80" s="1"/>
      <c r="BN80" s="90"/>
    </row>
    <row r="81" spans="1:66">
      <c r="A81" s="2">
        <v>77</v>
      </c>
      <c r="B81" s="99" t="s">
        <v>3941</v>
      </c>
      <c r="C81" s="99" t="s">
        <v>2283</v>
      </c>
      <c r="D81" s="99" t="s">
        <v>3783</v>
      </c>
      <c r="E81" s="99">
        <v>59</v>
      </c>
      <c r="F81" s="99"/>
      <c r="G81" s="99"/>
      <c r="H81" s="23" t="str">
        <f t="shared" si="2"/>
        <v>謝＊城</v>
      </c>
      <c r="I81" s="23" t="str">
        <f t="shared" si="3"/>
        <v>1＊629818</v>
      </c>
      <c r="J81" s="99" t="s">
        <v>3834</v>
      </c>
      <c r="K81" s="99" t="s">
        <v>4304</v>
      </c>
      <c r="L81" s="99">
        <v>1410</v>
      </c>
      <c r="M81" s="99" t="s">
        <v>67</v>
      </c>
      <c r="N81" s="99"/>
      <c r="O81" s="99"/>
      <c r="P81" s="99"/>
      <c r="Q81" s="2"/>
      <c r="R81" s="2"/>
      <c r="S81" s="2"/>
      <c r="T81" s="2"/>
      <c r="U81" s="2"/>
      <c r="V81" s="18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2"/>
      <c r="AO81" s="2"/>
      <c r="AP81" s="2"/>
      <c r="AQ81" s="1"/>
      <c r="AR81" s="1"/>
      <c r="AS81" s="1"/>
      <c r="AT81" s="1"/>
      <c r="AU81" s="1"/>
      <c r="AV81" s="2"/>
      <c r="AW81" s="1"/>
      <c r="AX81" s="1"/>
      <c r="AY81" s="1"/>
      <c r="AZ81" s="1"/>
      <c r="BA81" s="1"/>
      <c r="BB81" s="1" t="s">
        <v>9</v>
      </c>
      <c r="BC81" s="1"/>
      <c r="BD81" s="1"/>
      <c r="BE81" s="2"/>
      <c r="BF81" s="1"/>
      <c r="BG81" s="2"/>
      <c r="BH81" s="1"/>
      <c r="BI81" s="1"/>
      <c r="BJ81" s="2"/>
      <c r="BK81" s="2"/>
      <c r="BL81" s="2"/>
      <c r="BM81" s="1"/>
      <c r="BN81" s="90"/>
    </row>
    <row r="82" spans="1:66">
      <c r="A82" s="2">
        <v>78</v>
      </c>
      <c r="B82" s="99" t="s">
        <v>3942</v>
      </c>
      <c r="C82" s="99" t="s">
        <v>3523</v>
      </c>
      <c r="D82" s="99" t="s">
        <v>3783</v>
      </c>
      <c r="E82" s="99">
        <v>51</v>
      </c>
      <c r="F82" s="99" t="s">
        <v>3341</v>
      </c>
      <c r="G82" s="99" t="s">
        <v>3810</v>
      </c>
      <c r="H82" s="23" t="str">
        <f t="shared" si="2"/>
        <v>羅＊華</v>
      </c>
      <c r="I82" s="23" t="str">
        <f t="shared" si="3"/>
        <v>2＊060523</v>
      </c>
      <c r="J82" s="99" t="s">
        <v>3878</v>
      </c>
      <c r="K82" s="99" t="s">
        <v>4304</v>
      </c>
      <c r="L82" s="99">
        <v>1410</v>
      </c>
      <c r="M82" s="99" t="s">
        <v>67</v>
      </c>
      <c r="N82" s="99"/>
      <c r="O82" s="99"/>
      <c r="P82" s="99"/>
      <c r="Q82" s="2"/>
      <c r="R82" s="2"/>
      <c r="S82" s="2"/>
      <c r="T82" s="2"/>
      <c r="U82" s="2"/>
      <c r="V82" s="18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2"/>
      <c r="AO82" s="2"/>
      <c r="AP82" s="2"/>
      <c r="AQ82" s="1"/>
      <c r="AR82" s="1"/>
      <c r="AS82" s="1"/>
      <c r="AT82" s="1"/>
      <c r="AU82" s="1"/>
      <c r="AV82" s="2"/>
      <c r="AW82" s="1"/>
      <c r="AX82" s="1"/>
      <c r="AY82" s="1"/>
      <c r="AZ82" s="1"/>
      <c r="BA82" s="1"/>
      <c r="BB82" s="1" t="s">
        <v>9</v>
      </c>
      <c r="BC82" s="1"/>
      <c r="BD82" s="1"/>
      <c r="BE82" s="1"/>
      <c r="BF82" s="1"/>
      <c r="BG82" s="2"/>
      <c r="BH82" s="1"/>
      <c r="BI82" s="1"/>
      <c r="BJ82" s="2"/>
      <c r="BK82" s="2"/>
      <c r="BL82" s="2"/>
      <c r="BM82" s="1"/>
      <c r="BN82" s="90"/>
    </row>
    <row r="83" spans="1:66" ht="30">
      <c r="A83" s="2">
        <v>79</v>
      </c>
      <c r="B83" s="99" t="s">
        <v>3943</v>
      </c>
      <c r="C83" s="99" t="s">
        <v>3944</v>
      </c>
      <c r="D83" s="99" t="s">
        <v>3783</v>
      </c>
      <c r="E83" s="99">
        <v>88</v>
      </c>
      <c r="F83" s="99" t="s">
        <v>3372</v>
      </c>
      <c r="G83" s="99" t="s">
        <v>3815</v>
      </c>
      <c r="H83" s="23" t="str">
        <f t="shared" si="2"/>
        <v>蔡＊照</v>
      </c>
      <c r="I83" s="23" t="str">
        <f t="shared" si="3"/>
        <v>0＊326566</v>
      </c>
      <c r="J83" s="99" t="s">
        <v>3878</v>
      </c>
      <c r="K83" s="99" t="s">
        <v>4310</v>
      </c>
      <c r="L83" s="99">
        <v>1410</v>
      </c>
      <c r="M83" s="99" t="s">
        <v>135</v>
      </c>
      <c r="N83" s="99" t="s">
        <v>705</v>
      </c>
      <c r="O83" s="99"/>
      <c r="P83" s="99"/>
      <c r="Q83" s="2"/>
      <c r="R83" s="2"/>
      <c r="S83" s="2"/>
      <c r="T83" s="2"/>
      <c r="U83" s="2"/>
      <c r="V83" s="18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2"/>
      <c r="AO83" s="2"/>
      <c r="AP83" s="2"/>
      <c r="AQ83" s="1"/>
      <c r="AR83" s="1"/>
      <c r="AS83" s="1"/>
      <c r="AT83" s="1"/>
      <c r="AU83" s="1"/>
      <c r="AV83" s="2" t="s">
        <v>9</v>
      </c>
      <c r="AW83" s="1"/>
      <c r="AX83" s="1"/>
      <c r="AY83" s="1"/>
      <c r="AZ83" s="1" t="s">
        <v>9</v>
      </c>
      <c r="BA83" s="1"/>
      <c r="BB83" s="1"/>
      <c r="BC83" s="1"/>
      <c r="BD83" s="1"/>
      <c r="BE83" s="2"/>
      <c r="BF83" s="1"/>
      <c r="BG83" s="2"/>
      <c r="BH83" s="1"/>
      <c r="BI83" s="1"/>
      <c r="BJ83" s="2"/>
      <c r="BK83" s="2"/>
      <c r="BL83" s="2"/>
      <c r="BM83" s="1"/>
      <c r="BN83" s="90"/>
    </row>
    <row r="84" spans="1:66">
      <c r="A84" s="2">
        <v>80</v>
      </c>
      <c r="B84" s="99" t="s">
        <v>3945</v>
      </c>
      <c r="C84" s="99" t="s">
        <v>3946</v>
      </c>
      <c r="D84" s="99" t="s">
        <v>3790</v>
      </c>
      <c r="E84" s="99">
        <v>56</v>
      </c>
      <c r="F84" s="99"/>
      <c r="G84" s="99"/>
      <c r="H84" s="23" t="str">
        <f t="shared" si="2"/>
        <v>杜＊英</v>
      </c>
      <c r="I84" s="23" t="str">
        <f t="shared" si="3"/>
        <v>2＊977019</v>
      </c>
      <c r="J84" s="99" t="s">
        <v>3809</v>
      </c>
      <c r="K84" s="99" t="s">
        <v>4305</v>
      </c>
      <c r="L84" s="99">
        <v>1410</v>
      </c>
      <c r="M84" s="99" t="s">
        <v>58</v>
      </c>
      <c r="N84" s="99"/>
      <c r="O84" s="99"/>
      <c r="P84" s="99"/>
      <c r="Q84" s="2"/>
      <c r="R84" s="2"/>
      <c r="S84" s="2"/>
      <c r="T84" s="2"/>
      <c r="U84" s="2"/>
      <c r="V84" s="18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2"/>
      <c r="AO84" s="2"/>
      <c r="AP84" s="2"/>
      <c r="AQ84" s="1"/>
      <c r="AR84" s="1"/>
      <c r="AS84" s="1"/>
      <c r="AT84" s="1"/>
      <c r="AU84" s="1"/>
      <c r="AV84" s="2"/>
      <c r="AW84" s="1"/>
      <c r="AX84" s="1" t="s">
        <v>9</v>
      </c>
      <c r="AY84" s="1"/>
      <c r="AZ84" s="1"/>
      <c r="BA84" s="1"/>
      <c r="BB84" s="1"/>
      <c r="BC84" s="1"/>
      <c r="BD84" s="1"/>
      <c r="BE84" s="1"/>
      <c r="BF84" s="1"/>
      <c r="BG84" s="2"/>
      <c r="BH84" s="1"/>
      <c r="BI84" s="1"/>
      <c r="BJ84" s="2"/>
      <c r="BK84" s="2"/>
      <c r="BL84" s="2"/>
      <c r="BM84" s="1"/>
      <c r="BN84" s="90"/>
    </row>
    <row r="85" spans="1:66">
      <c r="A85" s="2">
        <v>81</v>
      </c>
      <c r="B85" s="99" t="s">
        <v>3947</v>
      </c>
      <c r="C85" s="99" t="s">
        <v>3948</v>
      </c>
      <c r="D85" s="99" t="s">
        <v>3783</v>
      </c>
      <c r="E85" s="99">
        <v>41</v>
      </c>
      <c r="F85" s="99"/>
      <c r="G85" s="99"/>
      <c r="H85" s="23" t="str">
        <f t="shared" si="2"/>
        <v>陳＊志</v>
      </c>
      <c r="I85" s="23" t="str">
        <f t="shared" si="3"/>
        <v>0＊957053</v>
      </c>
      <c r="J85" s="99" t="s">
        <v>3813</v>
      </c>
      <c r="K85" s="99" t="s">
        <v>4305</v>
      </c>
      <c r="L85" s="99">
        <v>1410</v>
      </c>
      <c r="M85" s="99" t="s">
        <v>58</v>
      </c>
      <c r="N85" s="99"/>
      <c r="O85" s="99"/>
      <c r="P85" s="99"/>
      <c r="Q85" s="2"/>
      <c r="R85" s="2"/>
      <c r="S85" s="2"/>
      <c r="T85" s="2"/>
      <c r="U85" s="2"/>
      <c r="V85" s="18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2"/>
      <c r="AO85" s="2"/>
      <c r="AP85" s="2"/>
      <c r="AQ85" s="1"/>
      <c r="AR85" s="1"/>
      <c r="AS85" s="1"/>
      <c r="AT85" s="1"/>
      <c r="AU85" s="1"/>
      <c r="AV85" s="2"/>
      <c r="AW85" s="1"/>
      <c r="AX85" s="1" t="s">
        <v>9</v>
      </c>
      <c r="AY85" s="1"/>
      <c r="AZ85" s="1"/>
      <c r="BA85" s="1"/>
      <c r="BB85" s="1"/>
      <c r="BC85" s="1"/>
      <c r="BD85" s="1"/>
      <c r="BE85" s="1"/>
      <c r="BF85" s="1"/>
      <c r="BG85" s="2"/>
      <c r="BH85" s="1"/>
      <c r="BI85" s="1"/>
      <c r="BJ85" s="2"/>
      <c r="BK85" s="2"/>
      <c r="BL85" s="2"/>
      <c r="BM85" s="1"/>
      <c r="BN85" s="90"/>
    </row>
    <row r="86" spans="1:66" ht="30">
      <c r="A86" s="2">
        <v>82</v>
      </c>
      <c r="B86" s="99" t="s">
        <v>3949</v>
      </c>
      <c r="C86" s="99" t="s">
        <v>2280</v>
      </c>
      <c r="D86" s="99" t="s">
        <v>3790</v>
      </c>
      <c r="E86" s="99">
        <v>51</v>
      </c>
      <c r="F86" s="99" t="s">
        <v>3800</v>
      </c>
      <c r="G86" s="99"/>
      <c r="H86" s="23" t="str">
        <f t="shared" si="2"/>
        <v>許＊敏</v>
      </c>
      <c r="I86" s="23" t="str">
        <f t="shared" si="3"/>
        <v>1＊248544</v>
      </c>
      <c r="J86" s="99" t="s">
        <v>3818</v>
      </c>
      <c r="K86" s="99" t="s">
        <v>1122</v>
      </c>
      <c r="L86" s="99">
        <v>1410</v>
      </c>
      <c r="M86" s="99" t="s">
        <v>705</v>
      </c>
      <c r="N86" s="99" t="s">
        <v>3345</v>
      </c>
      <c r="O86" s="99"/>
      <c r="P86" s="99"/>
      <c r="Q86" s="2"/>
      <c r="R86" s="2"/>
      <c r="S86" s="2"/>
      <c r="T86" s="2"/>
      <c r="U86" s="2"/>
      <c r="V86" s="18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2"/>
      <c r="AO86" s="2"/>
      <c r="AP86" s="2"/>
      <c r="AQ86" s="1"/>
      <c r="AR86" s="1"/>
      <c r="AS86" s="1"/>
      <c r="AT86" s="1"/>
      <c r="AU86" s="1"/>
      <c r="AV86" s="2" t="s">
        <v>9</v>
      </c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2"/>
      <c r="BH86" s="1"/>
      <c r="BI86" s="1"/>
      <c r="BJ86" s="2"/>
      <c r="BK86" s="2"/>
      <c r="BL86" s="2"/>
      <c r="BM86" s="1" t="s">
        <v>1111</v>
      </c>
      <c r="BN86" s="90"/>
    </row>
    <row r="87" spans="1:66" ht="30">
      <c r="A87" s="2">
        <v>83</v>
      </c>
      <c r="B87" s="99" t="s">
        <v>3950</v>
      </c>
      <c r="C87" s="99" t="s">
        <v>3951</v>
      </c>
      <c r="D87" s="99" t="s">
        <v>3790</v>
      </c>
      <c r="E87" s="99">
        <v>45</v>
      </c>
      <c r="F87" s="99" t="s">
        <v>3808</v>
      </c>
      <c r="G87" s="99" t="s">
        <v>3791</v>
      </c>
      <c r="H87" s="23" t="str">
        <f t="shared" si="2"/>
        <v>潘＊惠</v>
      </c>
      <c r="I87" s="23" t="str">
        <f t="shared" si="3"/>
        <v>2＊108775</v>
      </c>
      <c r="J87" s="99" t="s">
        <v>3855</v>
      </c>
      <c r="K87" s="99" t="s">
        <v>1121</v>
      </c>
      <c r="L87" s="99">
        <v>1410</v>
      </c>
      <c r="M87" s="99" t="s">
        <v>58</v>
      </c>
      <c r="N87" s="99" t="s">
        <v>3345</v>
      </c>
      <c r="O87" s="99"/>
      <c r="P87" s="99"/>
      <c r="Q87" s="2"/>
      <c r="R87" s="2"/>
      <c r="S87" s="2"/>
      <c r="T87" s="2"/>
      <c r="U87" s="2"/>
      <c r="V87" s="18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2"/>
      <c r="AO87" s="2"/>
      <c r="AP87" s="2"/>
      <c r="AQ87" s="1"/>
      <c r="AR87" s="1"/>
      <c r="AS87" s="1"/>
      <c r="AT87" s="1"/>
      <c r="AU87" s="1"/>
      <c r="AV87" s="2"/>
      <c r="AW87" s="1"/>
      <c r="AX87" s="1" t="s">
        <v>9</v>
      </c>
      <c r="AY87" s="1"/>
      <c r="AZ87" s="1"/>
      <c r="BA87" s="1"/>
      <c r="BB87" s="1"/>
      <c r="BC87" s="1"/>
      <c r="BD87" s="1"/>
      <c r="BE87" s="2"/>
      <c r="BF87" s="1"/>
      <c r="BG87" s="2"/>
      <c r="BH87" s="1"/>
      <c r="BI87" s="1"/>
      <c r="BJ87" s="2"/>
      <c r="BK87" s="2"/>
      <c r="BL87" s="2"/>
      <c r="BM87" s="1" t="s">
        <v>1111</v>
      </c>
      <c r="BN87" s="90"/>
    </row>
    <row r="88" spans="1:66">
      <c r="A88" s="2">
        <v>84</v>
      </c>
      <c r="B88" s="99" t="s">
        <v>3952</v>
      </c>
      <c r="C88" s="99" t="s">
        <v>3953</v>
      </c>
      <c r="D88" s="99" t="s">
        <v>3783</v>
      </c>
      <c r="E88" s="99">
        <v>97</v>
      </c>
      <c r="F88" s="99" t="s">
        <v>3875</v>
      </c>
      <c r="G88" s="99" t="s">
        <v>3913</v>
      </c>
      <c r="H88" s="23" t="str">
        <f t="shared" si="2"/>
        <v>吳＊潤</v>
      </c>
      <c r="I88" s="23" t="str">
        <f t="shared" si="3"/>
        <v>0＊014704</v>
      </c>
      <c r="J88" s="99" t="s">
        <v>3791</v>
      </c>
      <c r="K88" s="99" t="s">
        <v>4302</v>
      </c>
      <c r="L88" s="99">
        <v>1410</v>
      </c>
      <c r="M88" s="99" t="s">
        <v>118</v>
      </c>
      <c r="N88" s="99"/>
      <c r="O88" s="99"/>
      <c r="P88" s="99"/>
      <c r="Q88" s="2"/>
      <c r="R88" s="2"/>
      <c r="S88" s="2"/>
      <c r="T88" s="2"/>
      <c r="U88" s="2"/>
      <c r="V88" s="18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2"/>
      <c r="AO88" s="2"/>
      <c r="AP88" s="2"/>
      <c r="AQ88" s="1"/>
      <c r="AR88" s="1"/>
      <c r="AS88" s="1"/>
      <c r="AT88" s="1"/>
      <c r="AU88" s="1"/>
      <c r="AV88" s="2"/>
      <c r="AW88" s="1"/>
      <c r="AX88" s="1"/>
      <c r="AY88" s="1"/>
      <c r="AZ88" s="1"/>
      <c r="BA88" s="1" t="s">
        <v>9</v>
      </c>
      <c r="BB88" s="1"/>
      <c r="BC88" s="1"/>
      <c r="BD88" s="1"/>
      <c r="BE88" s="1"/>
      <c r="BF88" s="1"/>
      <c r="BG88" s="2"/>
      <c r="BH88" s="1"/>
      <c r="BI88" s="1"/>
      <c r="BJ88" s="2"/>
      <c r="BK88" s="2"/>
      <c r="BL88" s="2"/>
      <c r="BM88" s="1"/>
      <c r="BN88" s="90"/>
    </row>
    <row r="89" spans="1:66" ht="30">
      <c r="A89" s="2">
        <v>85</v>
      </c>
      <c r="B89" s="99" t="s">
        <v>3954</v>
      </c>
      <c r="C89" s="99" t="s">
        <v>3955</v>
      </c>
      <c r="D89" s="99" t="s">
        <v>3790</v>
      </c>
      <c r="E89" s="99">
        <v>85</v>
      </c>
      <c r="F89" s="99" t="s">
        <v>3814</v>
      </c>
      <c r="G89" s="99"/>
      <c r="H89" s="23" t="str">
        <f t="shared" si="2"/>
        <v>郭＊玉</v>
      </c>
      <c r="I89" s="23" t="str">
        <f t="shared" si="3"/>
        <v>0＊835386</v>
      </c>
      <c r="J89" s="99" t="s">
        <v>3827</v>
      </c>
      <c r="K89" s="99" t="s">
        <v>1118</v>
      </c>
      <c r="L89" s="99">
        <v>1410</v>
      </c>
      <c r="M89" s="99" t="s">
        <v>135</v>
      </c>
      <c r="N89" s="99" t="s">
        <v>3345</v>
      </c>
      <c r="O89" s="99"/>
      <c r="P89" s="99"/>
      <c r="Q89" s="2"/>
      <c r="R89" s="2"/>
      <c r="S89" s="2"/>
      <c r="T89" s="2"/>
      <c r="U89" s="2"/>
      <c r="V89" s="18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2"/>
      <c r="AO89" s="2"/>
      <c r="AP89" s="2"/>
      <c r="AQ89" s="1"/>
      <c r="AR89" s="1"/>
      <c r="AS89" s="1"/>
      <c r="AT89" s="1"/>
      <c r="AU89" s="1"/>
      <c r="AV89" s="2"/>
      <c r="AW89" s="1"/>
      <c r="AX89" s="1"/>
      <c r="AY89" s="1"/>
      <c r="AZ89" s="1" t="s">
        <v>9</v>
      </c>
      <c r="BA89" s="1"/>
      <c r="BB89" s="1"/>
      <c r="BC89" s="1"/>
      <c r="BD89" s="1"/>
      <c r="BE89" s="2"/>
      <c r="BF89" s="1"/>
      <c r="BG89" s="2"/>
      <c r="BH89" s="1"/>
      <c r="BI89" s="1"/>
      <c r="BJ89" s="2"/>
      <c r="BK89" s="2"/>
      <c r="BL89" s="2"/>
      <c r="BM89" s="1" t="s">
        <v>1111</v>
      </c>
      <c r="BN89" s="90"/>
    </row>
    <row r="90" spans="1:66">
      <c r="A90" s="2">
        <v>86</v>
      </c>
      <c r="B90" s="99" t="s">
        <v>3956</v>
      </c>
      <c r="C90" s="99" t="s">
        <v>3957</v>
      </c>
      <c r="D90" s="99" t="s">
        <v>3783</v>
      </c>
      <c r="E90" s="99">
        <v>72</v>
      </c>
      <c r="F90" s="99" t="s">
        <v>3350</v>
      </c>
      <c r="G90" s="99"/>
      <c r="H90" s="23" t="str">
        <f t="shared" si="2"/>
        <v>李＊章</v>
      </c>
      <c r="I90" s="23" t="str">
        <f t="shared" si="3"/>
        <v>2＊042604</v>
      </c>
      <c r="J90" s="99" t="s">
        <v>3827</v>
      </c>
      <c r="K90" s="99" t="s">
        <v>4305</v>
      </c>
      <c r="L90" s="99">
        <v>1410</v>
      </c>
      <c r="M90" s="99" t="s">
        <v>58</v>
      </c>
      <c r="N90" s="99"/>
      <c r="O90" s="99"/>
      <c r="P90" s="99"/>
      <c r="Q90" s="2"/>
      <c r="R90" s="2"/>
      <c r="S90" s="2"/>
      <c r="T90" s="2"/>
      <c r="U90" s="2"/>
      <c r="V90" s="18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2"/>
      <c r="AO90" s="2"/>
      <c r="AP90" s="2"/>
      <c r="AQ90" s="1"/>
      <c r="AR90" s="1"/>
      <c r="AS90" s="1"/>
      <c r="AT90" s="1"/>
      <c r="AU90" s="1"/>
      <c r="AV90" s="2"/>
      <c r="AW90" s="1" t="s">
        <v>9</v>
      </c>
      <c r="AX90" s="1"/>
      <c r="AY90" s="1"/>
      <c r="AZ90" s="1"/>
      <c r="BA90" s="1"/>
      <c r="BB90" s="1"/>
      <c r="BC90" s="1"/>
      <c r="BD90" s="1"/>
      <c r="BE90" s="1"/>
      <c r="BF90" s="1"/>
      <c r="BG90" s="2"/>
      <c r="BH90" s="1"/>
      <c r="BI90" s="1"/>
      <c r="BJ90" s="2"/>
      <c r="BK90" s="2"/>
      <c r="BL90" s="2"/>
      <c r="BM90" s="1"/>
      <c r="BN90" s="90"/>
    </row>
    <row r="91" spans="1:66">
      <c r="A91" s="2">
        <v>87</v>
      </c>
      <c r="B91" s="102" t="s">
        <v>3854</v>
      </c>
      <c r="C91" s="102" t="s">
        <v>351</v>
      </c>
      <c r="D91" s="102" t="s">
        <v>3790</v>
      </c>
      <c r="E91" s="102">
        <v>52</v>
      </c>
      <c r="F91" s="102" t="s">
        <v>3529</v>
      </c>
      <c r="G91" s="102" t="s">
        <v>3529</v>
      </c>
      <c r="H91" s="23" t="str">
        <f t="shared" si="2"/>
        <v>賴＊菁</v>
      </c>
      <c r="I91" s="23" t="str">
        <f t="shared" si="3"/>
        <v>0＊590893</v>
      </c>
      <c r="J91" s="102" t="s">
        <v>3529</v>
      </c>
      <c r="K91" s="102">
        <v>5761110</v>
      </c>
      <c r="L91" s="103" t="s">
        <v>334</v>
      </c>
      <c r="M91" s="104"/>
      <c r="N91" s="105"/>
      <c r="O91" s="105"/>
      <c r="P91" s="105"/>
      <c r="Q91" s="2"/>
      <c r="R91" s="2"/>
      <c r="S91" s="2"/>
      <c r="T91" s="2"/>
      <c r="U91" s="2"/>
      <c r="V91" s="18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2"/>
      <c r="AO91" s="2"/>
      <c r="AP91" s="2"/>
      <c r="AQ91" s="1"/>
      <c r="AR91" s="1"/>
      <c r="AS91" s="1"/>
      <c r="AT91" s="1"/>
      <c r="AU91" s="1"/>
      <c r="AV91" s="2"/>
      <c r="AW91" s="1"/>
      <c r="AX91" s="1"/>
      <c r="AY91" s="1"/>
      <c r="AZ91" s="1" t="s">
        <v>4332</v>
      </c>
      <c r="BA91" s="1"/>
      <c r="BB91" s="1"/>
      <c r="BC91" s="1"/>
      <c r="BD91" s="1"/>
      <c r="BE91" s="1"/>
      <c r="BF91" s="1"/>
      <c r="BG91" s="2"/>
      <c r="BH91" s="1"/>
      <c r="BI91" s="1"/>
      <c r="BJ91" s="2"/>
      <c r="BK91" s="2"/>
      <c r="BL91" s="2"/>
      <c r="BM91" s="1"/>
      <c r="BN91" s="90"/>
    </row>
    <row r="92" spans="1:66" ht="27.6">
      <c r="A92" s="2">
        <v>88</v>
      </c>
      <c r="B92" s="102" t="s">
        <v>3958</v>
      </c>
      <c r="C92" s="102" t="s">
        <v>3959</v>
      </c>
      <c r="D92" s="102" t="s">
        <v>3790</v>
      </c>
      <c r="E92" s="102">
        <v>59</v>
      </c>
      <c r="F92" s="102" t="s">
        <v>325</v>
      </c>
      <c r="G92" s="102" t="s">
        <v>325</v>
      </c>
      <c r="H92" s="23" t="str">
        <f t="shared" si="2"/>
        <v>楊＊湘</v>
      </c>
      <c r="I92" s="23" t="str">
        <f t="shared" si="3"/>
        <v>2＊512060</v>
      </c>
      <c r="J92" s="102" t="s">
        <v>3529</v>
      </c>
      <c r="K92" s="102" t="s">
        <v>1130</v>
      </c>
      <c r="L92" s="103" t="s">
        <v>334</v>
      </c>
      <c r="M92" s="106"/>
      <c r="N92" s="33"/>
      <c r="O92" s="33"/>
      <c r="P92" s="33"/>
      <c r="Q92" s="2"/>
      <c r="R92" s="2"/>
      <c r="S92" s="2"/>
      <c r="T92" s="2"/>
      <c r="U92" s="2"/>
      <c r="V92" s="18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2"/>
      <c r="AO92" s="2"/>
      <c r="AP92" s="2"/>
      <c r="AQ92" s="1"/>
      <c r="AR92" s="1"/>
      <c r="AS92" s="1"/>
      <c r="AT92" s="1"/>
      <c r="AU92" s="1"/>
      <c r="AV92" s="2"/>
      <c r="AW92" s="1"/>
      <c r="AX92" s="1"/>
      <c r="AY92" s="1"/>
      <c r="AZ92" s="1"/>
      <c r="BA92" s="1"/>
      <c r="BB92" s="1"/>
      <c r="BC92" s="1"/>
      <c r="BD92" s="1"/>
      <c r="BE92"/>
      <c r="BF92" s="1" t="s">
        <v>1133</v>
      </c>
      <c r="BG92" s="2"/>
      <c r="BH92" s="1"/>
      <c r="BI92" s="1"/>
      <c r="BJ92" s="2"/>
      <c r="BK92" s="2"/>
      <c r="BL92" s="2"/>
      <c r="BM92" s="1"/>
      <c r="BN92" s="90"/>
    </row>
    <row r="93" spans="1:66" ht="27.6">
      <c r="A93" s="2">
        <v>89</v>
      </c>
      <c r="B93" s="102" t="s">
        <v>3960</v>
      </c>
      <c r="C93" s="102" t="s">
        <v>3961</v>
      </c>
      <c r="D93" s="102" t="s">
        <v>3783</v>
      </c>
      <c r="E93" s="102">
        <v>65</v>
      </c>
      <c r="F93" s="102" t="s">
        <v>325</v>
      </c>
      <c r="G93" s="102" t="s">
        <v>325</v>
      </c>
      <c r="H93" s="23" t="str">
        <f t="shared" si="2"/>
        <v>郭＊誠</v>
      </c>
      <c r="I93" s="23" t="str">
        <f t="shared" si="3"/>
        <v>0＊297746</v>
      </c>
      <c r="J93" s="102" t="s">
        <v>3962</v>
      </c>
      <c r="K93" s="102" t="s">
        <v>1127</v>
      </c>
      <c r="L93" s="103" t="s">
        <v>334</v>
      </c>
      <c r="M93" s="106"/>
      <c r="N93" s="33"/>
      <c r="O93" s="33"/>
      <c r="P93" s="33"/>
      <c r="Q93" s="2"/>
      <c r="R93" s="2"/>
      <c r="S93" s="2"/>
      <c r="T93" s="2"/>
      <c r="U93" s="2"/>
      <c r="V93" s="18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2"/>
      <c r="AO93" s="2"/>
      <c r="AP93" s="2"/>
      <c r="AQ93" s="1"/>
      <c r="AR93" s="1"/>
      <c r="AS93" s="1"/>
      <c r="AT93" s="1"/>
      <c r="AU93" s="1"/>
      <c r="AV93" s="2"/>
      <c r="AW93" s="1"/>
      <c r="AX93" s="1"/>
      <c r="AY93" s="1"/>
      <c r="AZ93" s="1"/>
      <c r="BA93" s="1"/>
      <c r="BB93" s="1"/>
      <c r="BC93" s="1"/>
      <c r="BD93" s="1"/>
      <c r="BE93" s="1" t="s">
        <v>4335</v>
      </c>
      <c r="BF93" s="1"/>
      <c r="BG93" s="2"/>
      <c r="BH93" s="1"/>
      <c r="BI93" s="1"/>
      <c r="BJ93" s="2"/>
      <c r="BK93" s="2"/>
      <c r="BL93" s="2"/>
      <c r="BM93" s="1"/>
      <c r="BN93" s="90"/>
    </row>
    <row r="94" spans="1:66" ht="27.6">
      <c r="A94" s="2">
        <v>90</v>
      </c>
      <c r="B94" s="102" t="s">
        <v>3963</v>
      </c>
      <c r="C94" s="102" t="s">
        <v>133</v>
      </c>
      <c r="D94" s="102" t="s">
        <v>3783</v>
      </c>
      <c r="E94" s="102">
        <v>77</v>
      </c>
      <c r="F94" s="102" t="s">
        <v>325</v>
      </c>
      <c r="G94" s="102" t="s">
        <v>325</v>
      </c>
      <c r="H94" s="23" t="str">
        <f t="shared" si="2"/>
        <v>劉＊雄</v>
      </c>
      <c r="I94" s="23" t="str">
        <f t="shared" si="3"/>
        <v>0＊909001</v>
      </c>
      <c r="J94" s="102" t="s">
        <v>3962</v>
      </c>
      <c r="K94" s="102" t="s">
        <v>1127</v>
      </c>
      <c r="L94" s="103" t="s">
        <v>334</v>
      </c>
      <c r="M94" s="106"/>
      <c r="N94" s="33"/>
      <c r="O94" s="33"/>
      <c r="P94" s="33"/>
      <c r="Q94" s="2"/>
      <c r="R94" s="2"/>
      <c r="S94" s="2"/>
      <c r="T94" s="2"/>
      <c r="U94" s="2"/>
      <c r="V94" s="18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2"/>
      <c r="AO94" s="2"/>
      <c r="AP94" s="2"/>
      <c r="AQ94" s="1"/>
      <c r="AR94" s="1"/>
      <c r="AS94" s="1"/>
      <c r="AT94" s="1"/>
      <c r="AU94" s="1"/>
      <c r="AV94" s="2"/>
      <c r="AW94" s="1"/>
      <c r="AX94" s="1"/>
      <c r="AY94" s="1"/>
      <c r="AZ94" s="1"/>
      <c r="BA94" s="1"/>
      <c r="BB94" s="1"/>
      <c r="BC94" s="1"/>
      <c r="BD94" s="1"/>
      <c r="BE94" s="1" t="s">
        <v>4335</v>
      </c>
      <c r="BF94" s="1"/>
      <c r="BG94" s="2"/>
      <c r="BH94" s="1"/>
      <c r="BI94" s="1" t="s">
        <v>1114</v>
      </c>
      <c r="BJ94" s="2"/>
      <c r="BK94" s="2"/>
      <c r="BL94" s="2"/>
      <c r="BM94" s="1"/>
      <c r="BN94" s="90"/>
    </row>
    <row r="95" spans="1:66" ht="41.4">
      <c r="A95" s="2">
        <v>91</v>
      </c>
      <c r="B95" s="102" t="s">
        <v>3964</v>
      </c>
      <c r="C95" s="102" t="s">
        <v>2081</v>
      </c>
      <c r="D95" s="102" t="s">
        <v>3783</v>
      </c>
      <c r="E95" s="102">
        <v>91</v>
      </c>
      <c r="F95" s="102" t="s">
        <v>325</v>
      </c>
      <c r="G95" s="102" t="s">
        <v>325</v>
      </c>
      <c r="H95" s="23" t="str">
        <f t="shared" si="2"/>
        <v>林＊鳳</v>
      </c>
      <c r="I95" s="23" t="str">
        <f t="shared" si="3"/>
        <v>0＊282819</v>
      </c>
      <c r="J95" s="102" t="s">
        <v>3962</v>
      </c>
      <c r="K95" s="102" t="s">
        <v>1140</v>
      </c>
      <c r="L95" s="103" t="s">
        <v>334</v>
      </c>
      <c r="M95" s="106"/>
      <c r="N95" s="33"/>
      <c r="O95" s="33"/>
      <c r="P95" s="33"/>
      <c r="Q95" s="2"/>
      <c r="R95" s="2"/>
      <c r="S95" s="2"/>
      <c r="T95" s="2"/>
      <c r="U95" s="2"/>
      <c r="V95" s="18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2"/>
      <c r="AO95" s="2"/>
      <c r="AP95" s="2"/>
      <c r="AQ95" s="1"/>
      <c r="AR95" s="1"/>
      <c r="AS95" s="1"/>
      <c r="AT95" s="1"/>
      <c r="AU95" s="1"/>
      <c r="AV95" s="2"/>
      <c r="AW95" s="1"/>
      <c r="AX95" s="1"/>
      <c r="AY95" s="1"/>
      <c r="AZ95" s="1"/>
      <c r="BA95" s="1"/>
      <c r="BB95" s="1"/>
      <c r="BC95" s="1"/>
      <c r="BD95" s="1"/>
      <c r="BE95" s="1" t="s">
        <v>4332</v>
      </c>
      <c r="BF95" s="1"/>
      <c r="BG95" s="2"/>
      <c r="BH95" s="1"/>
      <c r="BI95" s="1"/>
      <c r="BJ95" s="2" t="s">
        <v>1141</v>
      </c>
      <c r="BK95" s="2"/>
      <c r="BL95" s="2"/>
      <c r="BM95" s="1"/>
      <c r="BN95" s="90"/>
    </row>
    <row r="96" spans="1:66" ht="41.4">
      <c r="A96" s="2">
        <v>92</v>
      </c>
      <c r="B96" s="102" t="s">
        <v>3965</v>
      </c>
      <c r="C96" s="102" t="s">
        <v>1413</v>
      </c>
      <c r="D96" s="102" t="s">
        <v>3783</v>
      </c>
      <c r="E96" s="102">
        <v>77</v>
      </c>
      <c r="F96" s="102" t="s">
        <v>325</v>
      </c>
      <c r="G96" s="102" t="s">
        <v>325</v>
      </c>
      <c r="H96" s="23" t="str">
        <f t="shared" si="2"/>
        <v>葉＊成</v>
      </c>
      <c r="I96" s="23" t="str">
        <f t="shared" si="3"/>
        <v>0＊127496</v>
      </c>
      <c r="J96" s="102" t="s">
        <v>3962</v>
      </c>
      <c r="K96" s="102" t="s">
        <v>1134</v>
      </c>
      <c r="L96" s="103" t="s">
        <v>334</v>
      </c>
      <c r="M96" s="106"/>
      <c r="N96" s="33"/>
      <c r="O96" s="33"/>
      <c r="P96" s="33"/>
      <c r="Q96" s="2"/>
      <c r="R96" s="2"/>
      <c r="S96" s="2"/>
      <c r="T96" s="2"/>
      <c r="U96" s="2"/>
      <c r="V96" s="18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2"/>
      <c r="AO96" s="2"/>
      <c r="AP96" s="2"/>
      <c r="AQ96" s="1"/>
      <c r="AR96" s="1"/>
      <c r="AS96" s="1"/>
      <c r="AT96" s="1"/>
      <c r="AU96" s="1"/>
      <c r="AV96" s="2"/>
      <c r="AW96" s="1"/>
      <c r="AX96" s="1"/>
      <c r="AY96" s="1"/>
      <c r="AZ96" s="1"/>
      <c r="BA96" s="1"/>
      <c r="BB96" s="1"/>
      <c r="BC96" s="1"/>
      <c r="BD96" s="1"/>
      <c r="BE96" s="1" t="s">
        <v>4332</v>
      </c>
      <c r="BF96" s="1"/>
      <c r="BG96" s="2"/>
      <c r="BH96" s="1"/>
      <c r="BI96" s="1"/>
      <c r="BJ96" s="2"/>
      <c r="BK96" s="2"/>
      <c r="BL96" s="2"/>
      <c r="BM96" s="1" t="s">
        <v>4319</v>
      </c>
      <c r="BN96" s="90"/>
    </row>
    <row r="97" spans="1:66" ht="41.4">
      <c r="A97" s="2">
        <v>93</v>
      </c>
      <c r="B97" s="102" t="s">
        <v>3966</v>
      </c>
      <c r="C97" s="102" t="s">
        <v>3967</v>
      </c>
      <c r="D97" s="102" t="s">
        <v>3790</v>
      </c>
      <c r="E97" s="102">
        <v>77</v>
      </c>
      <c r="F97" s="102" t="s">
        <v>325</v>
      </c>
      <c r="G97" s="102" t="s">
        <v>325</v>
      </c>
      <c r="H97" s="23" t="str">
        <f t="shared" si="2"/>
        <v>簡＊月知</v>
      </c>
      <c r="I97" s="23" t="str">
        <f t="shared" si="3"/>
        <v>0＊543223</v>
      </c>
      <c r="J97" s="102" t="s">
        <v>3962</v>
      </c>
      <c r="K97" s="102" t="s">
        <v>1134</v>
      </c>
      <c r="L97" s="103" t="s">
        <v>334</v>
      </c>
      <c r="M97" s="106"/>
      <c r="N97" s="33"/>
      <c r="O97" s="33"/>
      <c r="P97" s="33"/>
      <c r="Q97" s="2"/>
      <c r="R97" s="2"/>
      <c r="S97" s="2"/>
      <c r="T97" s="2"/>
      <c r="U97" s="2"/>
      <c r="V97" s="18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2"/>
      <c r="AO97" s="2"/>
      <c r="AP97" s="2"/>
      <c r="AQ97" s="1"/>
      <c r="AR97" s="1"/>
      <c r="AS97" s="1"/>
      <c r="AT97" s="1"/>
      <c r="AU97" s="1"/>
      <c r="AV97" s="2"/>
      <c r="AW97" s="1"/>
      <c r="AX97" s="1"/>
      <c r="AY97" s="1"/>
      <c r="AZ97" s="1"/>
      <c r="BA97" s="1"/>
      <c r="BB97" s="1"/>
      <c r="BC97" s="1"/>
      <c r="BD97" s="1"/>
      <c r="BE97" s="1" t="s">
        <v>4335</v>
      </c>
      <c r="BF97" s="1"/>
      <c r="BG97" s="2"/>
      <c r="BH97" s="1"/>
      <c r="BI97" s="1"/>
      <c r="BJ97" s="2"/>
      <c r="BK97" s="2"/>
      <c r="BL97" s="2"/>
      <c r="BM97" s="1" t="s">
        <v>4319</v>
      </c>
      <c r="BN97" s="90"/>
    </row>
    <row r="98" spans="1:66" ht="27.6">
      <c r="A98" s="2">
        <v>94</v>
      </c>
      <c r="B98" s="102" t="s">
        <v>3968</v>
      </c>
      <c r="C98" s="102" t="s">
        <v>840</v>
      </c>
      <c r="D98" s="102" t="s">
        <v>3783</v>
      </c>
      <c r="E98" s="102">
        <v>76</v>
      </c>
      <c r="F98" s="102" t="s">
        <v>325</v>
      </c>
      <c r="G98" s="102" t="s">
        <v>325</v>
      </c>
      <c r="H98" s="23" t="str">
        <f t="shared" si="2"/>
        <v>陳＊德</v>
      </c>
      <c r="I98" s="23" t="str">
        <f t="shared" si="3"/>
        <v>1＊353311</v>
      </c>
      <c r="J98" s="102" t="s">
        <v>3962</v>
      </c>
      <c r="K98" s="102" t="s">
        <v>1127</v>
      </c>
      <c r="L98" s="103" t="s">
        <v>334</v>
      </c>
      <c r="M98" s="106"/>
      <c r="N98" s="33"/>
      <c r="O98" s="33"/>
      <c r="P98" s="33"/>
      <c r="Q98" s="2"/>
      <c r="R98" s="2"/>
      <c r="S98" s="2"/>
      <c r="T98" s="2"/>
      <c r="U98" s="2"/>
      <c r="V98" s="18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2"/>
      <c r="AO98" s="2"/>
      <c r="AP98" s="2"/>
      <c r="AQ98" s="1"/>
      <c r="AR98" s="1"/>
      <c r="AS98" s="1"/>
      <c r="AT98" s="1"/>
      <c r="AU98" s="1"/>
      <c r="AV98" s="2"/>
      <c r="AW98" s="1"/>
      <c r="AX98" s="1"/>
      <c r="AY98" s="1"/>
      <c r="AZ98" s="1"/>
      <c r="BA98" s="1"/>
      <c r="BB98" s="1"/>
      <c r="BC98" s="1"/>
      <c r="BD98" s="1"/>
      <c r="BE98" s="1" t="s">
        <v>1133</v>
      </c>
      <c r="BF98" s="1"/>
      <c r="BG98" s="2"/>
      <c r="BH98" s="1"/>
      <c r="BI98" s="1"/>
      <c r="BJ98" s="2"/>
      <c r="BK98" s="2"/>
      <c r="BL98" s="2"/>
      <c r="BM98" s="1"/>
      <c r="BN98" s="90"/>
    </row>
    <row r="99" spans="1:66" ht="41.4">
      <c r="A99" s="2">
        <v>95</v>
      </c>
      <c r="B99" s="102" t="s">
        <v>3969</v>
      </c>
      <c r="C99" s="102" t="s">
        <v>2375</v>
      </c>
      <c r="D99" s="102" t="s">
        <v>3790</v>
      </c>
      <c r="E99" s="102">
        <v>74</v>
      </c>
      <c r="F99" s="102" t="s">
        <v>325</v>
      </c>
      <c r="G99" s="102" t="s">
        <v>325</v>
      </c>
      <c r="H99" s="23" t="str">
        <f t="shared" si="2"/>
        <v>林＊蘭</v>
      </c>
      <c r="I99" s="23" t="str">
        <f t="shared" si="3"/>
        <v>1＊443904</v>
      </c>
      <c r="J99" s="102" t="s">
        <v>3962</v>
      </c>
      <c r="K99" s="102" t="s">
        <v>1134</v>
      </c>
      <c r="L99" s="103" t="s">
        <v>334</v>
      </c>
      <c r="M99" s="106"/>
      <c r="N99" s="33"/>
      <c r="O99" s="33"/>
      <c r="P99" s="33"/>
      <c r="Q99" s="2"/>
      <c r="R99" s="2"/>
      <c r="S99" s="2"/>
      <c r="T99" s="2"/>
      <c r="U99" s="2"/>
      <c r="V99" s="18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2"/>
      <c r="AO99" s="2"/>
      <c r="AP99" s="2"/>
      <c r="AQ99" s="1"/>
      <c r="AR99" s="1"/>
      <c r="AS99" s="1"/>
      <c r="AT99" s="1"/>
      <c r="AU99" s="1"/>
      <c r="AV99" s="2"/>
      <c r="AW99" s="1"/>
      <c r="AX99" s="1"/>
      <c r="AY99" s="1"/>
      <c r="AZ99" s="1"/>
      <c r="BA99" s="1"/>
      <c r="BB99" s="1"/>
      <c r="BC99" s="1"/>
      <c r="BD99" s="1"/>
      <c r="BE99" s="1" t="s">
        <v>4332</v>
      </c>
      <c r="BF99" s="1"/>
      <c r="BG99" s="2"/>
      <c r="BH99" s="1"/>
      <c r="BI99" s="1"/>
      <c r="BJ99" s="2"/>
      <c r="BK99" s="2"/>
      <c r="BL99" s="2"/>
      <c r="BM99" s="1" t="s">
        <v>4319</v>
      </c>
      <c r="BN99" s="90"/>
    </row>
    <row r="100" spans="1:66" ht="46.8">
      <c r="A100" s="2">
        <v>96</v>
      </c>
      <c r="B100" s="102" t="s">
        <v>3970</v>
      </c>
      <c r="C100" s="102" t="s">
        <v>3451</v>
      </c>
      <c r="D100" s="102" t="s">
        <v>3790</v>
      </c>
      <c r="E100" s="102">
        <v>60</v>
      </c>
      <c r="F100" s="102" t="s">
        <v>325</v>
      </c>
      <c r="G100" s="102" t="s">
        <v>325</v>
      </c>
      <c r="H100" s="23" t="str">
        <f t="shared" si="2"/>
        <v>陳＊珠</v>
      </c>
      <c r="I100" s="23" t="str">
        <f t="shared" si="3"/>
        <v>1＊588307</v>
      </c>
      <c r="J100" s="102" t="s">
        <v>3962</v>
      </c>
      <c r="K100" s="102" t="s">
        <v>1127</v>
      </c>
      <c r="L100" s="103" t="s">
        <v>334</v>
      </c>
      <c r="M100" s="106"/>
      <c r="N100" s="33"/>
      <c r="O100" s="33"/>
      <c r="P100" s="33"/>
      <c r="Q100" s="2"/>
      <c r="R100" s="2"/>
      <c r="S100" s="2"/>
      <c r="T100" s="2"/>
      <c r="U100" s="2"/>
      <c r="V100" s="18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2"/>
      <c r="AO100" s="2"/>
      <c r="AP100" s="2"/>
      <c r="AQ100" s="1"/>
      <c r="AR100" s="1"/>
      <c r="AS100" s="1"/>
      <c r="AT100" s="1"/>
      <c r="AU100" s="1"/>
      <c r="AV100" s="2"/>
      <c r="AW100" s="1"/>
      <c r="AX100" s="1"/>
      <c r="AY100" s="1"/>
      <c r="AZ100" s="1"/>
      <c r="BA100" s="1"/>
      <c r="BB100" s="1"/>
      <c r="BC100" s="1"/>
      <c r="BD100" s="1"/>
      <c r="BE100" s="1" t="s">
        <v>4334</v>
      </c>
      <c r="BF100" s="1"/>
      <c r="BG100" s="2"/>
      <c r="BH100" s="1" t="s">
        <v>4320</v>
      </c>
      <c r="BI100" s="1"/>
      <c r="BJ100" s="2"/>
      <c r="BK100" s="2"/>
      <c r="BL100" s="2"/>
      <c r="BM100" s="1"/>
      <c r="BN100" s="90"/>
    </row>
    <row r="101" spans="1:66" ht="27.6">
      <c r="A101" s="2">
        <v>97</v>
      </c>
      <c r="B101" s="102" t="s">
        <v>3971</v>
      </c>
      <c r="C101" s="102" t="s">
        <v>3972</v>
      </c>
      <c r="D101" s="102" t="s">
        <v>3783</v>
      </c>
      <c r="E101" s="102">
        <v>90</v>
      </c>
      <c r="F101" s="102" t="s">
        <v>325</v>
      </c>
      <c r="G101" s="102" t="s">
        <v>325</v>
      </c>
      <c r="H101" s="23" t="str">
        <f t="shared" si="2"/>
        <v>蘇＊明</v>
      </c>
      <c r="I101" s="23" t="str">
        <f t="shared" si="3"/>
        <v>0＊039708</v>
      </c>
      <c r="J101" s="102" t="s">
        <v>3973</v>
      </c>
      <c r="K101" s="102" t="s">
        <v>1127</v>
      </c>
      <c r="L101" s="103" t="s">
        <v>334</v>
      </c>
      <c r="M101" s="106"/>
      <c r="N101" s="33"/>
      <c r="O101" s="33"/>
      <c r="P101" s="33"/>
      <c r="Q101" s="2"/>
      <c r="R101" s="2"/>
      <c r="S101" s="2"/>
      <c r="T101" s="2"/>
      <c r="U101" s="2"/>
      <c r="V101" s="18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2"/>
      <c r="AO101" s="2"/>
      <c r="AP101" s="2"/>
      <c r="AQ101" s="1"/>
      <c r="AR101" s="1"/>
      <c r="AS101" s="1"/>
      <c r="AT101" s="1"/>
      <c r="AU101" s="1"/>
      <c r="AV101" s="2"/>
      <c r="AW101" s="1"/>
      <c r="AX101" s="1"/>
      <c r="AY101" s="1"/>
      <c r="AZ101" s="1"/>
      <c r="BA101" s="1"/>
      <c r="BB101" s="1"/>
      <c r="BC101" s="1"/>
      <c r="BD101" s="1"/>
      <c r="BE101" s="1" t="s">
        <v>4334</v>
      </c>
      <c r="BF101" s="1"/>
      <c r="BG101" s="2"/>
      <c r="BH101" s="1"/>
      <c r="BI101" s="1"/>
      <c r="BJ101" s="2"/>
      <c r="BK101" s="2"/>
      <c r="BL101" s="2"/>
      <c r="BM101" s="1"/>
      <c r="BN101" s="90"/>
    </row>
    <row r="102" spans="1:66" ht="27.6">
      <c r="A102" s="2">
        <v>98</v>
      </c>
      <c r="B102" s="102" t="s">
        <v>3974</v>
      </c>
      <c r="C102" s="102" t="s">
        <v>2613</v>
      </c>
      <c r="D102" s="102" t="s">
        <v>3790</v>
      </c>
      <c r="E102" s="102">
        <v>65</v>
      </c>
      <c r="F102" s="102" t="s">
        <v>3962</v>
      </c>
      <c r="G102" s="102" t="s">
        <v>3975</v>
      </c>
      <c r="H102" s="23" t="str">
        <f t="shared" si="2"/>
        <v>李＊霞</v>
      </c>
      <c r="I102" s="23" t="str">
        <f t="shared" si="3"/>
        <v>0＊807077</v>
      </c>
      <c r="J102" s="102" t="s">
        <v>3973</v>
      </c>
      <c r="K102" s="102" t="s">
        <v>1130</v>
      </c>
      <c r="L102" s="103" t="s">
        <v>334</v>
      </c>
      <c r="M102" s="106"/>
      <c r="N102" s="33"/>
      <c r="O102" s="33"/>
      <c r="P102" s="33"/>
      <c r="Q102" s="2"/>
      <c r="R102" s="2"/>
      <c r="S102" s="2"/>
      <c r="T102" s="2"/>
      <c r="U102" s="2"/>
      <c r="V102" s="18"/>
      <c r="W102" s="1"/>
      <c r="X102" s="1"/>
      <c r="Y102" s="1"/>
      <c r="Z102" s="1"/>
      <c r="AA102" s="1" t="s">
        <v>4330</v>
      </c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2"/>
      <c r="AO102" s="2"/>
      <c r="AP102" s="2"/>
      <c r="AQ102" s="1"/>
      <c r="AR102" s="1"/>
      <c r="AS102" s="1"/>
      <c r="AT102" s="1"/>
      <c r="AU102" s="1"/>
      <c r="AV102" s="2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2"/>
      <c r="BH102" s="1"/>
      <c r="BI102" s="1"/>
      <c r="BJ102" s="2"/>
      <c r="BK102" s="2"/>
      <c r="BL102" s="2"/>
      <c r="BM102" s="1"/>
      <c r="BN102" s="90"/>
    </row>
    <row r="103" spans="1:66" ht="27.6">
      <c r="A103" s="2">
        <v>99</v>
      </c>
      <c r="B103" s="102" t="s">
        <v>3976</v>
      </c>
      <c r="C103" s="102" t="s">
        <v>365</v>
      </c>
      <c r="D103" s="102" t="s">
        <v>3783</v>
      </c>
      <c r="E103" s="102">
        <v>47</v>
      </c>
      <c r="F103" s="102" t="s">
        <v>325</v>
      </c>
      <c r="G103" s="102" t="s">
        <v>325</v>
      </c>
      <c r="H103" s="23" t="str">
        <f t="shared" si="2"/>
        <v>陳＊宏</v>
      </c>
      <c r="I103" s="23" t="str">
        <f t="shared" si="3"/>
        <v>1＊607081</v>
      </c>
      <c r="J103" s="102" t="s">
        <v>3973</v>
      </c>
      <c r="K103" s="102" t="s">
        <v>1130</v>
      </c>
      <c r="L103" s="103" t="s">
        <v>334</v>
      </c>
      <c r="M103" s="106"/>
      <c r="N103" s="33"/>
      <c r="O103" s="33"/>
      <c r="P103" s="33"/>
      <c r="Q103" s="2"/>
      <c r="R103" s="2"/>
      <c r="S103" s="2"/>
      <c r="T103" s="2"/>
      <c r="U103" s="2"/>
      <c r="V103" s="18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2"/>
      <c r="AO103" s="2"/>
      <c r="AP103" s="2"/>
      <c r="AQ103" s="1"/>
      <c r="AR103" s="1"/>
      <c r="AS103" s="1"/>
      <c r="AT103" s="1"/>
      <c r="AU103" s="1"/>
      <c r="AV103" s="2"/>
      <c r="AW103" s="1"/>
      <c r="AX103" s="1"/>
      <c r="AY103" s="1"/>
      <c r="AZ103" s="1"/>
      <c r="BA103" s="1"/>
      <c r="BB103" s="1"/>
      <c r="BC103" s="1"/>
      <c r="BD103" s="1"/>
      <c r="BE103" s="1"/>
      <c r="BF103" s="1" t="s">
        <v>4332</v>
      </c>
      <c r="BG103" s="2"/>
      <c r="BH103" s="1"/>
      <c r="BI103" s="1"/>
      <c r="BJ103" s="2"/>
      <c r="BK103" s="2"/>
      <c r="BL103" s="2"/>
      <c r="BM103" s="1"/>
      <c r="BN103" s="90"/>
    </row>
    <row r="104" spans="1:66" ht="31.2">
      <c r="A104" s="2">
        <v>100</v>
      </c>
      <c r="B104" s="102" t="s">
        <v>3977</v>
      </c>
      <c r="C104" s="102" t="s">
        <v>3978</v>
      </c>
      <c r="D104" s="102" t="s">
        <v>3790</v>
      </c>
      <c r="E104" s="102">
        <v>75</v>
      </c>
      <c r="F104" s="102" t="s">
        <v>325</v>
      </c>
      <c r="G104" s="102" t="s">
        <v>325</v>
      </c>
      <c r="H104" s="23" t="str">
        <f t="shared" si="2"/>
        <v>張＊香</v>
      </c>
      <c r="I104" s="23" t="str">
        <f t="shared" si="3"/>
        <v>1＊102776</v>
      </c>
      <c r="J104" s="102" t="s">
        <v>3973</v>
      </c>
      <c r="K104" s="102" t="s">
        <v>1130</v>
      </c>
      <c r="L104" s="103" t="s">
        <v>334</v>
      </c>
      <c r="M104" s="106"/>
      <c r="N104" s="33"/>
      <c r="O104" s="33"/>
      <c r="P104" s="33"/>
      <c r="Q104" s="2"/>
      <c r="R104" s="2"/>
      <c r="S104" s="2"/>
      <c r="T104" s="2"/>
      <c r="U104" s="2"/>
      <c r="V104" s="18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2"/>
      <c r="AO104" s="2"/>
      <c r="AP104" s="2"/>
      <c r="AQ104" s="1"/>
      <c r="AR104" s="1"/>
      <c r="AS104" s="1"/>
      <c r="AT104" s="1"/>
      <c r="AU104" s="1"/>
      <c r="AV104" s="2"/>
      <c r="AW104" s="1"/>
      <c r="AX104" s="1"/>
      <c r="AY104" s="1"/>
      <c r="AZ104" s="1"/>
      <c r="BA104" s="1"/>
      <c r="BB104" s="1"/>
      <c r="BC104" s="1"/>
      <c r="BD104" s="1"/>
      <c r="BE104" s="1"/>
      <c r="BF104" s="1" t="s">
        <v>1102</v>
      </c>
      <c r="BG104" s="2"/>
      <c r="BH104" s="1"/>
      <c r="BI104" s="1"/>
      <c r="BJ104" s="2"/>
      <c r="BK104" s="2"/>
      <c r="BL104" s="2"/>
      <c r="BM104" s="1"/>
      <c r="BN104" s="90"/>
    </row>
    <row r="105" spans="1:66" ht="27.6">
      <c r="A105" s="2">
        <v>101</v>
      </c>
      <c r="B105" s="102" t="s">
        <v>3979</v>
      </c>
      <c r="C105" s="102" t="s">
        <v>1670</v>
      </c>
      <c r="D105" s="102" t="s">
        <v>3790</v>
      </c>
      <c r="E105" s="102">
        <v>73</v>
      </c>
      <c r="F105" s="102" t="s">
        <v>325</v>
      </c>
      <c r="G105" s="102" t="s">
        <v>325</v>
      </c>
      <c r="H105" s="23" t="str">
        <f t="shared" si="2"/>
        <v>冉＊麗花</v>
      </c>
      <c r="I105" s="23" t="str">
        <f t="shared" si="3"/>
        <v>1＊799700</v>
      </c>
      <c r="J105" s="102" t="s">
        <v>3973</v>
      </c>
      <c r="K105" s="102" t="s">
        <v>1127</v>
      </c>
      <c r="L105" s="103" t="s">
        <v>334</v>
      </c>
      <c r="M105" s="106"/>
      <c r="N105" s="33"/>
      <c r="O105" s="33"/>
      <c r="P105" s="33"/>
      <c r="Q105" s="2"/>
      <c r="R105" s="2"/>
      <c r="S105" s="2"/>
      <c r="T105" s="2"/>
      <c r="U105" s="2"/>
      <c r="V105" s="18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2"/>
      <c r="AO105" s="2"/>
      <c r="AP105" s="2"/>
      <c r="AQ105" s="1"/>
      <c r="AR105" s="1"/>
      <c r="AS105" s="1"/>
      <c r="AT105" s="1"/>
      <c r="AU105" s="1"/>
      <c r="AV105" s="2"/>
      <c r="AW105" s="1"/>
      <c r="AX105" s="1"/>
      <c r="AY105" s="1"/>
      <c r="AZ105" s="1"/>
      <c r="BA105" s="1"/>
      <c r="BB105" s="1"/>
      <c r="BC105" s="1"/>
      <c r="BD105" s="1"/>
      <c r="BE105" s="1" t="s">
        <v>4332</v>
      </c>
      <c r="BF105" s="1"/>
      <c r="BG105" s="2"/>
      <c r="BH105" s="1"/>
      <c r="BI105" s="1"/>
      <c r="BJ105" s="2"/>
      <c r="BK105" s="2"/>
      <c r="BL105" s="2"/>
      <c r="BM105" s="1"/>
      <c r="BN105" s="90"/>
    </row>
    <row r="106" spans="1:66" ht="27.6">
      <c r="A106" s="2">
        <v>102</v>
      </c>
      <c r="B106" s="102" t="s">
        <v>3980</v>
      </c>
      <c r="C106" s="102" t="s">
        <v>1602</v>
      </c>
      <c r="D106" s="102" t="s">
        <v>3790</v>
      </c>
      <c r="E106" s="102">
        <v>79</v>
      </c>
      <c r="F106" s="102" t="s">
        <v>325</v>
      </c>
      <c r="G106" s="102" t="s">
        <v>325</v>
      </c>
      <c r="H106" s="23" t="str">
        <f t="shared" si="2"/>
        <v>林＊</v>
      </c>
      <c r="I106" s="23" t="str">
        <f t="shared" si="3"/>
        <v>2＊485000</v>
      </c>
      <c r="J106" s="102" t="s">
        <v>3973</v>
      </c>
      <c r="K106" s="102" t="s">
        <v>1127</v>
      </c>
      <c r="L106" s="103" t="s">
        <v>334</v>
      </c>
      <c r="M106" s="106"/>
      <c r="N106" s="33"/>
      <c r="O106" s="33"/>
      <c r="P106" s="33"/>
      <c r="Q106" s="2"/>
      <c r="R106" s="2"/>
      <c r="S106" s="2"/>
      <c r="T106" s="2"/>
      <c r="U106" s="2"/>
      <c r="V106" s="18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2"/>
      <c r="AO106" s="2"/>
      <c r="AP106" s="2"/>
      <c r="AQ106" s="1"/>
      <c r="AR106" s="1"/>
      <c r="AS106" s="1"/>
      <c r="AT106" s="1"/>
      <c r="AU106" s="1"/>
      <c r="AV106" s="2"/>
      <c r="AW106" s="1"/>
      <c r="AX106" s="1"/>
      <c r="AY106" s="1"/>
      <c r="AZ106" s="1"/>
      <c r="BA106" s="1"/>
      <c r="BB106" s="1"/>
      <c r="BC106" s="1"/>
      <c r="BD106" s="1"/>
      <c r="BE106" s="1" t="s">
        <v>4332</v>
      </c>
      <c r="BF106" s="1"/>
      <c r="BG106" s="2"/>
      <c r="BH106" s="1"/>
      <c r="BI106" s="1"/>
      <c r="BJ106" s="2"/>
      <c r="BK106" s="2"/>
      <c r="BL106" s="2"/>
      <c r="BM106" s="1"/>
      <c r="BN106" s="90"/>
    </row>
    <row r="107" spans="1:66" ht="27.6">
      <c r="A107" s="2">
        <v>103</v>
      </c>
      <c r="B107" s="102" t="s">
        <v>3981</v>
      </c>
      <c r="C107" s="102" t="s">
        <v>2194</v>
      </c>
      <c r="D107" s="102" t="s">
        <v>3790</v>
      </c>
      <c r="E107" s="102">
        <v>36</v>
      </c>
      <c r="F107" s="102" t="s">
        <v>325</v>
      </c>
      <c r="G107" s="102" t="s">
        <v>325</v>
      </c>
      <c r="H107" s="23" t="str">
        <f t="shared" si="2"/>
        <v>安＊涵</v>
      </c>
      <c r="I107" s="23" t="str">
        <f t="shared" si="3"/>
        <v>2＊076487</v>
      </c>
      <c r="J107" s="102" t="s">
        <v>3973</v>
      </c>
      <c r="K107" s="102" t="s">
        <v>1127</v>
      </c>
      <c r="L107" s="103" t="s">
        <v>334</v>
      </c>
      <c r="M107" s="106"/>
      <c r="N107" s="33"/>
      <c r="O107" s="33"/>
      <c r="P107" s="33"/>
      <c r="Q107" s="2"/>
      <c r="R107" s="2"/>
      <c r="S107" s="2"/>
      <c r="T107" s="2"/>
      <c r="U107" s="2"/>
      <c r="V107" s="18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2"/>
      <c r="AO107" s="2"/>
      <c r="AP107" s="2"/>
      <c r="AQ107" s="1"/>
      <c r="AR107" s="1"/>
      <c r="AS107" s="1"/>
      <c r="AT107" s="1"/>
      <c r="AU107" s="1"/>
      <c r="AV107" s="2"/>
      <c r="AW107" s="1"/>
      <c r="AX107" s="1"/>
      <c r="AY107" s="1"/>
      <c r="AZ107" s="1"/>
      <c r="BA107" s="1"/>
      <c r="BB107" s="1"/>
      <c r="BC107" s="1"/>
      <c r="BD107" s="1"/>
      <c r="BE107" s="1" t="s">
        <v>4334</v>
      </c>
      <c r="BF107" s="1"/>
      <c r="BG107" s="2"/>
      <c r="BH107" s="1"/>
      <c r="BI107" s="1"/>
      <c r="BJ107" s="2"/>
      <c r="BK107" s="2"/>
      <c r="BL107" s="2"/>
      <c r="BM107" s="1"/>
      <c r="BN107" s="90"/>
    </row>
    <row r="108" spans="1:66" ht="31.2">
      <c r="A108" s="2">
        <v>104</v>
      </c>
      <c r="B108" s="102" t="s">
        <v>3982</v>
      </c>
      <c r="C108" s="102" t="s">
        <v>1601</v>
      </c>
      <c r="D108" s="102" t="s">
        <v>3790</v>
      </c>
      <c r="E108" s="102">
        <v>67</v>
      </c>
      <c r="F108" s="102" t="s">
        <v>325</v>
      </c>
      <c r="G108" s="102" t="s">
        <v>325</v>
      </c>
      <c r="H108" s="23" t="str">
        <f t="shared" si="2"/>
        <v>林＊華</v>
      </c>
      <c r="I108" s="23" t="str">
        <f t="shared" si="3"/>
        <v>2＊712842</v>
      </c>
      <c r="J108" s="102" t="s">
        <v>3973</v>
      </c>
      <c r="K108" s="102" t="s">
        <v>1127</v>
      </c>
      <c r="L108" s="103" t="s">
        <v>334</v>
      </c>
      <c r="M108" s="106"/>
      <c r="N108" s="33"/>
      <c r="O108" s="33"/>
      <c r="P108" s="33"/>
      <c r="Q108" s="2"/>
      <c r="R108" s="2"/>
      <c r="S108" s="2"/>
      <c r="T108" s="2"/>
      <c r="U108" s="2"/>
      <c r="V108" s="18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2"/>
      <c r="AO108" s="2"/>
      <c r="AP108" s="2"/>
      <c r="AQ108" s="1"/>
      <c r="AR108" s="1"/>
      <c r="AS108" s="1"/>
      <c r="AT108" s="1"/>
      <c r="AU108" s="1"/>
      <c r="AV108" s="2"/>
      <c r="AW108" s="1"/>
      <c r="AX108" s="1"/>
      <c r="AY108" s="1"/>
      <c r="AZ108" s="1"/>
      <c r="BA108" s="1"/>
      <c r="BB108" s="1"/>
      <c r="BC108" s="1"/>
      <c r="BD108" s="1"/>
      <c r="BE108" s="1" t="s">
        <v>1102</v>
      </c>
      <c r="BF108" s="1"/>
      <c r="BG108" s="2"/>
      <c r="BH108" s="1"/>
      <c r="BI108" s="1"/>
      <c r="BJ108" s="2"/>
      <c r="BK108" s="2"/>
      <c r="BL108" s="2"/>
      <c r="BM108" s="1"/>
      <c r="BN108" s="90"/>
    </row>
    <row r="109" spans="1:66" ht="27.6">
      <c r="A109" s="2">
        <v>105</v>
      </c>
      <c r="B109" s="102" t="s">
        <v>3983</v>
      </c>
      <c r="C109" s="102" t="s">
        <v>3984</v>
      </c>
      <c r="D109" s="102" t="s">
        <v>3783</v>
      </c>
      <c r="E109" s="102">
        <v>69</v>
      </c>
      <c r="F109" s="102" t="s">
        <v>325</v>
      </c>
      <c r="G109" s="102" t="s">
        <v>325</v>
      </c>
      <c r="H109" s="23" t="str">
        <f t="shared" si="2"/>
        <v>吳＊順</v>
      </c>
      <c r="I109" s="23" t="str">
        <f t="shared" si="3"/>
        <v>2＊086239</v>
      </c>
      <c r="J109" s="102" t="s">
        <v>3973</v>
      </c>
      <c r="K109" s="102" t="s">
        <v>1127</v>
      </c>
      <c r="L109" s="103" t="s">
        <v>334</v>
      </c>
      <c r="M109" s="106"/>
      <c r="N109" s="33"/>
      <c r="O109" s="33"/>
      <c r="P109" s="33"/>
      <c r="Q109" s="2"/>
      <c r="R109" s="2"/>
      <c r="S109" s="2"/>
      <c r="T109" s="2"/>
      <c r="U109" s="2"/>
      <c r="V109" s="18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2"/>
      <c r="AO109" s="2"/>
      <c r="AP109" s="2"/>
      <c r="AQ109" s="1"/>
      <c r="AR109" s="1"/>
      <c r="AS109" s="1"/>
      <c r="AT109" s="1"/>
      <c r="AU109" s="1"/>
      <c r="AV109" s="2"/>
      <c r="AW109" s="1"/>
      <c r="AX109" s="1"/>
      <c r="AY109" s="1"/>
      <c r="AZ109" s="1"/>
      <c r="BA109" s="1"/>
      <c r="BB109" s="1"/>
      <c r="BC109" s="1"/>
      <c r="BD109" s="1"/>
      <c r="BE109" s="1" t="s">
        <v>4334</v>
      </c>
      <c r="BF109" s="1"/>
      <c r="BG109" s="2"/>
      <c r="BH109" s="1"/>
      <c r="BI109" s="1"/>
      <c r="BJ109" s="2"/>
      <c r="BK109" s="2"/>
      <c r="BL109" s="2"/>
      <c r="BM109" s="1"/>
      <c r="BN109" s="90"/>
    </row>
    <row r="110" spans="1:66" ht="41.4">
      <c r="A110" s="2">
        <v>106</v>
      </c>
      <c r="B110" s="102" t="s">
        <v>3985</v>
      </c>
      <c r="C110" s="102" t="s">
        <v>2169</v>
      </c>
      <c r="D110" s="102" t="s">
        <v>3783</v>
      </c>
      <c r="E110" s="102">
        <v>94</v>
      </c>
      <c r="F110" s="102" t="s">
        <v>3986</v>
      </c>
      <c r="G110" s="102" t="s">
        <v>3986</v>
      </c>
      <c r="H110" s="23" t="str">
        <f t="shared" si="2"/>
        <v>陳＊輝</v>
      </c>
      <c r="I110" s="23" t="str">
        <f t="shared" si="3"/>
        <v>1＊249519</v>
      </c>
      <c r="J110" s="102" t="s">
        <v>3986</v>
      </c>
      <c r="K110" s="102" t="s">
        <v>1132</v>
      </c>
      <c r="L110" s="103" t="s">
        <v>334</v>
      </c>
      <c r="M110" s="106"/>
      <c r="N110" s="33"/>
      <c r="O110" s="33"/>
      <c r="P110" s="33"/>
      <c r="Q110" s="2"/>
      <c r="R110" s="2"/>
      <c r="S110" s="2"/>
      <c r="T110" s="2"/>
      <c r="U110" s="2"/>
      <c r="V110" s="18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2"/>
      <c r="AO110" s="2"/>
      <c r="AP110" s="2"/>
      <c r="AQ110" s="1"/>
      <c r="AR110" s="1"/>
      <c r="AS110" s="1"/>
      <c r="AT110" s="1"/>
      <c r="AU110" s="1"/>
      <c r="AV110" s="2"/>
      <c r="AW110" s="1"/>
      <c r="AX110" s="1"/>
      <c r="AY110" s="1"/>
      <c r="AZ110" s="1"/>
      <c r="BA110" s="1"/>
      <c r="BB110" s="1"/>
      <c r="BC110" s="1"/>
      <c r="BD110" s="1" t="s">
        <v>4332</v>
      </c>
      <c r="BE110" s="1" t="s">
        <v>4332</v>
      </c>
      <c r="BF110" s="1"/>
      <c r="BG110" s="2"/>
      <c r="BH110" s="1"/>
      <c r="BI110" s="1"/>
      <c r="BJ110" s="2"/>
      <c r="BK110" s="2"/>
      <c r="BL110" s="2"/>
      <c r="BM110" s="1"/>
      <c r="BN110" s="90"/>
    </row>
    <row r="111" spans="1:66" ht="41.4">
      <c r="A111" s="2">
        <v>107</v>
      </c>
      <c r="B111" s="102" t="s">
        <v>3987</v>
      </c>
      <c r="C111" s="102" t="s">
        <v>3988</v>
      </c>
      <c r="D111" s="102" t="s">
        <v>3790</v>
      </c>
      <c r="E111" s="102">
        <v>64</v>
      </c>
      <c r="F111" s="102" t="s">
        <v>325</v>
      </c>
      <c r="G111" s="102" t="s">
        <v>325</v>
      </c>
      <c r="H111" s="23" t="str">
        <f t="shared" si="2"/>
        <v>嚴＊薇</v>
      </c>
      <c r="I111" s="23" t="str">
        <f t="shared" si="3"/>
        <v>1＊362996</v>
      </c>
      <c r="J111" s="102" t="s">
        <v>3986</v>
      </c>
      <c r="K111" s="102" t="s">
        <v>1132</v>
      </c>
      <c r="L111" s="103" t="s">
        <v>334</v>
      </c>
      <c r="M111" s="106"/>
      <c r="N111" s="33"/>
      <c r="O111" s="33"/>
      <c r="P111" s="33"/>
      <c r="Q111" s="2"/>
      <c r="R111" s="2"/>
      <c r="S111" s="2"/>
      <c r="T111" s="2"/>
      <c r="U111" s="2"/>
      <c r="V111" s="18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2"/>
      <c r="AO111" s="2"/>
      <c r="AP111" s="2"/>
      <c r="AQ111" s="1"/>
      <c r="AR111" s="1"/>
      <c r="AS111" s="1"/>
      <c r="AT111" s="1"/>
      <c r="AU111" s="1"/>
      <c r="AV111" s="2"/>
      <c r="AW111" s="1"/>
      <c r="AX111" s="1"/>
      <c r="AY111" s="1"/>
      <c r="AZ111" s="1"/>
      <c r="BA111" s="1"/>
      <c r="BB111" s="1"/>
      <c r="BC111" s="1" t="s">
        <v>4332</v>
      </c>
      <c r="BD111" s="1"/>
      <c r="BE111" s="1" t="s">
        <v>4334</v>
      </c>
      <c r="BF111" s="1"/>
      <c r="BG111" s="2"/>
      <c r="BH111" s="1"/>
      <c r="BI111" s="1"/>
      <c r="BJ111" s="2"/>
      <c r="BK111" s="2"/>
      <c r="BL111" s="2"/>
      <c r="BM111" s="1"/>
      <c r="BN111" s="90"/>
    </row>
    <row r="112" spans="1:66" ht="27.6">
      <c r="A112" s="2">
        <v>108</v>
      </c>
      <c r="B112" s="102" t="s">
        <v>3858</v>
      </c>
      <c r="C112" s="102" t="s">
        <v>440</v>
      </c>
      <c r="D112" s="102" t="s">
        <v>3783</v>
      </c>
      <c r="E112" s="102">
        <v>72</v>
      </c>
      <c r="F112" s="102" t="s">
        <v>325</v>
      </c>
      <c r="G112" s="102" t="s">
        <v>325</v>
      </c>
      <c r="H112" s="23" t="str">
        <f t="shared" si="2"/>
        <v>陳＊魁</v>
      </c>
      <c r="I112" s="23" t="str">
        <f t="shared" si="3"/>
        <v>2＊106674</v>
      </c>
      <c r="J112" s="102" t="s">
        <v>3986</v>
      </c>
      <c r="K112" s="102" t="s">
        <v>1127</v>
      </c>
      <c r="L112" s="103" t="s">
        <v>334</v>
      </c>
      <c r="M112" s="106"/>
      <c r="N112" s="33"/>
      <c r="O112" s="33"/>
      <c r="P112" s="33"/>
      <c r="Q112" s="2"/>
      <c r="R112" s="2"/>
      <c r="S112" s="2"/>
      <c r="T112" s="2"/>
      <c r="U112" s="2"/>
      <c r="V112" s="18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2"/>
      <c r="AO112" s="2"/>
      <c r="AP112" s="2"/>
      <c r="AQ112" s="1"/>
      <c r="AR112" s="1"/>
      <c r="AS112" s="1"/>
      <c r="AT112" s="1"/>
      <c r="AU112" s="1"/>
      <c r="AV112" s="2"/>
      <c r="AW112" s="1"/>
      <c r="AX112" s="1"/>
      <c r="AY112" s="1"/>
      <c r="AZ112" s="1"/>
      <c r="BA112" s="1"/>
      <c r="BB112" s="1"/>
      <c r="BC112" s="1"/>
      <c r="BD112" s="1"/>
      <c r="BE112" s="1" t="s">
        <v>4332</v>
      </c>
      <c r="BF112" s="1"/>
      <c r="BG112" s="2"/>
      <c r="BH112" s="1"/>
      <c r="BI112" s="1"/>
      <c r="BJ112" s="2"/>
      <c r="BK112" s="2"/>
      <c r="BL112" s="2"/>
      <c r="BM112" s="1"/>
      <c r="BN112" s="90"/>
    </row>
    <row r="113" spans="1:66" ht="27.6">
      <c r="A113" s="2">
        <v>109</v>
      </c>
      <c r="B113" s="102" t="s">
        <v>3989</v>
      </c>
      <c r="C113" s="102" t="s">
        <v>880</v>
      </c>
      <c r="D113" s="102" t="s">
        <v>3790</v>
      </c>
      <c r="E113" s="102">
        <v>65</v>
      </c>
      <c r="F113" s="102" t="s">
        <v>325</v>
      </c>
      <c r="G113" s="102" t="s">
        <v>325</v>
      </c>
      <c r="H113" s="23" t="str">
        <f t="shared" si="2"/>
        <v>詹＊琴</v>
      </c>
      <c r="I113" s="23" t="str">
        <f t="shared" si="3"/>
        <v>0＊076173</v>
      </c>
      <c r="J113" s="102" t="s">
        <v>3990</v>
      </c>
      <c r="K113" s="102" t="s">
        <v>1127</v>
      </c>
      <c r="L113" s="103" t="s">
        <v>334</v>
      </c>
      <c r="M113" s="106"/>
      <c r="N113" s="33"/>
      <c r="O113" s="33"/>
      <c r="P113" s="33"/>
      <c r="Q113" s="2"/>
      <c r="R113" s="2"/>
      <c r="S113" s="2"/>
      <c r="T113" s="2"/>
      <c r="U113" s="2"/>
      <c r="V113" s="18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2"/>
      <c r="AO113" s="2"/>
      <c r="AP113" s="2"/>
      <c r="AQ113" s="1"/>
      <c r="AR113" s="1"/>
      <c r="AS113" s="1"/>
      <c r="AT113" s="1"/>
      <c r="AU113" s="1"/>
      <c r="AV113" s="2"/>
      <c r="AW113" s="1"/>
      <c r="AX113" s="1"/>
      <c r="AY113" s="1"/>
      <c r="AZ113" s="1"/>
      <c r="BA113" s="1"/>
      <c r="BB113" s="1"/>
      <c r="BC113" s="1"/>
      <c r="BD113" s="1"/>
      <c r="BE113" s="1" t="s">
        <v>4334</v>
      </c>
      <c r="BF113" s="1"/>
      <c r="BG113" s="2"/>
      <c r="BH113" s="1"/>
      <c r="BI113" s="1"/>
      <c r="BJ113" s="2"/>
      <c r="BK113" s="2"/>
      <c r="BL113" s="2"/>
      <c r="BM113" s="1"/>
      <c r="BN113" s="90"/>
    </row>
    <row r="114" spans="1:66" ht="27.6">
      <c r="A114" s="2">
        <v>110</v>
      </c>
      <c r="B114" s="102" t="s">
        <v>3991</v>
      </c>
      <c r="C114" s="102" t="s">
        <v>3992</v>
      </c>
      <c r="D114" s="102" t="s">
        <v>3790</v>
      </c>
      <c r="E114" s="102">
        <v>56</v>
      </c>
      <c r="F114" s="102" t="s">
        <v>325</v>
      </c>
      <c r="G114" s="102" t="s">
        <v>325</v>
      </c>
      <c r="H114" s="23" t="str">
        <f t="shared" si="2"/>
        <v>吳＊婷</v>
      </c>
      <c r="I114" s="23" t="str">
        <f t="shared" si="3"/>
        <v>0＊716680</v>
      </c>
      <c r="J114" s="102" t="s">
        <v>3990</v>
      </c>
      <c r="K114" s="102" t="s">
        <v>1127</v>
      </c>
      <c r="L114" s="103" t="s">
        <v>334</v>
      </c>
      <c r="M114" s="106"/>
      <c r="N114" s="33"/>
      <c r="O114" s="33"/>
      <c r="P114" s="33"/>
      <c r="Q114" s="2"/>
      <c r="R114" s="2"/>
      <c r="S114" s="2"/>
      <c r="T114" s="2"/>
      <c r="U114" s="2"/>
      <c r="V114" s="18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2"/>
      <c r="AO114" s="2"/>
      <c r="AP114" s="2"/>
      <c r="AQ114" s="1"/>
      <c r="AR114" s="1"/>
      <c r="AS114" s="1"/>
      <c r="AT114" s="1"/>
      <c r="AU114" s="1"/>
      <c r="AV114" s="2"/>
      <c r="AW114" s="1"/>
      <c r="AX114" s="1"/>
      <c r="AY114" s="1"/>
      <c r="AZ114" s="1"/>
      <c r="BA114" s="1"/>
      <c r="BB114" s="1"/>
      <c r="BC114" s="1"/>
      <c r="BD114" s="1"/>
      <c r="BE114" s="1" t="s">
        <v>4336</v>
      </c>
      <c r="BF114" s="1"/>
      <c r="BG114" s="2"/>
      <c r="BH114" s="1"/>
      <c r="BI114" s="1" t="s">
        <v>1114</v>
      </c>
      <c r="BJ114" s="2"/>
      <c r="BK114" s="2"/>
      <c r="BL114" s="2"/>
      <c r="BM114" s="1"/>
      <c r="BN114" s="90"/>
    </row>
    <row r="115" spans="1:66" ht="27.6">
      <c r="A115" s="2">
        <v>111</v>
      </c>
      <c r="B115" s="102" t="s">
        <v>3993</v>
      </c>
      <c r="C115" s="102" t="s">
        <v>1668</v>
      </c>
      <c r="D115" s="102" t="s">
        <v>3790</v>
      </c>
      <c r="E115" s="102">
        <v>88</v>
      </c>
      <c r="F115" s="102" t="s">
        <v>325</v>
      </c>
      <c r="G115" s="102" t="s">
        <v>325</v>
      </c>
      <c r="H115" s="23" t="str">
        <f t="shared" si="2"/>
        <v>林＊善</v>
      </c>
      <c r="I115" s="23" t="str">
        <f t="shared" si="3"/>
        <v>0＊396325</v>
      </c>
      <c r="J115" s="102" t="s">
        <v>3990</v>
      </c>
      <c r="K115" s="102" t="s">
        <v>1127</v>
      </c>
      <c r="L115" s="103" t="s">
        <v>334</v>
      </c>
      <c r="M115" s="106"/>
      <c r="N115" s="33"/>
      <c r="O115" s="33"/>
      <c r="P115" s="33"/>
      <c r="Q115" s="2"/>
      <c r="R115" s="2"/>
      <c r="S115" s="2"/>
      <c r="T115" s="2"/>
      <c r="U115" s="2"/>
      <c r="V115" s="18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2"/>
      <c r="AO115" s="2"/>
      <c r="AP115" s="2"/>
      <c r="AQ115" s="1"/>
      <c r="AR115" s="1"/>
      <c r="AS115" s="1"/>
      <c r="AT115" s="1"/>
      <c r="AU115" s="1"/>
      <c r="AV115" s="2"/>
      <c r="AW115" s="1"/>
      <c r="AX115" s="1"/>
      <c r="AY115" s="1"/>
      <c r="AZ115" s="1"/>
      <c r="BA115" s="1"/>
      <c r="BB115" s="1"/>
      <c r="BC115" s="1"/>
      <c r="BD115" s="1"/>
      <c r="BE115" s="1" t="s">
        <v>4332</v>
      </c>
      <c r="BF115" s="1"/>
      <c r="BG115" s="2"/>
      <c r="BH115" s="1"/>
      <c r="BI115" s="1"/>
      <c r="BJ115" s="2"/>
      <c r="BK115" s="2"/>
      <c r="BL115" s="2"/>
      <c r="BM115" s="1"/>
      <c r="BN115" s="90"/>
    </row>
    <row r="116" spans="1:66" ht="31.2">
      <c r="A116" s="2">
        <v>112</v>
      </c>
      <c r="B116" s="102" t="s">
        <v>3994</v>
      </c>
      <c r="C116" s="102" t="s">
        <v>3995</v>
      </c>
      <c r="D116" s="102" t="s">
        <v>3790</v>
      </c>
      <c r="E116" s="102">
        <v>86</v>
      </c>
      <c r="F116" s="102" t="s">
        <v>325</v>
      </c>
      <c r="G116" s="102" t="s">
        <v>325</v>
      </c>
      <c r="H116" s="23" t="str">
        <f t="shared" si="2"/>
        <v>陳＊彩鑾</v>
      </c>
      <c r="I116" s="23" t="str">
        <f t="shared" si="3"/>
        <v>1＊770227</v>
      </c>
      <c r="J116" s="102" t="s">
        <v>3990</v>
      </c>
      <c r="K116" s="102" t="s">
        <v>1127</v>
      </c>
      <c r="L116" s="103" t="s">
        <v>334</v>
      </c>
      <c r="M116" s="106"/>
      <c r="N116" s="33"/>
      <c r="O116" s="33"/>
      <c r="P116" s="33"/>
      <c r="Q116" s="2"/>
      <c r="R116" s="2"/>
      <c r="S116" s="2"/>
      <c r="T116" s="2"/>
      <c r="U116" s="2"/>
      <c r="V116" s="18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2"/>
      <c r="AO116" s="2"/>
      <c r="AP116" s="2"/>
      <c r="AQ116" s="1"/>
      <c r="AR116" s="1"/>
      <c r="AS116" s="1"/>
      <c r="AT116" s="1"/>
      <c r="AU116" s="1"/>
      <c r="AV116" s="2"/>
      <c r="AW116" s="1"/>
      <c r="AX116" s="1"/>
      <c r="AY116" s="1"/>
      <c r="AZ116" s="1"/>
      <c r="BA116" s="1"/>
      <c r="BB116" s="1"/>
      <c r="BC116" s="1"/>
      <c r="BD116" s="1"/>
      <c r="BE116" s="1" t="s">
        <v>1102</v>
      </c>
      <c r="BF116" s="1"/>
      <c r="BG116" s="2"/>
      <c r="BH116" s="1"/>
      <c r="BI116" s="1"/>
      <c r="BJ116" s="2"/>
      <c r="BK116" s="2"/>
      <c r="BL116" s="2"/>
      <c r="BM116" s="1"/>
      <c r="BN116" s="90"/>
    </row>
    <row r="117" spans="1:66" ht="27.6">
      <c r="A117" s="2">
        <v>113</v>
      </c>
      <c r="B117" s="102" t="s">
        <v>3996</v>
      </c>
      <c r="C117" s="102" t="s">
        <v>2172</v>
      </c>
      <c r="D117" s="102" t="s">
        <v>3790</v>
      </c>
      <c r="E117" s="102">
        <v>62</v>
      </c>
      <c r="F117" s="102" t="s">
        <v>325</v>
      </c>
      <c r="G117" s="102" t="s">
        <v>325</v>
      </c>
      <c r="H117" s="23" t="str">
        <f t="shared" si="2"/>
        <v>黃＊瑞蘭</v>
      </c>
      <c r="I117" s="23" t="str">
        <f t="shared" si="3"/>
        <v>1＊009128</v>
      </c>
      <c r="J117" s="102" t="s">
        <v>3990</v>
      </c>
      <c r="K117" s="102" t="s">
        <v>1127</v>
      </c>
      <c r="L117" s="103" t="s">
        <v>334</v>
      </c>
      <c r="M117" s="106"/>
      <c r="N117" s="33"/>
      <c r="O117" s="33"/>
      <c r="P117" s="33"/>
      <c r="Q117" s="2"/>
      <c r="R117" s="2"/>
      <c r="S117" s="2"/>
      <c r="T117" s="2"/>
      <c r="U117" s="2"/>
      <c r="V117" s="18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2"/>
      <c r="AO117" s="2"/>
      <c r="AP117" s="2"/>
      <c r="AQ117" s="1"/>
      <c r="AR117" s="1"/>
      <c r="AS117" s="1"/>
      <c r="AT117" s="1"/>
      <c r="AU117" s="1"/>
      <c r="AV117" s="2"/>
      <c r="AW117" s="1"/>
      <c r="AX117" s="1"/>
      <c r="AY117" s="1"/>
      <c r="AZ117" s="1"/>
      <c r="BA117" s="1"/>
      <c r="BB117" s="1"/>
      <c r="BC117" s="1"/>
      <c r="BD117" s="1"/>
      <c r="BE117" s="1" t="s">
        <v>4337</v>
      </c>
      <c r="BF117" s="1"/>
      <c r="BG117" s="2"/>
      <c r="BH117" s="1"/>
      <c r="BI117" s="1"/>
      <c r="BJ117" s="2"/>
      <c r="BK117" s="2"/>
      <c r="BL117" s="2"/>
      <c r="BM117" s="1"/>
      <c r="BN117" s="90"/>
    </row>
    <row r="118" spans="1:66" ht="41.4">
      <c r="A118" s="2">
        <v>114</v>
      </c>
      <c r="B118" s="102" t="s">
        <v>3997</v>
      </c>
      <c r="C118" s="102" t="s">
        <v>1612</v>
      </c>
      <c r="D118" s="102" t="s">
        <v>3783</v>
      </c>
      <c r="E118" s="102">
        <v>42</v>
      </c>
      <c r="F118" s="102" t="s">
        <v>325</v>
      </c>
      <c r="G118" s="102" t="s">
        <v>325</v>
      </c>
      <c r="H118" s="23" t="str">
        <f t="shared" si="2"/>
        <v>王＊元</v>
      </c>
      <c r="I118" s="23" t="str">
        <f t="shared" si="3"/>
        <v>1＊146626</v>
      </c>
      <c r="J118" s="102" t="s">
        <v>3990</v>
      </c>
      <c r="K118" s="102" t="s">
        <v>1125</v>
      </c>
      <c r="L118" s="103" t="s">
        <v>334</v>
      </c>
      <c r="M118" s="106"/>
      <c r="N118" s="33"/>
      <c r="O118" s="33"/>
      <c r="P118" s="33"/>
      <c r="Q118" s="2"/>
      <c r="R118" s="2"/>
      <c r="S118" s="2"/>
      <c r="T118" s="2"/>
      <c r="U118" s="2"/>
      <c r="V118" s="18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2"/>
      <c r="AO118" s="2"/>
      <c r="AP118" s="2"/>
      <c r="AQ118" s="1"/>
      <c r="AR118" s="1"/>
      <c r="AS118" s="1"/>
      <c r="AT118" s="1"/>
      <c r="AU118" s="1"/>
      <c r="AV118" s="2"/>
      <c r="AW118" s="1"/>
      <c r="AX118" s="1"/>
      <c r="AY118" s="1"/>
      <c r="AZ118" s="1"/>
      <c r="BA118" s="1"/>
      <c r="BB118" s="1"/>
      <c r="BC118" s="1"/>
      <c r="BD118" s="1" t="s">
        <v>4334</v>
      </c>
      <c r="BE118"/>
      <c r="BF118" s="1" t="s">
        <v>1126</v>
      </c>
      <c r="BG118" s="2"/>
      <c r="BH118" s="1"/>
      <c r="BI118" s="1"/>
      <c r="BJ118" s="2"/>
      <c r="BK118" s="2"/>
      <c r="BL118" s="2"/>
      <c r="BM118" s="1"/>
      <c r="BN118" s="90"/>
    </row>
    <row r="119" spans="1:66" ht="41.4">
      <c r="A119" s="2">
        <v>115</v>
      </c>
      <c r="B119" s="102" t="s">
        <v>3998</v>
      </c>
      <c r="C119" s="102" t="s">
        <v>3999</v>
      </c>
      <c r="D119" s="102" t="s">
        <v>3783</v>
      </c>
      <c r="E119" s="102">
        <v>63</v>
      </c>
      <c r="F119" s="102" t="s">
        <v>325</v>
      </c>
      <c r="G119" s="102" t="s">
        <v>325</v>
      </c>
      <c r="H119" s="23" t="str">
        <f t="shared" si="2"/>
        <v>吳＊波</v>
      </c>
      <c r="I119" s="23" t="str">
        <f t="shared" si="3"/>
        <v>2＊160467</v>
      </c>
      <c r="J119" s="102" t="s">
        <v>3990</v>
      </c>
      <c r="K119" s="102" t="s">
        <v>1134</v>
      </c>
      <c r="L119" s="103" t="s">
        <v>334</v>
      </c>
      <c r="M119" s="106"/>
      <c r="N119" s="33"/>
      <c r="O119" s="33"/>
      <c r="P119" s="33"/>
      <c r="Q119" s="2"/>
      <c r="R119" s="2"/>
      <c r="S119" s="2"/>
      <c r="T119" s="2"/>
      <c r="U119" s="2"/>
      <c r="V119" s="18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2"/>
      <c r="AO119" s="2"/>
      <c r="AP119" s="2"/>
      <c r="AQ119" s="1"/>
      <c r="AR119" s="1"/>
      <c r="AS119" s="1"/>
      <c r="AT119" s="1"/>
      <c r="AU119" s="1"/>
      <c r="AV119" s="2"/>
      <c r="AW119" s="1"/>
      <c r="AX119" s="1"/>
      <c r="AY119" s="1"/>
      <c r="AZ119" s="1"/>
      <c r="BA119" s="1"/>
      <c r="BB119" s="1"/>
      <c r="BC119" s="1"/>
      <c r="BD119" s="1"/>
      <c r="BE119" s="1" t="s">
        <v>4334</v>
      </c>
      <c r="BF119" s="1"/>
      <c r="BG119" s="2"/>
      <c r="BH119" s="1"/>
      <c r="BI119" s="1"/>
      <c r="BJ119" s="2"/>
      <c r="BK119" s="2"/>
      <c r="BL119" s="2"/>
      <c r="BM119" s="1" t="s">
        <v>4319</v>
      </c>
      <c r="BN119" s="95"/>
    </row>
    <row r="120" spans="1:66" ht="27.6">
      <c r="A120" s="2">
        <v>116</v>
      </c>
      <c r="B120" s="102" t="s">
        <v>4000</v>
      </c>
      <c r="C120" s="102" t="s">
        <v>338</v>
      </c>
      <c r="D120" s="102" t="s">
        <v>3790</v>
      </c>
      <c r="E120" s="102">
        <v>64</v>
      </c>
      <c r="F120" s="102" t="s">
        <v>325</v>
      </c>
      <c r="G120" s="102" t="s">
        <v>325</v>
      </c>
      <c r="H120" s="23" t="str">
        <f t="shared" si="2"/>
        <v>許＊華</v>
      </c>
      <c r="I120" s="23" t="str">
        <f t="shared" si="3"/>
        <v>2＊435605</v>
      </c>
      <c r="J120" s="102" t="s">
        <v>3990</v>
      </c>
      <c r="K120" s="102" t="s">
        <v>1127</v>
      </c>
      <c r="L120" s="103" t="s">
        <v>334</v>
      </c>
      <c r="M120" s="106"/>
      <c r="N120" s="33"/>
      <c r="O120" s="33"/>
      <c r="P120" s="33"/>
      <c r="Q120" s="2"/>
      <c r="R120" s="2"/>
      <c r="S120" s="2"/>
      <c r="T120" s="2"/>
      <c r="U120" s="2"/>
      <c r="V120" s="18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2"/>
      <c r="AO120" s="2"/>
      <c r="AP120" s="2"/>
      <c r="AQ120" s="1"/>
      <c r="AR120" s="1"/>
      <c r="AS120" s="1"/>
      <c r="AT120" s="1"/>
      <c r="AU120" s="1"/>
      <c r="AV120" s="2"/>
      <c r="AW120" s="1"/>
      <c r="AX120" s="1"/>
      <c r="AY120" s="1"/>
      <c r="AZ120" s="1"/>
      <c r="BA120" s="1"/>
      <c r="BB120" s="1"/>
      <c r="BC120" s="1"/>
      <c r="BD120" s="1"/>
      <c r="BE120" s="1" t="s">
        <v>4334</v>
      </c>
      <c r="BF120" s="1"/>
      <c r="BG120" s="2"/>
      <c r="BH120" s="1"/>
      <c r="BI120" s="1"/>
      <c r="BJ120" s="2"/>
      <c r="BK120" s="2"/>
      <c r="BL120" s="2"/>
      <c r="BM120" s="1"/>
      <c r="BN120" s="95"/>
    </row>
    <row r="121" spans="1:66">
      <c r="A121" s="2">
        <v>117</v>
      </c>
      <c r="B121" s="102" t="s">
        <v>4001</v>
      </c>
      <c r="C121" s="102" t="s">
        <v>4002</v>
      </c>
      <c r="D121" s="102" t="s">
        <v>3790</v>
      </c>
      <c r="E121" s="102">
        <v>62</v>
      </c>
      <c r="F121" s="102" t="s">
        <v>325</v>
      </c>
      <c r="G121" s="102" t="s">
        <v>325</v>
      </c>
      <c r="H121" s="23" t="str">
        <f t="shared" si="2"/>
        <v>吳＊英</v>
      </c>
      <c r="I121" s="23" t="str">
        <f t="shared" si="3"/>
        <v>2＊098623</v>
      </c>
      <c r="J121" s="102" t="s">
        <v>3990</v>
      </c>
      <c r="K121" s="102">
        <v>5761110</v>
      </c>
      <c r="L121" s="103" t="s">
        <v>334</v>
      </c>
      <c r="M121" s="106"/>
      <c r="N121" s="33"/>
      <c r="O121" s="33"/>
      <c r="P121" s="33"/>
      <c r="Q121" s="2"/>
      <c r="R121" s="2"/>
      <c r="S121" s="2"/>
      <c r="T121" s="2"/>
      <c r="U121" s="2"/>
      <c r="V121" s="18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2"/>
      <c r="AO121" s="2"/>
      <c r="AP121" s="2"/>
      <c r="AQ121" s="1"/>
      <c r="AR121" s="1"/>
      <c r="AS121" s="1"/>
      <c r="AT121" s="1"/>
      <c r="AU121" s="1"/>
      <c r="AV121" s="2"/>
      <c r="AW121" s="1"/>
      <c r="AX121" s="1"/>
      <c r="AY121" s="1"/>
      <c r="AZ121" s="1" t="s">
        <v>4333</v>
      </c>
      <c r="BA121" s="1"/>
      <c r="BB121" s="1"/>
      <c r="BC121" s="1"/>
      <c r="BD121" s="1"/>
      <c r="BE121" s="1"/>
      <c r="BF121" s="1"/>
      <c r="BG121" s="2"/>
      <c r="BH121" s="1"/>
      <c r="BI121" s="1"/>
      <c r="BJ121" s="2"/>
      <c r="BK121" s="2"/>
      <c r="BL121" s="2"/>
      <c r="BM121" s="1"/>
      <c r="BN121" s="95"/>
    </row>
    <row r="122" spans="1:66">
      <c r="A122" s="2">
        <v>118</v>
      </c>
      <c r="B122" s="102" t="s">
        <v>4003</v>
      </c>
      <c r="C122" s="102" t="s">
        <v>4004</v>
      </c>
      <c r="D122" s="102" t="s">
        <v>3790</v>
      </c>
      <c r="E122" s="102">
        <v>59</v>
      </c>
      <c r="F122" s="102" t="s">
        <v>3990</v>
      </c>
      <c r="G122" s="102" t="s">
        <v>3990</v>
      </c>
      <c r="H122" s="23" t="str">
        <f t="shared" si="2"/>
        <v>廖＊霞</v>
      </c>
      <c r="I122" s="23" t="str">
        <f t="shared" si="3"/>
        <v>1＊975225</v>
      </c>
      <c r="J122" s="102" t="s">
        <v>3990</v>
      </c>
      <c r="K122" s="102">
        <v>5761110</v>
      </c>
      <c r="L122" s="103" t="s">
        <v>334</v>
      </c>
      <c r="M122" s="106"/>
      <c r="N122" s="33"/>
      <c r="O122" s="33"/>
      <c r="P122" s="33"/>
      <c r="Q122" s="2"/>
      <c r="R122" s="2"/>
      <c r="S122" s="2"/>
      <c r="T122" s="2"/>
      <c r="U122" s="2"/>
      <c r="V122" s="18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2"/>
      <c r="AO122" s="2"/>
      <c r="AP122" s="2"/>
      <c r="AQ122" s="1"/>
      <c r="AR122" s="1"/>
      <c r="AS122" s="1"/>
      <c r="AT122" s="1"/>
      <c r="AU122" s="1"/>
      <c r="AV122" s="2"/>
      <c r="AW122" s="1"/>
      <c r="AX122" s="1"/>
      <c r="AY122" s="1"/>
      <c r="AZ122" s="1" t="s">
        <v>4332</v>
      </c>
      <c r="BA122" s="1"/>
      <c r="BB122" s="1"/>
      <c r="BC122" s="1"/>
      <c r="BD122" s="1"/>
      <c r="BE122" s="1"/>
      <c r="BF122" s="1"/>
      <c r="BG122" s="2"/>
      <c r="BH122" s="1"/>
      <c r="BI122" s="1"/>
      <c r="BJ122" s="2"/>
      <c r="BK122" s="2"/>
      <c r="BL122" s="2"/>
      <c r="BM122" s="1"/>
      <c r="BN122" s="95"/>
    </row>
    <row r="123" spans="1:66" ht="27.6">
      <c r="A123" s="2">
        <v>119</v>
      </c>
      <c r="B123" s="102" t="s">
        <v>4005</v>
      </c>
      <c r="C123" s="102" t="s">
        <v>4006</v>
      </c>
      <c r="D123" s="102" t="s">
        <v>3790</v>
      </c>
      <c r="E123" s="102">
        <v>69</v>
      </c>
      <c r="F123" s="102" t="s">
        <v>3529</v>
      </c>
      <c r="G123" s="102" t="s">
        <v>4007</v>
      </c>
      <c r="H123" s="23" t="str">
        <f t="shared" si="2"/>
        <v>林＊珠</v>
      </c>
      <c r="I123" s="23" t="str">
        <f t="shared" si="3"/>
        <v>2＊088484</v>
      </c>
      <c r="J123" s="102" t="s">
        <v>3990</v>
      </c>
      <c r="K123" s="102" t="s">
        <v>1130</v>
      </c>
      <c r="L123" s="103" t="s">
        <v>334</v>
      </c>
      <c r="M123" s="106"/>
      <c r="N123" s="33"/>
      <c r="O123" s="33"/>
      <c r="P123" s="33"/>
      <c r="Q123" s="2"/>
      <c r="R123" s="2"/>
      <c r="S123" s="2"/>
      <c r="T123" s="2"/>
      <c r="U123" s="2"/>
      <c r="V123" s="18"/>
      <c r="W123" s="1"/>
      <c r="X123" s="1"/>
      <c r="Y123" s="1"/>
      <c r="Z123" s="1"/>
      <c r="AA123" s="1" t="s">
        <v>4331</v>
      </c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2"/>
      <c r="AO123" s="2"/>
      <c r="AP123" s="2"/>
      <c r="AQ123" s="1"/>
      <c r="AR123" s="1"/>
      <c r="AS123" s="1"/>
      <c r="AT123" s="1"/>
      <c r="AU123" s="1"/>
      <c r="AV123" s="2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2"/>
      <c r="BH123" s="1"/>
      <c r="BI123" s="1"/>
      <c r="BJ123" s="2"/>
      <c r="BK123" s="2"/>
      <c r="BL123" s="2"/>
      <c r="BM123" s="1"/>
      <c r="BN123" s="95"/>
    </row>
    <row r="124" spans="1:66" ht="31.2">
      <c r="A124" s="2">
        <v>120</v>
      </c>
      <c r="B124" s="102" t="s">
        <v>4008</v>
      </c>
      <c r="C124" s="102" t="s">
        <v>2144</v>
      </c>
      <c r="D124" s="102" t="s">
        <v>3790</v>
      </c>
      <c r="E124" s="102">
        <v>61</v>
      </c>
      <c r="F124" s="102" t="s">
        <v>325</v>
      </c>
      <c r="G124" s="102" t="s">
        <v>325</v>
      </c>
      <c r="H124" s="23" t="str">
        <f t="shared" si="2"/>
        <v>余＊琴</v>
      </c>
      <c r="I124" s="23" t="str">
        <f t="shared" si="3"/>
        <v>0＊340663</v>
      </c>
      <c r="J124" s="102" t="s">
        <v>4009</v>
      </c>
      <c r="K124" s="102">
        <v>5760191</v>
      </c>
      <c r="L124" s="103" t="s">
        <v>334</v>
      </c>
      <c r="M124" s="106"/>
      <c r="N124" s="33"/>
      <c r="O124" s="33"/>
      <c r="P124" s="33"/>
      <c r="Q124" s="2"/>
      <c r="R124" s="2"/>
      <c r="S124" s="2"/>
      <c r="T124" s="2"/>
      <c r="U124" s="2"/>
      <c r="V124" s="18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2"/>
      <c r="AO124" s="2"/>
      <c r="AP124" s="2"/>
      <c r="AQ124" s="1"/>
      <c r="AR124" s="1"/>
      <c r="AS124" s="1"/>
      <c r="AT124" s="1"/>
      <c r="AU124" s="1"/>
      <c r="AV124" s="2"/>
      <c r="AW124" s="1"/>
      <c r="AX124" s="1"/>
      <c r="AY124" s="1"/>
      <c r="AZ124" s="1"/>
      <c r="BA124" s="1"/>
      <c r="BB124" s="1"/>
      <c r="BC124" s="1"/>
      <c r="BD124" s="1"/>
      <c r="BE124" s="1"/>
      <c r="BF124" s="1" t="s">
        <v>1102</v>
      </c>
      <c r="BG124" s="2"/>
      <c r="BH124" s="1"/>
      <c r="BI124" s="1"/>
      <c r="BJ124" s="2"/>
      <c r="BK124" s="2"/>
      <c r="BL124" s="2"/>
      <c r="BM124" s="1"/>
      <c r="BN124" s="95"/>
    </row>
    <row r="125" spans="1:66" ht="27.6">
      <c r="A125" s="2">
        <v>121</v>
      </c>
      <c r="B125" s="102" t="s">
        <v>4010</v>
      </c>
      <c r="C125" s="102" t="s">
        <v>4011</v>
      </c>
      <c r="D125" s="102" t="s">
        <v>3783</v>
      </c>
      <c r="E125" s="102">
        <v>51</v>
      </c>
      <c r="F125" s="102" t="s">
        <v>325</v>
      </c>
      <c r="G125" s="102" t="s">
        <v>325</v>
      </c>
      <c r="H125" s="23" t="str">
        <f t="shared" si="2"/>
        <v>林＊賢</v>
      </c>
      <c r="I125" s="23" t="str">
        <f t="shared" si="3"/>
        <v>1＊277420</v>
      </c>
      <c r="J125" s="102" t="s">
        <v>4009</v>
      </c>
      <c r="K125" s="102" t="s">
        <v>1127</v>
      </c>
      <c r="L125" s="103" t="s">
        <v>334</v>
      </c>
      <c r="M125" s="106"/>
      <c r="N125" s="33"/>
      <c r="O125" s="33"/>
      <c r="P125" s="33"/>
      <c r="Q125" s="2"/>
      <c r="R125" s="2"/>
      <c r="S125" s="2"/>
      <c r="T125" s="2"/>
      <c r="U125" s="2"/>
      <c r="V125" s="18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2"/>
      <c r="AO125" s="2"/>
      <c r="AP125" s="2"/>
      <c r="AQ125" s="1"/>
      <c r="AR125" s="1"/>
      <c r="AS125" s="1"/>
      <c r="AT125" s="1"/>
      <c r="AU125" s="1"/>
      <c r="AV125" s="2"/>
      <c r="AW125" s="1"/>
      <c r="AX125" s="1"/>
      <c r="AY125" s="1"/>
      <c r="AZ125" s="1"/>
      <c r="BA125" s="1"/>
      <c r="BB125" s="1"/>
      <c r="BC125" s="1"/>
      <c r="BD125" s="1"/>
      <c r="BE125" s="1" t="s">
        <v>9</v>
      </c>
      <c r="BF125" s="1"/>
      <c r="BG125" s="2"/>
      <c r="BH125" s="1"/>
      <c r="BI125" s="1"/>
      <c r="BJ125" s="2"/>
      <c r="BK125" s="2"/>
      <c r="BL125" s="2"/>
      <c r="BM125" s="1"/>
      <c r="BN125" s="95"/>
    </row>
    <row r="126" spans="1:66" ht="27.6">
      <c r="A126" s="2">
        <v>122</v>
      </c>
      <c r="B126" s="102" t="s">
        <v>4012</v>
      </c>
      <c r="C126" s="102" t="s">
        <v>157</v>
      </c>
      <c r="D126" s="102" t="s">
        <v>3790</v>
      </c>
      <c r="E126" s="102">
        <v>46</v>
      </c>
      <c r="F126" s="102" t="s">
        <v>325</v>
      </c>
      <c r="G126" s="102" t="s">
        <v>325</v>
      </c>
      <c r="H126" s="23" t="str">
        <f t="shared" si="2"/>
        <v>林＊秀</v>
      </c>
      <c r="I126" s="23" t="str">
        <f t="shared" si="3"/>
        <v>2＊753460</v>
      </c>
      <c r="J126" s="102" t="s">
        <v>4013</v>
      </c>
      <c r="K126" s="102" t="s">
        <v>1127</v>
      </c>
      <c r="L126" s="103" t="s">
        <v>334</v>
      </c>
      <c r="M126" s="106"/>
      <c r="N126" s="33"/>
      <c r="O126" s="33"/>
      <c r="P126" s="33"/>
      <c r="Q126" s="2"/>
      <c r="R126" s="2"/>
      <c r="S126" s="2"/>
      <c r="T126" s="2"/>
      <c r="U126" s="2"/>
      <c r="V126" s="18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2"/>
      <c r="AO126" s="2"/>
      <c r="AP126" s="2"/>
      <c r="AQ126" s="1"/>
      <c r="AR126" s="1"/>
      <c r="AS126" s="1"/>
      <c r="AT126" s="1"/>
      <c r="AU126" s="1"/>
      <c r="AV126" s="2"/>
      <c r="AW126" s="1"/>
      <c r="AX126" s="1"/>
      <c r="AY126" s="1"/>
      <c r="AZ126" s="1"/>
      <c r="BA126" s="1"/>
      <c r="BB126" s="1"/>
      <c r="BC126" s="1"/>
      <c r="BD126" s="1"/>
      <c r="BE126" s="1" t="s">
        <v>9</v>
      </c>
      <c r="BF126" s="1"/>
      <c r="BG126" s="2"/>
      <c r="BH126" s="1"/>
      <c r="BI126" s="1"/>
      <c r="BJ126" s="2"/>
      <c r="BK126" s="2"/>
      <c r="BL126" s="2"/>
      <c r="BM126" s="1"/>
      <c r="BN126" s="95"/>
    </row>
    <row r="127" spans="1:66" ht="27.6">
      <c r="A127" s="2">
        <v>123</v>
      </c>
      <c r="B127" s="102" t="s">
        <v>4014</v>
      </c>
      <c r="C127" s="102" t="s">
        <v>136</v>
      </c>
      <c r="D127" s="102" t="s">
        <v>3783</v>
      </c>
      <c r="E127" s="102">
        <v>57</v>
      </c>
      <c r="F127" s="102" t="s">
        <v>325</v>
      </c>
      <c r="G127" s="102" t="s">
        <v>325</v>
      </c>
      <c r="H127" s="23" t="str">
        <f t="shared" si="2"/>
        <v>陳＊輝</v>
      </c>
      <c r="I127" s="23" t="str">
        <f t="shared" si="3"/>
        <v>0＊454661</v>
      </c>
      <c r="J127" s="102" t="s">
        <v>3975</v>
      </c>
      <c r="K127" s="102" t="s">
        <v>1127</v>
      </c>
      <c r="L127" s="103" t="s">
        <v>334</v>
      </c>
      <c r="M127" s="106"/>
      <c r="N127" s="33"/>
      <c r="O127" s="33"/>
      <c r="P127" s="33"/>
      <c r="Q127" s="2"/>
      <c r="R127" s="2"/>
      <c r="S127" s="2"/>
      <c r="T127" s="2"/>
      <c r="U127" s="2"/>
      <c r="V127" s="18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2"/>
      <c r="AO127" s="2"/>
      <c r="AP127" s="2"/>
      <c r="AQ127" s="1"/>
      <c r="AR127" s="1"/>
      <c r="AS127" s="1"/>
      <c r="AT127" s="1"/>
      <c r="AU127" s="1"/>
      <c r="AV127" s="2"/>
      <c r="AW127" s="1"/>
      <c r="AX127" s="1"/>
      <c r="AY127" s="1"/>
      <c r="AZ127" s="1"/>
      <c r="BA127" s="1"/>
      <c r="BB127" s="1"/>
      <c r="BC127" s="1"/>
      <c r="BD127" s="1"/>
      <c r="BE127" s="1" t="s">
        <v>9</v>
      </c>
      <c r="BF127" s="1"/>
      <c r="BG127" s="2"/>
      <c r="BH127" s="1"/>
      <c r="BI127" s="1"/>
      <c r="BJ127" s="2"/>
      <c r="BK127" s="2"/>
      <c r="BL127" s="2"/>
      <c r="BM127" s="1"/>
      <c r="BN127" s="95"/>
    </row>
    <row r="128" spans="1:66" ht="27.6">
      <c r="A128" s="2">
        <v>124</v>
      </c>
      <c r="B128" s="102" t="s">
        <v>4015</v>
      </c>
      <c r="C128" s="102" t="s">
        <v>4016</v>
      </c>
      <c r="D128" s="102" t="s">
        <v>3783</v>
      </c>
      <c r="E128" s="102">
        <v>59</v>
      </c>
      <c r="F128" s="102" t="s">
        <v>325</v>
      </c>
      <c r="G128" s="102" t="s">
        <v>325</v>
      </c>
      <c r="H128" s="23" t="str">
        <f t="shared" si="2"/>
        <v>鄧＊榮</v>
      </c>
      <c r="I128" s="23" t="str">
        <f t="shared" si="3"/>
        <v>0＊791859</v>
      </c>
      <c r="J128" s="102" t="s">
        <v>3975</v>
      </c>
      <c r="K128" s="102" t="s">
        <v>1127</v>
      </c>
      <c r="L128" s="103" t="s">
        <v>334</v>
      </c>
      <c r="M128" s="106"/>
      <c r="N128" s="33"/>
      <c r="O128" s="33"/>
      <c r="P128" s="33"/>
      <c r="Q128" s="2"/>
      <c r="R128" s="2"/>
      <c r="S128" s="2"/>
      <c r="T128" s="2"/>
      <c r="U128" s="2"/>
      <c r="V128" s="18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2"/>
      <c r="AO128" s="2"/>
      <c r="AP128" s="2"/>
      <c r="AQ128" s="1"/>
      <c r="AR128" s="1"/>
      <c r="AS128" s="1"/>
      <c r="AT128" s="1"/>
      <c r="AU128" s="1"/>
      <c r="AV128" s="2"/>
      <c r="AW128" s="1"/>
      <c r="AX128" s="1"/>
      <c r="AY128" s="1"/>
      <c r="AZ128" s="1"/>
      <c r="BA128" s="1"/>
      <c r="BB128" s="1"/>
      <c r="BC128" s="1"/>
      <c r="BD128" s="1"/>
      <c r="BE128" s="1" t="s">
        <v>1133</v>
      </c>
      <c r="BF128" s="1"/>
      <c r="BG128" s="2"/>
      <c r="BH128" s="1"/>
      <c r="BI128" s="1"/>
      <c r="BJ128" s="2"/>
      <c r="BK128" s="2"/>
      <c r="BL128" s="2"/>
      <c r="BM128" s="1"/>
      <c r="BN128" s="95"/>
    </row>
    <row r="129" spans="1:66" ht="31.2">
      <c r="A129" s="2">
        <v>125</v>
      </c>
      <c r="B129" s="102" t="s">
        <v>4017</v>
      </c>
      <c r="C129" s="102" t="s">
        <v>831</v>
      </c>
      <c r="D129" s="102" t="s">
        <v>3783</v>
      </c>
      <c r="E129" s="102">
        <v>72</v>
      </c>
      <c r="F129" s="102" t="s">
        <v>325</v>
      </c>
      <c r="G129" s="102" t="s">
        <v>325</v>
      </c>
      <c r="H129" s="23" t="str">
        <f t="shared" si="2"/>
        <v>李＊貴</v>
      </c>
      <c r="I129" s="23" t="str">
        <f t="shared" si="3"/>
        <v>1＊959506</v>
      </c>
      <c r="J129" s="102" t="s">
        <v>3975</v>
      </c>
      <c r="K129" s="102" t="s">
        <v>1130</v>
      </c>
      <c r="L129" s="103" t="s">
        <v>334</v>
      </c>
      <c r="M129" s="106"/>
      <c r="N129" s="33"/>
      <c r="O129" s="33"/>
      <c r="P129" s="33"/>
      <c r="Q129" s="2"/>
      <c r="R129" s="2"/>
      <c r="S129" s="2"/>
      <c r="T129" s="2"/>
      <c r="U129" s="2"/>
      <c r="V129" s="18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2"/>
      <c r="AO129" s="2"/>
      <c r="AP129" s="2"/>
      <c r="AQ129" s="1"/>
      <c r="AR129" s="1"/>
      <c r="AS129" s="1"/>
      <c r="AT129" s="1"/>
      <c r="AU129" s="1"/>
      <c r="AV129" s="2"/>
      <c r="AW129" s="1"/>
      <c r="AX129" s="1"/>
      <c r="AY129" s="1"/>
      <c r="AZ129" s="1"/>
      <c r="BA129" s="1"/>
      <c r="BB129" s="1"/>
      <c r="BC129" s="1"/>
      <c r="BD129" s="1"/>
      <c r="BE129" s="1"/>
      <c r="BF129" s="1" t="s">
        <v>1102</v>
      </c>
      <c r="BG129" s="2"/>
      <c r="BH129" s="1"/>
      <c r="BI129" s="1"/>
      <c r="BJ129" s="2"/>
      <c r="BK129" s="2"/>
      <c r="BL129" s="2"/>
      <c r="BM129" s="1"/>
      <c r="BN129" s="95"/>
    </row>
    <row r="130" spans="1:66" ht="27.6">
      <c r="A130" s="2">
        <v>126</v>
      </c>
      <c r="B130" s="102" t="s">
        <v>4018</v>
      </c>
      <c r="C130" s="102" t="s">
        <v>389</v>
      </c>
      <c r="D130" s="102" t="s">
        <v>3790</v>
      </c>
      <c r="E130" s="102">
        <v>63</v>
      </c>
      <c r="F130" s="102" t="s">
        <v>325</v>
      </c>
      <c r="G130" s="102" t="s">
        <v>325</v>
      </c>
      <c r="H130" s="23" t="str">
        <f t="shared" si="2"/>
        <v>林＊燕</v>
      </c>
      <c r="I130" s="23" t="str">
        <f t="shared" si="3"/>
        <v>2＊468150</v>
      </c>
      <c r="J130" s="102" t="s">
        <v>3975</v>
      </c>
      <c r="K130" s="102" t="s">
        <v>1127</v>
      </c>
      <c r="L130" s="103" t="s">
        <v>334</v>
      </c>
      <c r="M130" s="106"/>
      <c r="N130" s="33"/>
      <c r="O130" s="33"/>
      <c r="P130" s="33"/>
      <c r="Q130" s="2"/>
      <c r="R130" s="2"/>
      <c r="S130" s="2"/>
      <c r="T130" s="2"/>
      <c r="U130" s="2"/>
      <c r="V130" s="18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2"/>
      <c r="AO130" s="2"/>
      <c r="AP130" s="2"/>
      <c r="AQ130" s="1"/>
      <c r="AR130" s="1"/>
      <c r="AS130" s="1"/>
      <c r="AT130" s="1"/>
      <c r="AU130" s="1"/>
      <c r="AV130" s="2"/>
      <c r="AW130" s="1"/>
      <c r="AX130" s="1"/>
      <c r="AY130" s="1"/>
      <c r="AZ130" s="1"/>
      <c r="BA130" s="1"/>
      <c r="BB130" s="1"/>
      <c r="BC130" s="1"/>
      <c r="BD130" s="1"/>
      <c r="BE130" s="1" t="s">
        <v>9</v>
      </c>
      <c r="BF130" s="1"/>
      <c r="BG130" s="2"/>
      <c r="BH130" s="1"/>
      <c r="BI130" s="1"/>
      <c r="BJ130" s="2"/>
      <c r="BK130" s="2"/>
      <c r="BL130" s="2"/>
      <c r="BM130" s="1"/>
      <c r="BN130" s="95"/>
    </row>
    <row r="131" spans="1:66" ht="27.6">
      <c r="A131" s="2">
        <v>127</v>
      </c>
      <c r="B131" s="102" t="s">
        <v>4019</v>
      </c>
      <c r="C131" s="102" t="s">
        <v>414</v>
      </c>
      <c r="D131" s="102" t="s">
        <v>3783</v>
      </c>
      <c r="E131" s="102">
        <v>66</v>
      </c>
      <c r="F131" s="102" t="s">
        <v>325</v>
      </c>
      <c r="G131" s="102" t="s">
        <v>325</v>
      </c>
      <c r="H131" s="23" t="str">
        <f t="shared" si="2"/>
        <v>湯＊禮</v>
      </c>
      <c r="I131" s="23" t="str">
        <f t="shared" si="3"/>
        <v>2＊764283</v>
      </c>
      <c r="J131" s="102" t="s">
        <v>3975</v>
      </c>
      <c r="K131" s="102" t="s">
        <v>1127</v>
      </c>
      <c r="L131" s="103" t="s">
        <v>334</v>
      </c>
      <c r="M131" s="106"/>
      <c r="N131" s="33"/>
      <c r="O131" s="33"/>
      <c r="P131" s="33"/>
      <c r="Q131" s="2"/>
      <c r="R131" s="2"/>
      <c r="S131" s="2"/>
      <c r="T131" s="2"/>
      <c r="U131" s="2"/>
      <c r="V131" s="18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2"/>
      <c r="AO131" s="2"/>
      <c r="AP131" s="2"/>
      <c r="AQ131" s="1"/>
      <c r="AR131" s="1"/>
      <c r="AS131" s="1"/>
      <c r="AT131" s="1"/>
      <c r="AU131" s="1"/>
      <c r="AV131" s="2"/>
      <c r="AW131" s="1"/>
      <c r="AX131" s="1"/>
      <c r="AY131" s="1"/>
      <c r="AZ131" s="1"/>
      <c r="BA131" s="1"/>
      <c r="BB131" s="1"/>
      <c r="BC131" s="1"/>
      <c r="BD131" s="1"/>
      <c r="BE131" s="1" t="s">
        <v>9</v>
      </c>
      <c r="BF131" s="1"/>
      <c r="BG131" s="2"/>
      <c r="BH131" s="1"/>
      <c r="BI131" s="1"/>
      <c r="BJ131" s="2"/>
      <c r="BK131" s="2"/>
      <c r="BL131" s="2"/>
      <c r="BM131" s="1"/>
      <c r="BN131" s="95"/>
    </row>
    <row r="132" spans="1:66" ht="27.6">
      <c r="A132" s="2">
        <v>128</v>
      </c>
      <c r="B132" s="102" t="s">
        <v>4003</v>
      </c>
      <c r="C132" s="102" t="s">
        <v>4004</v>
      </c>
      <c r="D132" s="102" t="s">
        <v>3790</v>
      </c>
      <c r="E132" s="102">
        <v>59</v>
      </c>
      <c r="F132" s="102" t="s">
        <v>4007</v>
      </c>
      <c r="G132" s="102" t="s">
        <v>4007</v>
      </c>
      <c r="H132" s="23" t="str">
        <f t="shared" si="2"/>
        <v>廖＊霞</v>
      </c>
      <c r="I132" s="23" t="str">
        <f t="shared" si="3"/>
        <v>1＊975225</v>
      </c>
      <c r="J132" s="102" t="s">
        <v>4007</v>
      </c>
      <c r="K132" s="102" t="s">
        <v>1143</v>
      </c>
      <c r="L132" s="103" t="s">
        <v>334</v>
      </c>
      <c r="M132" s="106"/>
      <c r="N132" s="33"/>
      <c r="O132" s="33"/>
      <c r="P132" s="33"/>
      <c r="Q132" s="2"/>
      <c r="R132" s="2"/>
      <c r="S132" s="2"/>
      <c r="T132" s="2"/>
      <c r="U132" s="2"/>
      <c r="V132" s="18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2"/>
      <c r="AO132" s="2"/>
      <c r="AP132" s="2"/>
      <c r="AQ132" s="1"/>
      <c r="AR132" s="1"/>
      <c r="AS132" s="1"/>
      <c r="AT132" s="1"/>
      <c r="AU132" s="1"/>
      <c r="AV132" s="2"/>
      <c r="AW132" s="1"/>
      <c r="AX132" s="1"/>
      <c r="AY132" s="1"/>
      <c r="AZ132" s="1" t="s">
        <v>4332</v>
      </c>
      <c r="BA132" s="1"/>
      <c r="BB132" s="1"/>
      <c r="BC132" s="1"/>
      <c r="BD132" s="1"/>
      <c r="BE132" s="1"/>
      <c r="BF132" s="1"/>
      <c r="BG132" s="2" t="s">
        <v>4334</v>
      </c>
      <c r="BH132" s="1"/>
      <c r="BI132" s="1"/>
      <c r="BJ132" s="2"/>
      <c r="BK132" s="2"/>
      <c r="BL132" s="2"/>
      <c r="BM132" s="1"/>
      <c r="BN132" s="95"/>
    </row>
    <row r="133" spans="1:66" ht="27.6">
      <c r="A133" s="2">
        <v>129</v>
      </c>
      <c r="B133" s="102" t="s">
        <v>4020</v>
      </c>
      <c r="C133" s="102" t="s">
        <v>355</v>
      </c>
      <c r="D133" s="102" t="s">
        <v>3790</v>
      </c>
      <c r="E133" s="102">
        <v>91</v>
      </c>
      <c r="F133" s="102" t="s">
        <v>325</v>
      </c>
      <c r="G133" s="102" t="s">
        <v>325</v>
      </c>
      <c r="H133" s="23" t="str">
        <f t="shared" ref="H133:H196" si="4">REPLACE(B133,2,1,"＊")</f>
        <v>黃＊華齡</v>
      </c>
      <c r="I133" s="23" t="str">
        <f t="shared" ref="I133:I196" si="5">REPLACE(C133,2,1,"＊")</f>
        <v>0＊626806</v>
      </c>
      <c r="J133" s="102" t="s">
        <v>4007</v>
      </c>
      <c r="K133" s="102" t="s">
        <v>1127</v>
      </c>
      <c r="L133" s="103" t="s">
        <v>334</v>
      </c>
      <c r="M133" s="106"/>
      <c r="N133" s="33"/>
      <c r="O133" s="33"/>
      <c r="P133" s="33"/>
      <c r="Q133" s="2"/>
      <c r="R133" s="2"/>
      <c r="S133" s="2"/>
      <c r="T133" s="2"/>
      <c r="U133" s="2"/>
      <c r="V133" s="18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2"/>
      <c r="AO133" s="2"/>
      <c r="AP133" s="2"/>
      <c r="AQ133" s="1"/>
      <c r="AR133" s="1"/>
      <c r="AS133" s="1"/>
      <c r="AT133" s="1"/>
      <c r="AU133" s="1"/>
      <c r="AV133" s="2"/>
      <c r="AW133" s="1"/>
      <c r="AX133" s="1"/>
      <c r="AY133" s="1"/>
      <c r="AZ133" s="1"/>
      <c r="BA133" s="1"/>
      <c r="BB133" s="1"/>
      <c r="BC133" s="1"/>
      <c r="BD133" s="1"/>
      <c r="BE133" s="1" t="s">
        <v>9</v>
      </c>
      <c r="BF133" s="1"/>
      <c r="BG133" s="2"/>
      <c r="BH133" s="1"/>
      <c r="BI133" s="1"/>
      <c r="BJ133" s="2"/>
      <c r="BK133" s="2"/>
      <c r="BL133" s="2"/>
      <c r="BM133" s="1"/>
      <c r="BN133" s="95"/>
    </row>
    <row r="134" spans="1:66" ht="27.6">
      <c r="A134" s="2">
        <v>130</v>
      </c>
      <c r="B134" s="102" t="s">
        <v>4021</v>
      </c>
      <c r="C134" s="102" t="s">
        <v>4022</v>
      </c>
      <c r="D134" s="102" t="s">
        <v>3790</v>
      </c>
      <c r="E134" s="102">
        <v>57</v>
      </c>
      <c r="F134" s="102" t="s">
        <v>325</v>
      </c>
      <c r="G134" s="102" t="s">
        <v>325</v>
      </c>
      <c r="H134" s="23" t="str">
        <f t="shared" si="4"/>
        <v>趙＊秀</v>
      </c>
      <c r="I134" s="23" t="str">
        <f t="shared" si="5"/>
        <v>0＊006037</v>
      </c>
      <c r="J134" s="102" t="s">
        <v>4007</v>
      </c>
      <c r="K134" s="102" t="s">
        <v>1127</v>
      </c>
      <c r="L134" s="103" t="s">
        <v>334</v>
      </c>
      <c r="M134" s="106"/>
      <c r="N134" s="33"/>
      <c r="O134" s="33"/>
      <c r="P134" s="33"/>
      <c r="Q134" s="2"/>
      <c r="R134" s="2"/>
      <c r="S134" s="2"/>
      <c r="T134" s="2"/>
      <c r="U134" s="2"/>
      <c r="V134" s="18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2"/>
      <c r="AO134" s="2"/>
      <c r="AP134" s="2"/>
      <c r="AQ134" s="1"/>
      <c r="AR134" s="1"/>
      <c r="AS134" s="1"/>
      <c r="AT134" s="1"/>
      <c r="AU134" s="1"/>
      <c r="AV134" s="2"/>
      <c r="AW134" s="1"/>
      <c r="AX134" s="1"/>
      <c r="AY134" s="1"/>
      <c r="AZ134" s="1"/>
      <c r="BA134" s="1"/>
      <c r="BB134" s="1"/>
      <c r="BC134" s="1"/>
      <c r="BD134" s="1"/>
      <c r="BE134" s="1" t="s">
        <v>9</v>
      </c>
      <c r="BF134" s="1"/>
      <c r="BG134" s="2"/>
      <c r="BH134" s="1"/>
      <c r="BI134" s="1"/>
      <c r="BJ134" s="2"/>
      <c r="BK134" s="2"/>
      <c r="BL134" s="2"/>
      <c r="BM134" s="1"/>
      <c r="BN134" s="95"/>
    </row>
    <row r="135" spans="1:66" ht="55.2">
      <c r="A135" s="2">
        <v>131</v>
      </c>
      <c r="B135" s="102" t="s">
        <v>4023</v>
      </c>
      <c r="C135" s="102" t="s">
        <v>4024</v>
      </c>
      <c r="D135" s="102" t="s">
        <v>3783</v>
      </c>
      <c r="E135" s="102">
        <v>75</v>
      </c>
      <c r="F135" s="102" t="s">
        <v>3975</v>
      </c>
      <c r="G135" s="102" t="s">
        <v>4025</v>
      </c>
      <c r="H135" s="23" t="str">
        <f t="shared" si="4"/>
        <v>黃＊東</v>
      </c>
      <c r="I135" s="23" t="str">
        <f t="shared" si="5"/>
        <v>1＊069256</v>
      </c>
      <c r="J135" s="102" t="s">
        <v>4007</v>
      </c>
      <c r="K135" s="102" t="s">
        <v>4321</v>
      </c>
      <c r="L135" s="103" t="s">
        <v>334</v>
      </c>
      <c r="M135" s="106"/>
      <c r="N135" s="33"/>
      <c r="O135" s="33"/>
      <c r="P135" s="33"/>
      <c r="Q135" s="2"/>
      <c r="R135" s="2"/>
      <c r="S135" s="2"/>
      <c r="T135" s="2"/>
      <c r="U135" s="2"/>
      <c r="V135" s="18"/>
      <c r="W135" s="1"/>
      <c r="X135" s="1"/>
      <c r="Y135" s="1"/>
      <c r="Z135" s="1"/>
      <c r="AA135" s="1" t="s">
        <v>9</v>
      </c>
      <c r="AB135" s="1"/>
      <c r="AC135" s="1"/>
      <c r="AD135" s="1"/>
      <c r="AE135" s="1" t="s">
        <v>9</v>
      </c>
      <c r="AF135" s="1"/>
      <c r="AG135" s="1"/>
      <c r="AH135" s="1"/>
      <c r="AI135" s="1"/>
      <c r="AJ135" s="1" t="s">
        <v>4322</v>
      </c>
      <c r="AK135" s="1"/>
      <c r="AL135" s="1"/>
      <c r="AM135" s="1"/>
      <c r="AN135" s="2"/>
      <c r="AO135" s="2"/>
      <c r="AP135" s="2"/>
      <c r="AQ135" s="1"/>
      <c r="AR135" s="1"/>
      <c r="AS135" s="1"/>
      <c r="AT135" s="1"/>
      <c r="AU135" s="1"/>
      <c r="AV135" s="2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2"/>
      <c r="BH135" s="1"/>
      <c r="BI135" s="1"/>
      <c r="BJ135" s="2"/>
      <c r="BK135" s="2"/>
      <c r="BL135" s="2"/>
      <c r="BM135" s="1" t="s">
        <v>4323</v>
      </c>
      <c r="BN135" s="95"/>
    </row>
    <row r="136" spans="1:66" ht="27.6">
      <c r="A136" s="2">
        <v>132</v>
      </c>
      <c r="B136" s="102" t="s">
        <v>4026</v>
      </c>
      <c r="C136" s="102" t="s">
        <v>1597</v>
      </c>
      <c r="D136" s="102" t="s">
        <v>3790</v>
      </c>
      <c r="E136" s="102">
        <v>63</v>
      </c>
      <c r="F136" s="102" t="s">
        <v>325</v>
      </c>
      <c r="G136" s="102" t="s">
        <v>325</v>
      </c>
      <c r="H136" s="23" t="str">
        <f t="shared" si="4"/>
        <v>郭＊玲</v>
      </c>
      <c r="I136" s="23" t="str">
        <f t="shared" si="5"/>
        <v>1＊731315</v>
      </c>
      <c r="J136" s="102" t="s">
        <v>4007</v>
      </c>
      <c r="K136" s="102" t="s">
        <v>1127</v>
      </c>
      <c r="L136" s="103" t="s">
        <v>334</v>
      </c>
      <c r="M136" s="106"/>
      <c r="N136" s="33"/>
      <c r="O136" s="33"/>
      <c r="P136" s="33"/>
      <c r="Q136" s="2"/>
      <c r="R136" s="2"/>
      <c r="S136" s="2"/>
      <c r="T136" s="2"/>
      <c r="U136" s="2"/>
      <c r="V136" s="18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2"/>
      <c r="AO136" s="2"/>
      <c r="AP136" s="2"/>
      <c r="AQ136" s="1"/>
      <c r="AR136" s="1"/>
      <c r="AS136" s="1"/>
      <c r="AT136" s="1"/>
      <c r="AU136" s="1"/>
      <c r="AV136" s="2"/>
      <c r="AW136" s="1"/>
      <c r="AX136" s="1"/>
      <c r="AY136" s="1"/>
      <c r="AZ136" s="1"/>
      <c r="BA136" s="1"/>
      <c r="BB136" s="1"/>
      <c r="BC136" s="1"/>
      <c r="BD136" s="1"/>
      <c r="BE136" s="1" t="s">
        <v>9</v>
      </c>
      <c r="BF136" s="1"/>
      <c r="BG136" s="2"/>
      <c r="BH136" s="1"/>
      <c r="BI136" s="1"/>
      <c r="BJ136" s="2"/>
      <c r="BK136" s="2"/>
      <c r="BL136" s="2"/>
      <c r="BM136" s="1"/>
      <c r="BN136" s="95"/>
    </row>
    <row r="137" spans="1:66" ht="31.2">
      <c r="A137" s="2">
        <v>133</v>
      </c>
      <c r="B137" s="102" t="s">
        <v>4027</v>
      </c>
      <c r="C137" s="102" t="s">
        <v>2136</v>
      </c>
      <c r="D137" s="102" t="s">
        <v>3790</v>
      </c>
      <c r="E137" s="102">
        <v>72</v>
      </c>
      <c r="F137" s="102" t="s">
        <v>325</v>
      </c>
      <c r="G137" s="102" t="s">
        <v>325</v>
      </c>
      <c r="H137" s="23" t="str">
        <f t="shared" si="4"/>
        <v>王＊英</v>
      </c>
      <c r="I137" s="23" t="str">
        <f t="shared" si="5"/>
        <v>1＊877839</v>
      </c>
      <c r="J137" s="102" t="s">
        <v>4007</v>
      </c>
      <c r="K137" s="102" t="s">
        <v>1130</v>
      </c>
      <c r="L137" s="103" t="s">
        <v>334</v>
      </c>
      <c r="M137" s="106"/>
      <c r="N137" s="33"/>
      <c r="O137" s="33"/>
      <c r="P137" s="33"/>
      <c r="Q137" s="2"/>
      <c r="R137" s="2"/>
      <c r="S137" s="2"/>
      <c r="T137" s="2"/>
      <c r="U137" s="2"/>
      <c r="V137" s="18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2"/>
      <c r="AO137" s="2"/>
      <c r="AP137" s="2"/>
      <c r="AQ137" s="1"/>
      <c r="AR137" s="1"/>
      <c r="AS137" s="1"/>
      <c r="AT137" s="1"/>
      <c r="AU137" s="1"/>
      <c r="AV137" s="2"/>
      <c r="AW137" s="1"/>
      <c r="AX137" s="1"/>
      <c r="AY137" s="1"/>
      <c r="AZ137" s="1"/>
      <c r="BA137" s="1"/>
      <c r="BB137" s="1"/>
      <c r="BC137" s="1"/>
      <c r="BD137" s="1"/>
      <c r="BE137" s="1"/>
      <c r="BF137" s="1" t="s">
        <v>1102</v>
      </c>
      <c r="BG137" s="2"/>
      <c r="BH137" s="1"/>
      <c r="BI137" s="1"/>
      <c r="BJ137" s="2"/>
      <c r="BK137" s="2"/>
      <c r="BL137" s="2"/>
      <c r="BM137" s="1"/>
      <c r="BN137" s="95"/>
    </row>
    <row r="138" spans="1:66" ht="41.4">
      <c r="A138" s="2">
        <v>134</v>
      </c>
      <c r="B138" s="102" t="s">
        <v>3997</v>
      </c>
      <c r="C138" s="102" t="s">
        <v>1612</v>
      </c>
      <c r="D138" s="102" t="s">
        <v>3783</v>
      </c>
      <c r="E138" s="102">
        <v>42</v>
      </c>
      <c r="F138" s="102" t="s">
        <v>325</v>
      </c>
      <c r="G138" s="102" t="s">
        <v>325</v>
      </c>
      <c r="H138" s="23" t="str">
        <f t="shared" si="4"/>
        <v>王＊元</v>
      </c>
      <c r="I138" s="23" t="str">
        <f t="shared" si="5"/>
        <v>1＊146626</v>
      </c>
      <c r="J138" s="102" t="s">
        <v>4007</v>
      </c>
      <c r="K138" s="102" t="s">
        <v>1132</v>
      </c>
      <c r="L138" s="103" t="s">
        <v>334</v>
      </c>
      <c r="M138" s="106"/>
      <c r="N138" s="33"/>
      <c r="O138" s="33"/>
      <c r="P138" s="33"/>
      <c r="Q138" s="2"/>
      <c r="R138" s="2"/>
      <c r="S138" s="2"/>
      <c r="T138" s="2"/>
      <c r="U138" s="2"/>
      <c r="V138" s="18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2"/>
      <c r="AO138" s="2"/>
      <c r="AP138" s="2"/>
      <c r="AQ138" s="1"/>
      <c r="AR138" s="1"/>
      <c r="AS138" s="1"/>
      <c r="AT138" s="1"/>
      <c r="AU138" s="1"/>
      <c r="AV138" s="2"/>
      <c r="AW138" s="1"/>
      <c r="AX138" s="1"/>
      <c r="AY138" s="1"/>
      <c r="AZ138" s="1"/>
      <c r="BA138" s="1"/>
      <c r="BB138" s="1"/>
      <c r="BC138" s="1"/>
      <c r="BD138" s="1" t="s">
        <v>4334</v>
      </c>
      <c r="BE138" s="1" t="s">
        <v>4334</v>
      </c>
      <c r="BF138" s="1"/>
      <c r="BG138" s="2"/>
      <c r="BH138" s="1"/>
      <c r="BI138" s="1"/>
      <c r="BJ138" s="2"/>
      <c r="BK138" s="2"/>
      <c r="BL138" s="2"/>
      <c r="BM138" s="1"/>
      <c r="BN138" s="95"/>
    </row>
    <row r="139" spans="1:66" ht="31.2">
      <c r="A139" s="2">
        <v>135</v>
      </c>
      <c r="B139" s="102" t="s">
        <v>4028</v>
      </c>
      <c r="C139" s="102" t="s">
        <v>828</v>
      </c>
      <c r="D139" s="102" t="s">
        <v>3783</v>
      </c>
      <c r="E139" s="102">
        <v>72</v>
      </c>
      <c r="F139" s="102" t="s">
        <v>325</v>
      </c>
      <c r="G139" s="102" t="s">
        <v>325</v>
      </c>
      <c r="H139" s="23" t="str">
        <f t="shared" si="4"/>
        <v>林＊坤</v>
      </c>
      <c r="I139" s="23" t="str">
        <f t="shared" si="5"/>
        <v>1＊288993</v>
      </c>
      <c r="J139" s="102" t="s">
        <v>4007</v>
      </c>
      <c r="K139" s="102" t="s">
        <v>1127</v>
      </c>
      <c r="L139" s="103" t="s">
        <v>334</v>
      </c>
      <c r="M139" s="106"/>
      <c r="N139" s="33"/>
      <c r="O139" s="33"/>
      <c r="P139" s="33"/>
      <c r="Q139" s="2"/>
      <c r="R139" s="2"/>
      <c r="S139" s="2"/>
      <c r="T139" s="2"/>
      <c r="U139" s="2"/>
      <c r="V139" s="18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2"/>
      <c r="AO139" s="2"/>
      <c r="AP139" s="2"/>
      <c r="AQ139" s="1"/>
      <c r="AR139" s="1"/>
      <c r="AS139" s="1"/>
      <c r="AT139" s="1"/>
      <c r="AU139" s="1"/>
      <c r="AV139" s="2"/>
      <c r="AW139" s="1"/>
      <c r="AX139" s="1"/>
      <c r="AY139" s="1"/>
      <c r="AZ139" s="1"/>
      <c r="BA139" s="1"/>
      <c r="BB139" s="1"/>
      <c r="BC139" s="1"/>
      <c r="BD139" s="1"/>
      <c r="BE139" s="1" t="s">
        <v>1102</v>
      </c>
      <c r="BF139" s="1"/>
      <c r="BG139" s="2"/>
      <c r="BH139" s="1"/>
      <c r="BI139" s="1"/>
      <c r="BJ139" s="2"/>
      <c r="BK139" s="2"/>
      <c r="BL139" s="2"/>
      <c r="BM139" s="1"/>
      <c r="BN139" s="95"/>
    </row>
    <row r="140" spans="1:66" ht="27.6">
      <c r="A140" s="2">
        <v>136</v>
      </c>
      <c r="B140" s="102" t="s">
        <v>4029</v>
      </c>
      <c r="C140" s="102" t="s">
        <v>4030</v>
      </c>
      <c r="D140" s="102" t="s">
        <v>3783</v>
      </c>
      <c r="E140" s="102">
        <v>90</v>
      </c>
      <c r="F140" s="102" t="s">
        <v>325</v>
      </c>
      <c r="G140" s="102" t="s">
        <v>325</v>
      </c>
      <c r="H140" s="23" t="str">
        <f t="shared" si="4"/>
        <v>劉＊英</v>
      </c>
      <c r="I140" s="23" t="str">
        <f t="shared" si="5"/>
        <v>1＊383194</v>
      </c>
      <c r="J140" s="102" t="s">
        <v>4007</v>
      </c>
      <c r="K140" s="102" t="s">
        <v>1127</v>
      </c>
      <c r="L140" s="103" t="s">
        <v>334</v>
      </c>
      <c r="M140" s="106"/>
      <c r="N140" s="33"/>
      <c r="O140" s="33"/>
      <c r="P140" s="33"/>
      <c r="Q140" s="2"/>
      <c r="R140" s="2"/>
      <c r="S140" s="2"/>
      <c r="T140" s="2"/>
      <c r="U140" s="2"/>
      <c r="V140" s="18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2"/>
      <c r="AO140" s="2"/>
      <c r="AP140" s="2"/>
      <c r="AQ140" s="1"/>
      <c r="AR140" s="1"/>
      <c r="AS140" s="1"/>
      <c r="AT140" s="1"/>
      <c r="AU140" s="1"/>
      <c r="AV140" s="2"/>
      <c r="AW140" s="1"/>
      <c r="AX140" s="1"/>
      <c r="AY140" s="1"/>
      <c r="AZ140" s="1"/>
      <c r="BA140" s="1"/>
      <c r="BB140" s="1"/>
      <c r="BC140" s="1"/>
      <c r="BD140" s="1"/>
      <c r="BE140" s="1" t="s">
        <v>9</v>
      </c>
      <c r="BF140" s="1"/>
      <c r="BG140" s="2"/>
      <c r="BH140" s="1"/>
      <c r="BI140" s="1"/>
      <c r="BJ140" s="2"/>
      <c r="BK140" s="2"/>
      <c r="BL140" s="2"/>
      <c r="BM140" s="1"/>
      <c r="BN140" s="95"/>
    </row>
    <row r="141" spans="1:66" ht="27.6">
      <c r="A141" s="2">
        <v>137</v>
      </c>
      <c r="B141" s="102" t="s">
        <v>4031</v>
      </c>
      <c r="C141" s="102" t="s">
        <v>1599</v>
      </c>
      <c r="D141" s="102" t="s">
        <v>3783</v>
      </c>
      <c r="E141" s="102">
        <v>56</v>
      </c>
      <c r="F141" s="102" t="s">
        <v>325</v>
      </c>
      <c r="G141" s="102" t="s">
        <v>325</v>
      </c>
      <c r="H141" s="23" t="str">
        <f t="shared" si="4"/>
        <v>塗＊源</v>
      </c>
      <c r="I141" s="23" t="str">
        <f t="shared" si="5"/>
        <v>1＊891251</v>
      </c>
      <c r="J141" s="102" t="s">
        <v>4007</v>
      </c>
      <c r="K141" s="102" t="s">
        <v>1127</v>
      </c>
      <c r="L141" s="103" t="s">
        <v>334</v>
      </c>
      <c r="M141" s="106"/>
      <c r="N141" s="33"/>
      <c r="O141" s="33"/>
      <c r="P141" s="33"/>
      <c r="Q141" s="2"/>
      <c r="R141" s="2"/>
      <c r="S141" s="2"/>
      <c r="T141" s="2"/>
      <c r="U141" s="2"/>
      <c r="V141" s="18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2"/>
      <c r="AO141" s="2"/>
      <c r="AP141" s="2"/>
      <c r="AQ141" s="1"/>
      <c r="AR141" s="1"/>
      <c r="AS141" s="1"/>
      <c r="AT141" s="1"/>
      <c r="AU141" s="1"/>
      <c r="AV141" s="2"/>
      <c r="AW141" s="1"/>
      <c r="AX141" s="1"/>
      <c r="AY141" s="1"/>
      <c r="AZ141" s="1"/>
      <c r="BA141" s="1"/>
      <c r="BB141" s="1"/>
      <c r="BC141" s="1"/>
      <c r="BD141" s="1"/>
      <c r="BE141" s="1" t="s">
        <v>9</v>
      </c>
      <c r="BF141" s="1"/>
      <c r="BG141" s="2"/>
      <c r="BH141" s="1"/>
      <c r="BI141" s="1" t="s">
        <v>1114</v>
      </c>
      <c r="BJ141" s="2"/>
      <c r="BK141" s="2"/>
      <c r="BL141" s="2"/>
      <c r="BM141" s="1"/>
      <c r="BN141" s="95"/>
    </row>
    <row r="142" spans="1:66" ht="27.6">
      <c r="A142" s="2">
        <v>138</v>
      </c>
      <c r="B142" s="102" t="s">
        <v>4032</v>
      </c>
      <c r="C142" s="102" t="s">
        <v>872</v>
      </c>
      <c r="D142" s="102" t="s">
        <v>3790</v>
      </c>
      <c r="E142" s="102">
        <v>74</v>
      </c>
      <c r="F142" s="102" t="s">
        <v>325</v>
      </c>
      <c r="G142" s="102" t="s">
        <v>325</v>
      </c>
      <c r="H142" s="23" t="str">
        <f t="shared" si="4"/>
        <v>林＊環</v>
      </c>
      <c r="I142" s="23" t="str">
        <f t="shared" si="5"/>
        <v>2＊049673</v>
      </c>
      <c r="J142" s="102" t="s">
        <v>4007</v>
      </c>
      <c r="K142" s="102" t="s">
        <v>1127</v>
      </c>
      <c r="L142" s="103" t="s">
        <v>334</v>
      </c>
      <c r="M142" s="106"/>
      <c r="N142" s="33"/>
      <c r="O142" s="33"/>
      <c r="P142" s="33"/>
      <c r="Q142" s="2"/>
      <c r="R142" s="2"/>
      <c r="S142" s="2"/>
      <c r="T142" s="2"/>
      <c r="U142" s="2"/>
      <c r="V142" s="18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2"/>
      <c r="AO142" s="2"/>
      <c r="AP142" s="2"/>
      <c r="AQ142" s="1"/>
      <c r="AR142" s="1"/>
      <c r="AS142" s="1"/>
      <c r="AT142" s="1"/>
      <c r="AU142" s="1"/>
      <c r="AV142" s="2"/>
      <c r="AW142" s="1"/>
      <c r="AX142" s="1"/>
      <c r="AY142" s="1"/>
      <c r="AZ142" s="1"/>
      <c r="BA142" s="1"/>
      <c r="BB142" s="1"/>
      <c r="BC142" s="1"/>
      <c r="BD142" s="1"/>
      <c r="BE142" s="1" t="s">
        <v>9</v>
      </c>
      <c r="BF142" s="1"/>
      <c r="BG142" s="2"/>
      <c r="BH142" s="1"/>
      <c r="BI142" s="1"/>
      <c r="BJ142" s="2"/>
      <c r="BK142" s="2"/>
      <c r="BL142" s="2"/>
      <c r="BM142" s="1"/>
      <c r="BN142" s="95"/>
    </row>
    <row r="143" spans="1:66" ht="27.6">
      <c r="A143" s="2">
        <v>139</v>
      </c>
      <c r="B143" s="102" t="s">
        <v>4033</v>
      </c>
      <c r="C143" s="102" t="s">
        <v>368</v>
      </c>
      <c r="D143" s="102" t="s">
        <v>3783</v>
      </c>
      <c r="E143" s="102">
        <v>52</v>
      </c>
      <c r="F143" s="102" t="s">
        <v>325</v>
      </c>
      <c r="G143" s="102" t="s">
        <v>325</v>
      </c>
      <c r="H143" s="23" t="str">
        <f t="shared" si="4"/>
        <v>何＊緯</v>
      </c>
      <c r="I143" s="23" t="str">
        <f t="shared" si="5"/>
        <v>2＊563801</v>
      </c>
      <c r="J143" s="102" t="s">
        <v>4025</v>
      </c>
      <c r="K143" s="102" t="s">
        <v>1127</v>
      </c>
      <c r="L143" s="103" t="s">
        <v>334</v>
      </c>
      <c r="M143" s="106"/>
      <c r="N143" s="33"/>
      <c r="O143" s="33"/>
      <c r="P143" s="33"/>
      <c r="Q143" s="2"/>
      <c r="R143" s="2"/>
      <c r="S143" s="2"/>
      <c r="T143" s="2"/>
      <c r="U143" s="2"/>
      <c r="V143" s="18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2"/>
      <c r="AO143" s="2"/>
      <c r="AP143" s="2"/>
      <c r="AQ143" s="1"/>
      <c r="AR143" s="1"/>
      <c r="AS143" s="1"/>
      <c r="AT143" s="1"/>
      <c r="AU143" s="1"/>
      <c r="AV143" s="2"/>
      <c r="AW143" s="1"/>
      <c r="AX143" s="1"/>
      <c r="AY143" s="1"/>
      <c r="AZ143" s="1"/>
      <c r="BA143" s="1"/>
      <c r="BB143" s="1"/>
      <c r="BC143" s="1"/>
      <c r="BD143" s="1"/>
      <c r="BE143" s="1" t="s">
        <v>9</v>
      </c>
      <c r="BF143" s="1"/>
      <c r="BG143" s="2"/>
      <c r="BH143" s="1"/>
      <c r="BI143" s="1"/>
      <c r="BJ143" s="2"/>
      <c r="BK143" s="2"/>
      <c r="BL143" s="2"/>
      <c r="BM143" s="1"/>
      <c r="BN143" s="95"/>
    </row>
    <row r="144" spans="1:66" ht="41.4">
      <c r="A144" s="2">
        <v>140</v>
      </c>
      <c r="B144" s="102" t="s">
        <v>3985</v>
      </c>
      <c r="C144" s="102" t="s">
        <v>2169</v>
      </c>
      <c r="D144" s="102" t="s">
        <v>3783</v>
      </c>
      <c r="E144" s="102">
        <v>94</v>
      </c>
      <c r="F144" s="102" t="s">
        <v>4025</v>
      </c>
      <c r="G144" s="102" t="s">
        <v>4025</v>
      </c>
      <c r="H144" s="23" t="str">
        <f t="shared" si="4"/>
        <v>陳＊輝</v>
      </c>
      <c r="I144" s="23" t="str">
        <f t="shared" si="5"/>
        <v>1＊249519</v>
      </c>
      <c r="J144" s="102" t="s">
        <v>4025</v>
      </c>
      <c r="K144" s="102" t="s">
        <v>1132</v>
      </c>
      <c r="L144" s="103" t="s">
        <v>334</v>
      </c>
      <c r="M144" s="106"/>
      <c r="N144" s="33"/>
      <c r="O144" s="33"/>
      <c r="P144" s="33"/>
      <c r="Q144" s="2"/>
      <c r="R144" s="2"/>
      <c r="S144" s="2"/>
      <c r="T144" s="2"/>
      <c r="U144" s="2"/>
      <c r="V144" s="18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2"/>
      <c r="AO144" s="2"/>
      <c r="AP144" s="2"/>
      <c r="AQ144" s="1"/>
      <c r="AR144" s="1"/>
      <c r="AS144" s="1"/>
      <c r="AT144" s="1"/>
      <c r="AU144" s="1"/>
      <c r="AV144" s="2"/>
      <c r="AW144" s="1"/>
      <c r="AX144" s="1"/>
      <c r="AY144" s="1"/>
      <c r="AZ144" s="1"/>
      <c r="BA144" s="1"/>
      <c r="BB144" s="1"/>
      <c r="BC144" s="1"/>
      <c r="BD144" s="1" t="s">
        <v>4334</v>
      </c>
      <c r="BE144" s="1" t="s">
        <v>4330</v>
      </c>
      <c r="BF144" s="1"/>
      <c r="BG144" s="2"/>
      <c r="BH144" s="1"/>
      <c r="BI144" s="1"/>
      <c r="BJ144" s="2"/>
      <c r="BK144" s="2"/>
      <c r="BL144" s="2"/>
      <c r="BM144" s="1"/>
      <c r="BN144" s="95"/>
    </row>
    <row r="145" spans="1:66" ht="27.6">
      <c r="A145" s="2">
        <v>141</v>
      </c>
      <c r="B145" s="102" t="s">
        <v>4034</v>
      </c>
      <c r="C145" s="102" t="s">
        <v>4035</v>
      </c>
      <c r="D145" s="102" t="s">
        <v>3783</v>
      </c>
      <c r="E145" s="102">
        <v>76</v>
      </c>
      <c r="F145" s="102" t="s">
        <v>4025</v>
      </c>
      <c r="G145" s="102" t="s">
        <v>4025</v>
      </c>
      <c r="H145" s="23" t="str">
        <f t="shared" si="4"/>
        <v>翁＊貞</v>
      </c>
      <c r="I145" s="23" t="str">
        <f t="shared" si="5"/>
        <v>2＊112806</v>
      </c>
      <c r="J145" s="102" t="s">
        <v>4025</v>
      </c>
      <c r="K145" s="102" t="s">
        <v>1127</v>
      </c>
      <c r="L145" s="103" t="s">
        <v>334</v>
      </c>
      <c r="M145" s="106"/>
      <c r="N145" s="33"/>
      <c r="O145" s="33"/>
      <c r="P145" s="33"/>
      <c r="Q145" s="2"/>
      <c r="R145" s="2"/>
      <c r="S145" s="2"/>
      <c r="T145" s="2"/>
      <c r="U145" s="2"/>
      <c r="V145" s="18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2"/>
      <c r="AO145" s="2"/>
      <c r="AP145" s="2"/>
      <c r="AQ145" s="1"/>
      <c r="AR145" s="1"/>
      <c r="AS145" s="1"/>
      <c r="AT145" s="1"/>
      <c r="AU145" s="1"/>
      <c r="AV145" s="2"/>
      <c r="AW145" s="1"/>
      <c r="AX145" s="1"/>
      <c r="AY145" s="1"/>
      <c r="AZ145" s="1"/>
      <c r="BA145" s="1"/>
      <c r="BB145" s="1"/>
      <c r="BC145" s="1"/>
      <c r="BD145" s="1"/>
      <c r="BE145" s="1" t="s">
        <v>9</v>
      </c>
      <c r="BF145" s="1"/>
      <c r="BG145" s="2"/>
      <c r="BH145" s="1"/>
      <c r="BI145" s="1"/>
      <c r="BJ145" s="2"/>
      <c r="BK145" s="2"/>
      <c r="BL145" s="2"/>
      <c r="BM145" s="1"/>
      <c r="BN145" s="95"/>
    </row>
    <row r="146" spans="1:66" ht="27.6">
      <c r="A146" s="2">
        <v>142</v>
      </c>
      <c r="B146" s="102" t="s">
        <v>4036</v>
      </c>
      <c r="C146" s="102" t="s">
        <v>429</v>
      </c>
      <c r="D146" s="102" t="s">
        <v>3783</v>
      </c>
      <c r="E146" s="102">
        <v>77</v>
      </c>
      <c r="F146" s="102" t="s">
        <v>325</v>
      </c>
      <c r="G146" s="102" t="s">
        <v>325</v>
      </c>
      <c r="H146" s="23" t="str">
        <f t="shared" si="4"/>
        <v>王＊雄</v>
      </c>
      <c r="I146" s="23" t="str">
        <f t="shared" si="5"/>
        <v>1＊682928</v>
      </c>
      <c r="J146" s="102" t="s">
        <v>4037</v>
      </c>
      <c r="K146" s="102" t="s">
        <v>1127</v>
      </c>
      <c r="L146" s="103" t="s">
        <v>334</v>
      </c>
      <c r="M146" s="106"/>
      <c r="N146" s="33"/>
      <c r="O146" s="33"/>
      <c r="P146" s="33"/>
      <c r="Q146" s="2"/>
      <c r="R146" s="2"/>
      <c r="S146" s="2"/>
      <c r="T146" s="2"/>
      <c r="U146" s="2"/>
      <c r="V146" s="18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2"/>
      <c r="AO146" s="2"/>
      <c r="AP146" s="2"/>
      <c r="AQ146" s="1"/>
      <c r="AR146" s="1"/>
      <c r="AS146" s="1"/>
      <c r="AT146" s="1"/>
      <c r="AU146" s="1"/>
      <c r="AV146" s="2"/>
      <c r="AW146" s="1"/>
      <c r="AX146" s="1"/>
      <c r="AY146" s="1"/>
      <c r="AZ146" s="1"/>
      <c r="BA146" s="1"/>
      <c r="BB146" s="1"/>
      <c r="BC146" s="1"/>
      <c r="BD146" s="1"/>
      <c r="BE146" s="1" t="s">
        <v>9</v>
      </c>
      <c r="BF146" s="1"/>
      <c r="BG146" s="2"/>
      <c r="BH146" s="1"/>
      <c r="BI146" s="1"/>
      <c r="BJ146" s="2"/>
      <c r="BK146" s="2"/>
      <c r="BL146" s="2"/>
      <c r="BM146" s="1"/>
      <c r="BN146" s="95"/>
    </row>
    <row r="147" spans="1:66" ht="27.6">
      <c r="A147" s="2">
        <v>143</v>
      </c>
      <c r="B147" s="102" t="s">
        <v>4038</v>
      </c>
      <c r="C147" s="102" t="s">
        <v>2077</v>
      </c>
      <c r="D147" s="102" t="s">
        <v>3783</v>
      </c>
      <c r="E147" s="102">
        <v>67</v>
      </c>
      <c r="F147" s="102" t="s">
        <v>325</v>
      </c>
      <c r="G147" s="102" t="s">
        <v>325</v>
      </c>
      <c r="H147" s="23" t="str">
        <f t="shared" si="4"/>
        <v>李＊光</v>
      </c>
      <c r="I147" s="23" t="str">
        <f t="shared" si="5"/>
        <v>2＊428190</v>
      </c>
      <c r="J147" s="102" t="s">
        <v>4037</v>
      </c>
      <c r="K147" s="102" t="s">
        <v>1127</v>
      </c>
      <c r="L147" s="103" t="s">
        <v>334</v>
      </c>
      <c r="M147" s="106"/>
      <c r="N147" s="33"/>
      <c r="O147" s="33"/>
      <c r="P147" s="33"/>
      <c r="Q147" s="2"/>
      <c r="R147" s="2"/>
      <c r="S147" s="2"/>
      <c r="T147" s="2"/>
      <c r="U147" s="2"/>
      <c r="V147" s="18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2"/>
      <c r="AO147" s="2"/>
      <c r="AP147" s="2"/>
      <c r="AQ147" s="1"/>
      <c r="AR147" s="1"/>
      <c r="AS147" s="1"/>
      <c r="AT147" s="1"/>
      <c r="AU147" s="1"/>
      <c r="AV147" s="2"/>
      <c r="AW147" s="1"/>
      <c r="AX147" s="1"/>
      <c r="AY147" s="1"/>
      <c r="AZ147" s="1"/>
      <c r="BA147" s="1"/>
      <c r="BB147" s="1"/>
      <c r="BC147" s="1"/>
      <c r="BD147" s="1"/>
      <c r="BE147" s="1" t="s">
        <v>9</v>
      </c>
      <c r="BF147" s="1"/>
      <c r="BG147" s="2"/>
      <c r="BH147" s="1"/>
      <c r="BI147" s="1"/>
      <c r="BJ147" s="2"/>
      <c r="BK147" s="2"/>
      <c r="BL147" s="2"/>
      <c r="BM147" s="1"/>
      <c r="BN147" s="95"/>
    </row>
    <row r="148" spans="1:66" ht="31.2">
      <c r="A148" s="2">
        <v>144</v>
      </c>
      <c r="B148" s="102" t="s">
        <v>4039</v>
      </c>
      <c r="C148" s="102" t="s">
        <v>1412</v>
      </c>
      <c r="D148" s="102" t="s">
        <v>3790</v>
      </c>
      <c r="E148" s="102">
        <v>84</v>
      </c>
      <c r="F148" s="102" t="s">
        <v>325</v>
      </c>
      <c r="G148" s="102" t="s">
        <v>325</v>
      </c>
      <c r="H148" s="23" t="str">
        <f t="shared" si="4"/>
        <v>游＊子</v>
      </c>
      <c r="I148" s="23" t="str">
        <f t="shared" si="5"/>
        <v>2＊563759</v>
      </c>
      <c r="J148" s="102" t="s">
        <v>4037</v>
      </c>
      <c r="K148" s="102" t="s">
        <v>1130</v>
      </c>
      <c r="L148" s="103" t="s">
        <v>334</v>
      </c>
      <c r="M148" s="106"/>
      <c r="N148" s="33"/>
      <c r="O148" s="33"/>
      <c r="P148" s="33"/>
      <c r="Q148" s="2"/>
      <c r="R148" s="2"/>
      <c r="S148" s="2"/>
      <c r="T148" s="2"/>
      <c r="U148" s="2"/>
      <c r="V148" s="18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2"/>
      <c r="AO148" s="2"/>
      <c r="AP148" s="2"/>
      <c r="AQ148" s="1"/>
      <c r="AR148" s="1"/>
      <c r="AS148" s="1"/>
      <c r="AT148" s="1"/>
      <c r="AU148" s="1"/>
      <c r="AV148" s="2"/>
      <c r="AW148" s="1"/>
      <c r="AX148" s="1"/>
      <c r="AY148" s="1"/>
      <c r="AZ148" s="1"/>
      <c r="BA148" s="1"/>
      <c r="BB148" s="1"/>
      <c r="BC148" s="1"/>
      <c r="BD148" s="1"/>
      <c r="BE148" s="1"/>
      <c r="BF148" s="1" t="s">
        <v>1102</v>
      </c>
      <c r="BG148" s="2"/>
      <c r="BH148" s="1"/>
      <c r="BI148" s="1"/>
      <c r="BJ148" s="2"/>
      <c r="BK148" s="2"/>
      <c r="BL148" s="2"/>
      <c r="BM148" s="1"/>
      <c r="BN148" s="95"/>
    </row>
    <row r="149" spans="1:66" ht="41.4">
      <c r="A149" s="2">
        <v>145</v>
      </c>
      <c r="B149" s="102" t="s">
        <v>4040</v>
      </c>
      <c r="C149" s="102" t="s">
        <v>2437</v>
      </c>
      <c r="D149" s="102" t="s">
        <v>3783</v>
      </c>
      <c r="E149" s="102">
        <v>50</v>
      </c>
      <c r="F149" s="102" t="s">
        <v>325</v>
      </c>
      <c r="G149" s="102" t="s">
        <v>325</v>
      </c>
      <c r="H149" s="23" t="str">
        <f t="shared" si="4"/>
        <v>陳＊農</v>
      </c>
      <c r="I149" s="23" t="str">
        <f t="shared" si="5"/>
        <v>2＊897490</v>
      </c>
      <c r="J149" s="102" t="s">
        <v>4037</v>
      </c>
      <c r="K149" s="102" t="s">
        <v>1132</v>
      </c>
      <c r="L149" s="103" t="s">
        <v>334</v>
      </c>
      <c r="M149" s="106"/>
      <c r="N149" s="33"/>
      <c r="O149" s="33"/>
      <c r="P149" s="33"/>
      <c r="Q149" s="2"/>
      <c r="R149" s="2"/>
      <c r="S149" s="2"/>
      <c r="T149" s="2"/>
      <c r="U149" s="2"/>
      <c r="V149" s="18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2"/>
      <c r="AO149" s="2"/>
      <c r="AP149" s="2"/>
      <c r="AQ149" s="1"/>
      <c r="AR149" s="1"/>
      <c r="AS149" s="1"/>
      <c r="AT149" s="1"/>
      <c r="AU149" s="1"/>
      <c r="AV149" s="2"/>
      <c r="AW149" s="1"/>
      <c r="AX149" s="1"/>
      <c r="AY149" s="1"/>
      <c r="AZ149" s="1"/>
      <c r="BA149" s="1"/>
      <c r="BB149" s="1"/>
      <c r="BC149" s="1"/>
      <c r="BD149" s="1" t="s">
        <v>9</v>
      </c>
      <c r="BE149" s="1" t="s">
        <v>9</v>
      </c>
      <c r="BF149" s="1"/>
      <c r="BG149" s="2"/>
      <c r="BH149" s="1"/>
      <c r="BI149" s="1" t="s">
        <v>1114</v>
      </c>
      <c r="BJ149" s="2"/>
      <c r="BK149" s="2"/>
      <c r="BL149" s="2"/>
      <c r="BM149" s="1"/>
      <c r="BN149" s="95"/>
    </row>
    <row r="150" spans="1:66">
      <c r="A150" s="2">
        <v>146</v>
      </c>
      <c r="B150" s="102" t="s">
        <v>3858</v>
      </c>
      <c r="C150" s="102" t="s">
        <v>440</v>
      </c>
      <c r="D150" s="102" t="s">
        <v>3783</v>
      </c>
      <c r="E150" s="102">
        <v>72</v>
      </c>
      <c r="F150" s="102" t="s">
        <v>325</v>
      </c>
      <c r="G150" s="102" t="s">
        <v>325</v>
      </c>
      <c r="H150" s="23" t="str">
        <f t="shared" si="4"/>
        <v>陳＊魁</v>
      </c>
      <c r="I150" s="23" t="str">
        <f t="shared" si="5"/>
        <v>2＊106674</v>
      </c>
      <c r="J150" s="102" t="s">
        <v>4041</v>
      </c>
      <c r="K150" s="102">
        <v>5761110</v>
      </c>
      <c r="L150" s="103" t="s">
        <v>334</v>
      </c>
      <c r="M150" s="106"/>
      <c r="N150" s="33"/>
      <c r="O150" s="33"/>
      <c r="P150" s="33"/>
      <c r="Q150" s="2"/>
      <c r="R150" s="2"/>
      <c r="S150" s="2"/>
      <c r="T150" s="2"/>
      <c r="U150" s="2"/>
      <c r="V150" s="18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2"/>
      <c r="AO150" s="2"/>
      <c r="AP150" s="2"/>
      <c r="AQ150" s="1"/>
      <c r="AR150" s="1"/>
      <c r="AS150" s="1"/>
      <c r="AT150" s="1"/>
      <c r="AU150" s="1"/>
      <c r="AV150" s="2"/>
      <c r="AW150" s="1"/>
      <c r="AX150" s="1"/>
      <c r="AY150" s="1"/>
      <c r="AZ150" s="1" t="s">
        <v>4333</v>
      </c>
      <c r="BA150" s="1"/>
      <c r="BB150" s="1"/>
      <c r="BC150" s="1"/>
      <c r="BD150" s="1"/>
      <c r="BE150" s="1"/>
      <c r="BF150" s="1"/>
      <c r="BG150" s="2"/>
      <c r="BH150" s="1"/>
      <c r="BI150" s="1"/>
      <c r="BJ150" s="2"/>
      <c r="BK150" s="2"/>
      <c r="BL150" s="2"/>
      <c r="BM150" s="1"/>
      <c r="BN150" s="95"/>
    </row>
    <row r="151" spans="1:66" ht="41.4">
      <c r="A151" s="2">
        <v>147</v>
      </c>
      <c r="B151" s="102" t="s">
        <v>4042</v>
      </c>
      <c r="C151" s="102" t="s">
        <v>2135</v>
      </c>
      <c r="D151" s="102" t="s">
        <v>3790</v>
      </c>
      <c r="E151" s="102">
        <v>69</v>
      </c>
      <c r="F151" s="102" t="s">
        <v>325</v>
      </c>
      <c r="G151" s="102" t="s">
        <v>325</v>
      </c>
      <c r="H151" s="23" t="str">
        <f t="shared" si="4"/>
        <v>楊＊金連</v>
      </c>
      <c r="I151" s="23" t="str">
        <f t="shared" si="5"/>
        <v>0＊280756</v>
      </c>
      <c r="J151" s="102" t="s">
        <v>4043</v>
      </c>
      <c r="K151" s="102" t="s">
        <v>1132</v>
      </c>
      <c r="L151" s="103" t="s">
        <v>334</v>
      </c>
      <c r="M151" s="106"/>
      <c r="N151" s="33"/>
      <c r="O151" s="33"/>
      <c r="P151" s="33"/>
      <c r="Q151" s="2"/>
      <c r="R151" s="2"/>
      <c r="S151" s="2"/>
      <c r="T151" s="2"/>
      <c r="U151" s="2"/>
      <c r="V151" s="18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2"/>
      <c r="AO151" s="2"/>
      <c r="AP151" s="2"/>
      <c r="AQ151" s="1"/>
      <c r="AR151" s="1"/>
      <c r="AS151" s="1"/>
      <c r="AT151" s="1"/>
      <c r="AU151" s="1"/>
      <c r="AV151" s="2"/>
      <c r="AW151" s="1"/>
      <c r="AX151" s="1"/>
      <c r="AY151" s="1"/>
      <c r="AZ151" s="1"/>
      <c r="BA151" s="1"/>
      <c r="BB151" s="1"/>
      <c r="BC151" s="1"/>
      <c r="BD151" s="1" t="s">
        <v>9</v>
      </c>
      <c r="BE151" s="1" t="s">
        <v>9</v>
      </c>
      <c r="BF151" s="1"/>
      <c r="BG151" s="2"/>
      <c r="BH151" s="1"/>
      <c r="BI151" s="1"/>
      <c r="BJ151" s="2"/>
      <c r="BK151" s="2"/>
      <c r="BL151" s="2"/>
      <c r="BM151" s="1"/>
      <c r="BN151" s="95"/>
    </row>
    <row r="152" spans="1:66" ht="27.6">
      <c r="A152" s="2">
        <v>148</v>
      </c>
      <c r="B152" s="102" t="s">
        <v>4044</v>
      </c>
      <c r="C152" s="102" t="s">
        <v>144</v>
      </c>
      <c r="D152" s="102" t="s">
        <v>3790</v>
      </c>
      <c r="E152" s="102">
        <v>58</v>
      </c>
      <c r="F152" s="102" t="s">
        <v>325</v>
      </c>
      <c r="G152" s="102" t="s">
        <v>325</v>
      </c>
      <c r="H152" s="23" t="str">
        <f t="shared" si="4"/>
        <v>李＊鈴</v>
      </c>
      <c r="I152" s="23" t="str">
        <f t="shared" si="5"/>
        <v>1＊190944</v>
      </c>
      <c r="J152" s="102" t="s">
        <v>4043</v>
      </c>
      <c r="K152" s="102" t="s">
        <v>1127</v>
      </c>
      <c r="L152" s="103" t="s">
        <v>334</v>
      </c>
      <c r="M152" s="106"/>
      <c r="N152" s="33"/>
      <c r="O152" s="33"/>
      <c r="P152" s="33"/>
      <c r="Q152" s="2"/>
      <c r="R152" s="2"/>
      <c r="S152" s="2"/>
      <c r="T152" s="2"/>
      <c r="U152" s="2"/>
      <c r="V152" s="18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2"/>
      <c r="AO152" s="2"/>
      <c r="AP152" s="2"/>
      <c r="AQ152" s="1"/>
      <c r="AR152" s="1"/>
      <c r="AS152" s="1"/>
      <c r="AT152" s="1"/>
      <c r="AU152" s="1"/>
      <c r="AV152" s="2"/>
      <c r="AW152" s="1"/>
      <c r="AX152" s="1"/>
      <c r="AY152" s="1"/>
      <c r="AZ152" s="1"/>
      <c r="BA152" s="1"/>
      <c r="BB152" s="1"/>
      <c r="BC152" s="1"/>
      <c r="BD152" s="1"/>
      <c r="BE152" s="1" t="s">
        <v>9</v>
      </c>
      <c r="BF152" s="1"/>
      <c r="BG152" s="2"/>
      <c r="BH152" s="1"/>
      <c r="BI152" s="1"/>
      <c r="BJ152" s="2"/>
      <c r="BK152" s="2"/>
      <c r="BL152" s="2"/>
      <c r="BM152" s="1"/>
      <c r="BN152" s="95"/>
    </row>
    <row r="153" spans="1:66" ht="27.6">
      <c r="A153" s="2">
        <v>149</v>
      </c>
      <c r="B153" s="102" t="s">
        <v>4019</v>
      </c>
      <c r="C153" s="102" t="s">
        <v>414</v>
      </c>
      <c r="D153" s="102" t="s">
        <v>3783</v>
      </c>
      <c r="E153" s="102">
        <v>66</v>
      </c>
      <c r="F153" s="102" t="s">
        <v>325</v>
      </c>
      <c r="G153" s="102" t="s">
        <v>325</v>
      </c>
      <c r="H153" s="23" t="str">
        <f t="shared" si="4"/>
        <v>湯＊禮</v>
      </c>
      <c r="I153" s="23" t="str">
        <f t="shared" si="5"/>
        <v>2＊764283</v>
      </c>
      <c r="J153" s="102" t="s">
        <v>4043</v>
      </c>
      <c r="K153" s="102" t="s">
        <v>1131</v>
      </c>
      <c r="L153" s="103" t="s">
        <v>334</v>
      </c>
      <c r="M153" s="106"/>
      <c r="N153" s="33"/>
      <c r="O153" s="33"/>
      <c r="P153" s="33"/>
      <c r="Q153" s="2"/>
      <c r="R153" s="2"/>
      <c r="S153" s="2"/>
      <c r="T153" s="2"/>
      <c r="U153" s="2"/>
      <c r="V153" s="18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2"/>
      <c r="AO153" s="2"/>
      <c r="AP153" s="2"/>
      <c r="AQ153" s="1"/>
      <c r="AR153" s="1"/>
      <c r="AS153" s="1"/>
      <c r="AT153" s="1"/>
      <c r="AU153" s="1"/>
      <c r="AV153" s="2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2" t="s">
        <v>9</v>
      </c>
      <c r="BH153" s="1"/>
      <c r="BI153" s="1"/>
      <c r="BJ153" s="2"/>
      <c r="BK153" s="2"/>
      <c r="BL153" s="2"/>
      <c r="BM153" s="1"/>
      <c r="BN153" s="95"/>
    </row>
    <row r="154" spans="1:66" ht="27.6">
      <c r="A154" s="2">
        <v>150</v>
      </c>
      <c r="B154" s="102" t="s">
        <v>4045</v>
      </c>
      <c r="C154" s="102" t="s">
        <v>2080</v>
      </c>
      <c r="D154" s="102" t="s">
        <v>3783</v>
      </c>
      <c r="E154" s="102">
        <v>80</v>
      </c>
      <c r="F154" s="102" t="s">
        <v>4046</v>
      </c>
      <c r="G154" s="102" t="s">
        <v>4047</v>
      </c>
      <c r="H154" s="23" t="str">
        <f t="shared" si="4"/>
        <v>黃＊和</v>
      </c>
      <c r="I154" s="23" t="str">
        <f t="shared" si="5"/>
        <v>1＊359869</v>
      </c>
      <c r="J154" s="102" t="s">
        <v>4047</v>
      </c>
      <c r="K154" s="102" t="s">
        <v>1127</v>
      </c>
      <c r="L154" s="103" t="s">
        <v>334</v>
      </c>
      <c r="M154" s="106"/>
      <c r="N154" s="33"/>
      <c r="O154" s="33"/>
      <c r="P154" s="33"/>
      <c r="Q154" s="2"/>
      <c r="R154" s="2"/>
      <c r="S154" s="2"/>
      <c r="T154" s="2"/>
      <c r="U154" s="2"/>
      <c r="V154" s="18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2"/>
      <c r="AO154" s="2"/>
      <c r="AP154" s="2"/>
      <c r="AQ154" s="1"/>
      <c r="AR154" s="1"/>
      <c r="AS154" s="1"/>
      <c r="AT154" s="1"/>
      <c r="AU154" s="1"/>
      <c r="AV154" s="2"/>
      <c r="AW154" s="1"/>
      <c r="AX154" s="1"/>
      <c r="AY154" s="1"/>
      <c r="AZ154" s="1"/>
      <c r="BA154" s="1"/>
      <c r="BB154" s="1"/>
      <c r="BC154" s="1"/>
      <c r="BD154" s="1"/>
      <c r="BE154" s="1" t="s">
        <v>9</v>
      </c>
      <c r="BF154" s="1"/>
      <c r="BG154" s="2"/>
      <c r="BH154" s="1"/>
      <c r="BI154" s="1"/>
      <c r="BJ154" s="2"/>
      <c r="BK154" s="2"/>
      <c r="BL154" s="2"/>
      <c r="BM154" s="1"/>
      <c r="BN154" s="95"/>
    </row>
    <row r="155" spans="1:66" ht="27.6">
      <c r="A155" s="2">
        <v>151</v>
      </c>
      <c r="B155" s="102" t="s">
        <v>4048</v>
      </c>
      <c r="C155" s="102" t="s">
        <v>1608</v>
      </c>
      <c r="D155" s="102" t="s">
        <v>3783</v>
      </c>
      <c r="E155" s="102">
        <v>71</v>
      </c>
      <c r="F155" s="102" t="s">
        <v>325</v>
      </c>
      <c r="G155" s="102" t="s">
        <v>325</v>
      </c>
      <c r="H155" s="23" t="str">
        <f t="shared" si="4"/>
        <v>陳＊輝</v>
      </c>
      <c r="I155" s="23" t="str">
        <f t="shared" si="5"/>
        <v>0＊849475</v>
      </c>
      <c r="J155" s="102" t="s">
        <v>4047</v>
      </c>
      <c r="K155" s="102" t="s">
        <v>1127</v>
      </c>
      <c r="L155" s="103" t="s">
        <v>334</v>
      </c>
      <c r="M155" s="106"/>
      <c r="N155" s="33"/>
      <c r="O155" s="33"/>
      <c r="P155" s="33"/>
      <c r="Q155" s="2"/>
      <c r="R155" s="2"/>
      <c r="S155" s="2"/>
      <c r="T155" s="2"/>
      <c r="U155" s="2"/>
      <c r="V155" s="18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2"/>
      <c r="AO155" s="2"/>
      <c r="AP155" s="2"/>
      <c r="AQ155" s="1"/>
      <c r="AR155" s="1"/>
      <c r="AS155" s="1"/>
      <c r="AT155" s="1"/>
      <c r="AU155" s="1"/>
      <c r="AV155" s="2"/>
      <c r="AW155" s="1"/>
      <c r="AX155" s="1"/>
      <c r="AY155" s="1"/>
      <c r="AZ155" s="1"/>
      <c r="BA155" s="1"/>
      <c r="BB155" s="1"/>
      <c r="BC155" s="1"/>
      <c r="BD155" s="1"/>
      <c r="BE155" s="1" t="s">
        <v>9</v>
      </c>
      <c r="BF155" s="1"/>
      <c r="BG155" s="2"/>
      <c r="BH155" s="1"/>
      <c r="BI155" s="1"/>
      <c r="BJ155" s="2"/>
      <c r="BK155" s="2"/>
      <c r="BL155" s="2"/>
      <c r="BM155" s="1"/>
      <c r="BN155" s="95"/>
    </row>
    <row r="156" spans="1:66" ht="27.6">
      <c r="A156" s="2">
        <v>152</v>
      </c>
      <c r="B156" s="102" t="s">
        <v>3839</v>
      </c>
      <c r="C156" s="102" t="s">
        <v>3840</v>
      </c>
      <c r="D156" s="102" t="s">
        <v>3790</v>
      </c>
      <c r="E156" s="102">
        <v>62</v>
      </c>
      <c r="F156" s="102" t="s">
        <v>3440</v>
      </c>
      <c r="G156" s="102"/>
      <c r="H156" s="23" t="str">
        <f t="shared" si="4"/>
        <v>呂＊綾</v>
      </c>
      <c r="I156" s="23" t="str">
        <f t="shared" si="5"/>
        <v>0＊455544</v>
      </c>
      <c r="J156" s="102" t="s">
        <v>4047</v>
      </c>
      <c r="K156" s="102" t="s">
        <v>1130</v>
      </c>
      <c r="L156" s="103" t="s">
        <v>334</v>
      </c>
      <c r="M156" s="106"/>
      <c r="N156" s="33"/>
      <c r="O156" s="33"/>
      <c r="P156" s="33"/>
      <c r="Q156" s="2"/>
      <c r="R156" s="2"/>
      <c r="S156" s="2"/>
      <c r="T156" s="2"/>
      <c r="U156" s="2"/>
      <c r="V156" s="18"/>
      <c r="W156" s="1"/>
      <c r="X156" s="1"/>
      <c r="Y156" s="1"/>
      <c r="Z156" s="1"/>
      <c r="AA156" s="1" t="s">
        <v>9</v>
      </c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2"/>
      <c r="AO156" s="2"/>
      <c r="AP156" s="2"/>
      <c r="AQ156" s="1"/>
      <c r="AR156" s="1"/>
      <c r="AS156" s="1"/>
      <c r="AT156" s="1"/>
      <c r="AU156" s="1"/>
      <c r="AV156" s="2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2"/>
      <c r="BH156" s="1"/>
      <c r="BI156" s="1"/>
      <c r="BJ156" s="2"/>
      <c r="BK156" s="2"/>
      <c r="BL156" s="2" t="s">
        <v>9</v>
      </c>
      <c r="BM156" s="1"/>
      <c r="BN156" s="95"/>
    </row>
    <row r="157" spans="1:66" ht="27.6">
      <c r="A157" s="2">
        <v>153</v>
      </c>
      <c r="B157" s="102" t="s">
        <v>4049</v>
      </c>
      <c r="C157" s="102" t="s">
        <v>4050</v>
      </c>
      <c r="D157" s="102" t="s">
        <v>3790</v>
      </c>
      <c r="E157" s="102">
        <v>54</v>
      </c>
      <c r="F157" s="102" t="s">
        <v>325</v>
      </c>
      <c r="G157" s="102" t="s">
        <v>325</v>
      </c>
      <c r="H157" s="23" t="str">
        <f t="shared" si="4"/>
        <v>蔡＊芸</v>
      </c>
      <c r="I157" s="23" t="str">
        <f t="shared" si="5"/>
        <v>0＊509939</v>
      </c>
      <c r="J157" s="102" t="s">
        <v>4047</v>
      </c>
      <c r="K157" s="102" t="s">
        <v>1127</v>
      </c>
      <c r="L157" s="103" t="s">
        <v>334</v>
      </c>
      <c r="M157" s="106"/>
      <c r="N157" s="33"/>
      <c r="O157" s="33"/>
      <c r="P157" s="33"/>
      <c r="Q157" s="2"/>
      <c r="R157" s="2"/>
      <c r="S157" s="2"/>
      <c r="T157" s="2"/>
      <c r="U157" s="2"/>
      <c r="V157" s="18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2"/>
      <c r="AO157" s="2"/>
      <c r="AP157" s="2"/>
      <c r="AQ157" s="1"/>
      <c r="AR157" s="1"/>
      <c r="AS157" s="1"/>
      <c r="AT157" s="1"/>
      <c r="AU157" s="1"/>
      <c r="AV157" s="2"/>
      <c r="AW157" s="1"/>
      <c r="AX157" s="1"/>
      <c r="AY157" s="1"/>
      <c r="AZ157" s="1"/>
      <c r="BA157" s="1"/>
      <c r="BB157" s="1"/>
      <c r="BC157" s="1"/>
      <c r="BD157" s="1"/>
      <c r="BE157" s="1" t="s">
        <v>9</v>
      </c>
      <c r="BF157" s="1"/>
      <c r="BG157" s="2"/>
      <c r="BH157" s="1"/>
      <c r="BI157" s="1"/>
      <c r="BJ157" s="2"/>
      <c r="BK157" s="2"/>
      <c r="BL157" s="2"/>
      <c r="BM157" s="1"/>
      <c r="BN157" s="95"/>
    </row>
    <row r="158" spans="1:66" ht="27.6">
      <c r="A158" s="2">
        <v>154</v>
      </c>
      <c r="B158" s="102" t="s">
        <v>4051</v>
      </c>
      <c r="C158" s="102" t="s">
        <v>4052</v>
      </c>
      <c r="D158" s="102" t="s">
        <v>3790</v>
      </c>
      <c r="E158" s="102">
        <v>69</v>
      </c>
      <c r="F158" s="102" t="s">
        <v>325</v>
      </c>
      <c r="G158" s="102" t="s">
        <v>325</v>
      </c>
      <c r="H158" s="23" t="str">
        <f t="shared" si="4"/>
        <v>楊＊貞</v>
      </c>
      <c r="I158" s="23" t="str">
        <f t="shared" si="5"/>
        <v>0＊236643</v>
      </c>
      <c r="J158" s="102" t="s">
        <v>4047</v>
      </c>
      <c r="K158" s="102" t="s">
        <v>1127</v>
      </c>
      <c r="L158" s="103" t="s">
        <v>334</v>
      </c>
      <c r="M158" s="106"/>
      <c r="N158" s="33"/>
      <c r="O158" s="33"/>
      <c r="P158" s="33"/>
      <c r="Q158" s="2"/>
      <c r="R158" s="2"/>
      <c r="S158" s="2"/>
      <c r="T158" s="2"/>
      <c r="U158" s="2"/>
      <c r="V158" s="18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2"/>
      <c r="AO158" s="2"/>
      <c r="AP158" s="2"/>
      <c r="AQ158" s="1"/>
      <c r="AR158" s="1"/>
      <c r="AS158" s="1"/>
      <c r="AT158" s="1"/>
      <c r="AU158" s="1"/>
      <c r="AV158" s="2"/>
      <c r="AW158" s="1"/>
      <c r="AX158" s="1"/>
      <c r="AY158" s="1"/>
      <c r="AZ158" s="1"/>
      <c r="BA158" s="1"/>
      <c r="BB158" s="1"/>
      <c r="BC158" s="1"/>
      <c r="BD158" s="1"/>
      <c r="BE158" s="1" t="s">
        <v>9</v>
      </c>
      <c r="BF158" s="1"/>
      <c r="BG158" s="2"/>
      <c r="BH158" s="1"/>
      <c r="BI158" s="1"/>
      <c r="BJ158" s="2"/>
      <c r="BK158" s="2"/>
      <c r="BL158" s="2"/>
      <c r="BM158" s="1"/>
      <c r="BN158" s="95"/>
    </row>
    <row r="159" spans="1:66" ht="27.6">
      <c r="A159" s="2">
        <v>155</v>
      </c>
      <c r="B159" s="102" t="s">
        <v>4053</v>
      </c>
      <c r="C159" s="102" t="s">
        <v>374</v>
      </c>
      <c r="D159" s="102" t="s">
        <v>3783</v>
      </c>
      <c r="E159" s="102">
        <v>59</v>
      </c>
      <c r="F159" s="102" t="s">
        <v>325</v>
      </c>
      <c r="G159" s="102" t="s">
        <v>325</v>
      </c>
      <c r="H159" s="23" t="str">
        <f t="shared" si="4"/>
        <v>許＊生</v>
      </c>
      <c r="I159" s="23" t="str">
        <f t="shared" si="5"/>
        <v>0＊961308</v>
      </c>
      <c r="J159" s="102" t="s">
        <v>4047</v>
      </c>
      <c r="K159" s="102" t="s">
        <v>1127</v>
      </c>
      <c r="L159" s="103" t="s">
        <v>334</v>
      </c>
      <c r="M159" s="106"/>
      <c r="N159" s="33"/>
      <c r="O159" s="33"/>
      <c r="P159" s="33"/>
      <c r="Q159" s="2"/>
      <c r="R159" s="2"/>
      <c r="S159" s="2"/>
      <c r="T159" s="2"/>
      <c r="U159" s="2"/>
      <c r="V159" s="18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2"/>
      <c r="AO159" s="2"/>
      <c r="AP159" s="2"/>
      <c r="AQ159" s="1"/>
      <c r="AR159" s="1"/>
      <c r="AS159" s="1"/>
      <c r="AT159" s="1"/>
      <c r="AU159" s="1"/>
      <c r="AV159" s="2"/>
      <c r="AW159" s="1"/>
      <c r="AX159" s="1"/>
      <c r="AY159" s="1"/>
      <c r="AZ159" s="1"/>
      <c r="BA159" s="1"/>
      <c r="BB159" s="1"/>
      <c r="BC159" s="1"/>
      <c r="BD159" s="1"/>
      <c r="BE159" s="1" t="s">
        <v>9</v>
      </c>
      <c r="BF159" s="1"/>
      <c r="BG159" s="2"/>
      <c r="BH159" s="1"/>
      <c r="BI159" s="1" t="s">
        <v>1114</v>
      </c>
      <c r="BJ159" s="2"/>
      <c r="BK159" s="2"/>
      <c r="BL159" s="2"/>
      <c r="BM159" s="1"/>
      <c r="BN159" s="95"/>
    </row>
    <row r="160" spans="1:66" ht="27.6">
      <c r="A160" s="2">
        <v>156</v>
      </c>
      <c r="B160" s="102" t="s">
        <v>4054</v>
      </c>
      <c r="C160" s="102" t="s">
        <v>1633</v>
      </c>
      <c r="D160" s="102" t="s">
        <v>3783</v>
      </c>
      <c r="E160" s="102">
        <v>39</v>
      </c>
      <c r="F160" s="102" t="s">
        <v>325</v>
      </c>
      <c r="G160" s="102" t="s">
        <v>325</v>
      </c>
      <c r="H160" s="23" t="str">
        <f t="shared" si="4"/>
        <v>張＊綸</v>
      </c>
      <c r="I160" s="23" t="str">
        <f t="shared" si="5"/>
        <v>1＊106251</v>
      </c>
      <c r="J160" s="102" t="s">
        <v>4047</v>
      </c>
      <c r="K160" s="102" t="s">
        <v>1127</v>
      </c>
      <c r="L160" s="103" t="s">
        <v>334</v>
      </c>
      <c r="M160" s="106"/>
      <c r="N160" s="33"/>
      <c r="O160" s="33"/>
      <c r="P160" s="33"/>
      <c r="Q160" s="2"/>
      <c r="R160" s="2"/>
      <c r="S160" s="2"/>
      <c r="T160" s="2"/>
      <c r="U160" s="2"/>
      <c r="V160" s="18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2"/>
      <c r="AO160" s="2"/>
      <c r="AP160" s="2"/>
      <c r="AQ160" s="1"/>
      <c r="AR160" s="1"/>
      <c r="AS160" s="1"/>
      <c r="AT160" s="1"/>
      <c r="AU160" s="1"/>
      <c r="AV160" s="2"/>
      <c r="AW160" s="1"/>
      <c r="AX160" s="1"/>
      <c r="AY160" s="1"/>
      <c r="AZ160" s="1"/>
      <c r="BA160" s="1"/>
      <c r="BB160" s="1"/>
      <c r="BC160" s="1"/>
      <c r="BD160" s="1"/>
      <c r="BE160" s="1" t="s">
        <v>9</v>
      </c>
      <c r="BF160" s="1"/>
      <c r="BG160" s="2"/>
      <c r="BH160" s="1"/>
      <c r="BI160" s="1"/>
      <c r="BJ160" s="2"/>
      <c r="BK160" s="2"/>
      <c r="BL160" s="2"/>
      <c r="BM160" s="1"/>
      <c r="BN160" s="95"/>
    </row>
    <row r="161" spans="1:66" ht="27.6">
      <c r="A161" s="2">
        <v>157</v>
      </c>
      <c r="B161" s="102" t="s">
        <v>4055</v>
      </c>
      <c r="C161" s="102" t="s">
        <v>4056</v>
      </c>
      <c r="D161" s="102" t="s">
        <v>3783</v>
      </c>
      <c r="E161" s="102">
        <v>59</v>
      </c>
      <c r="F161" s="102" t="s">
        <v>325</v>
      </c>
      <c r="G161" s="102" t="s">
        <v>325</v>
      </c>
      <c r="H161" s="23" t="str">
        <f t="shared" si="4"/>
        <v>林＊萬</v>
      </c>
      <c r="I161" s="23" t="str">
        <f t="shared" si="5"/>
        <v>1＊231312</v>
      </c>
      <c r="J161" s="102" t="s">
        <v>4047</v>
      </c>
      <c r="K161" s="102" t="s">
        <v>1127</v>
      </c>
      <c r="L161" s="103" t="s">
        <v>334</v>
      </c>
      <c r="M161" s="106"/>
      <c r="N161" s="33"/>
      <c r="O161" s="33"/>
      <c r="P161" s="33"/>
      <c r="Q161" s="2"/>
      <c r="R161" s="2"/>
      <c r="S161" s="2"/>
      <c r="T161" s="2"/>
      <c r="U161" s="2"/>
      <c r="V161" s="18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2"/>
      <c r="AO161" s="2"/>
      <c r="AP161" s="2"/>
      <c r="AQ161" s="1"/>
      <c r="AR161" s="1"/>
      <c r="AS161" s="1"/>
      <c r="AT161" s="1"/>
      <c r="AU161" s="1"/>
      <c r="AV161" s="2"/>
      <c r="AW161" s="1"/>
      <c r="AX161" s="1"/>
      <c r="AY161" s="1"/>
      <c r="AZ161" s="1"/>
      <c r="BA161" s="1"/>
      <c r="BB161" s="1"/>
      <c r="BC161" s="1"/>
      <c r="BD161" s="1"/>
      <c r="BE161" s="1" t="s">
        <v>9</v>
      </c>
      <c r="BF161" s="1"/>
      <c r="BG161" s="2"/>
      <c r="BH161" s="1"/>
      <c r="BI161" s="1"/>
      <c r="BJ161" s="2"/>
      <c r="BK161" s="2"/>
      <c r="BL161" s="2"/>
      <c r="BM161" s="1"/>
      <c r="BN161" s="95"/>
    </row>
    <row r="162" spans="1:66" ht="27.6">
      <c r="A162" s="2">
        <v>158</v>
      </c>
      <c r="B162" s="102" t="s">
        <v>4057</v>
      </c>
      <c r="C162" s="102" t="s">
        <v>4058</v>
      </c>
      <c r="D162" s="102" t="s">
        <v>3790</v>
      </c>
      <c r="E162" s="102">
        <v>70</v>
      </c>
      <c r="F162" s="102" t="s">
        <v>325</v>
      </c>
      <c r="G162" s="102" t="s">
        <v>325</v>
      </c>
      <c r="H162" s="23" t="str">
        <f t="shared" si="4"/>
        <v>羅＊嬌</v>
      </c>
      <c r="I162" s="23" t="str">
        <f t="shared" si="5"/>
        <v>1＊732357</v>
      </c>
      <c r="J162" s="102" t="s">
        <v>4047</v>
      </c>
      <c r="K162" s="102" t="s">
        <v>1127</v>
      </c>
      <c r="L162" s="103" t="s">
        <v>334</v>
      </c>
      <c r="M162" s="106"/>
      <c r="N162" s="33"/>
      <c r="O162" s="33"/>
      <c r="P162" s="33"/>
      <c r="Q162" s="2"/>
      <c r="R162" s="2"/>
      <c r="S162" s="2"/>
      <c r="T162" s="2"/>
      <c r="U162" s="2"/>
      <c r="V162" s="18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2"/>
      <c r="AO162" s="2"/>
      <c r="AP162" s="2"/>
      <c r="AQ162" s="1"/>
      <c r="AR162" s="1"/>
      <c r="AS162" s="1"/>
      <c r="AT162" s="1"/>
      <c r="AU162" s="1"/>
      <c r="AV162" s="2"/>
      <c r="AW162" s="1"/>
      <c r="AX162" s="1"/>
      <c r="AY162" s="1"/>
      <c r="AZ162" s="1"/>
      <c r="BA162" s="1"/>
      <c r="BB162" s="1"/>
      <c r="BC162" s="1"/>
      <c r="BD162" s="1"/>
      <c r="BE162" s="1" t="s">
        <v>9</v>
      </c>
      <c r="BF162" s="1"/>
      <c r="BG162" s="2"/>
      <c r="BH162" s="1"/>
      <c r="BI162" s="1"/>
      <c r="BJ162" s="2"/>
      <c r="BK162" s="2"/>
      <c r="BL162" s="2"/>
      <c r="BM162" s="1"/>
      <c r="BN162" s="95"/>
    </row>
    <row r="163" spans="1:66" ht="31.2">
      <c r="A163" s="2">
        <v>159</v>
      </c>
      <c r="B163" s="102" t="s">
        <v>4059</v>
      </c>
      <c r="C163" s="102" t="s">
        <v>4060</v>
      </c>
      <c r="D163" s="102" t="s">
        <v>3783</v>
      </c>
      <c r="E163" s="102">
        <v>52</v>
      </c>
      <c r="F163" s="102" t="s">
        <v>325</v>
      </c>
      <c r="G163" s="102" t="s">
        <v>325</v>
      </c>
      <c r="H163" s="23" t="str">
        <f t="shared" si="4"/>
        <v>陳＊哲</v>
      </c>
      <c r="I163" s="23" t="str">
        <f t="shared" si="5"/>
        <v>1＊704747</v>
      </c>
      <c r="J163" s="102" t="s">
        <v>4047</v>
      </c>
      <c r="K163" s="102" t="s">
        <v>1130</v>
      </c>
      <c r="L163" s="103" t="s">
        <v>334</v>
      </c>
      <c r="M163" s="106"/>
      <c r="N163" s="33"/>
      <c r="O163" s="33"/>
      <c r="P163" s="33"/>
      <c r="Q163" s="2"/>
      <c r="R163" s="2"/>
      <c r="S163" s="2"/>
      <c r="T163" s="2"/>
      <c r="U163" s="2"/>
      <c r="V163" s="18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2"/>
      <c r="AO163" s="2"/>
      <c r="AP163" s="2"/>
      <c r="AQ163" s="1"/>
      <c r="AR163" s="1"/>
      <c r="AS163" s="1"/>
      <c r="AT163" s="1"/>
      <c r="AU163" s="1"/>
      <c r="AV163" s="2"/>
      <c r="AW163" s="1"/>
      <c r="AX163" s="1"/>
      <c r="AY163" s="1"/>
      <c r="AZ163" s="1"/>
      <c r="BA163" s="1"/>
      <c r="BB163" s="1"/>
      <c r="BC163" s="1"/>
      <c r="BD163" s="1"/>
      <c r="BE163" s="1"/>
      <c r="BF163" s="1" t="s">
        <v>1102</v>
      </c>
      <c r="BG163" s="2"/>
      <c r="BH163" s="1"/>
      <c r="BI163" s="1"/>
      <c r="BJ163" s="2"/>
      <c r="BK163" s="2"/>
      <c r="BL163" s="2"/>
      <c r="BM163" s="1"/>
      <c r="BN163" s="95"/>
    </row>
    <row r="164" spans="1:66" ht="27.6">
      <c r="A164" s="2">
        <v>160</v>
      </c>
      <c r="B164" s="102" t="s">
        <v>4061</v>
      </c>
      <c r="C164" s="102" t="s">
        <v>4062</v>
      </c>
      <c r="D164" s="102" t="s">
        <v>3783</v>
      </c>
      <c r="E164" s="102">
        <v>64</v>
      </c>
      <c r="F164" s="102" t="s">
        <v>325</v>
      </c>
      <c r="G164" s="102" t="s">
        <v>325</v>
      </c>
      <c r="H164" s="23" t="str">
        <f t="shared" si="4"/>
        <v>陳＊傑</v>
      </c>
      <c r="I164" s="23" t="str">
        <f t="shared" si="5"/>
        <v>1＊223939</v>
      </c>
      <c r="J164" s="102" t="s">
        <v>4047</v>
      </c>
      <c r="K164" s="102" t="s">
        <v>1127</v>
      </c>
      <c r="L164" s="103" t="s">
        <v>334</v>
      </c>
      <c r="M164" s="106"/>
      <c r="N164" s="33"/>
      <c r="O164" s="33"/>
      <c r="P164" s="33"/>
      <c r="Q164" s="2"/>
      <c r="R164" s="2"/>
      <c r="S164" s="2"/>
      <c r="T164" s="2"/>
      <c r="U164" s="2"/>
      <c r="V164" s="18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2"/>
      <c r="AO164" s="2"/>
      <c r="AP164" s="2"/>
      <c r="AQ164" s="1"/>
      <c r="AR164" s="1"/>
      <c r="AS164" s="1"/>
      <c r="AT164" s="1"/>
      <c r="AU164" s="1"/>
      <c r="AV164" s="2"/>
      <c r="AW164" s="1"/>
      <c r="AX164" s="1"/>
      <c r="AY164" s="1"/>
      <c r="AZ164" s="1"/>
      <c r="BA164" s="1"/>
      <c r="BB164" s="1"/>
      <c r="BC164" s="1"/>
      <c r="BD164" s="1"/>
      <c r="BE164" s="1" t="s">
        <v>9</v>
      </c>
      <c r="BF164" s="1"/>
      <c r="BG164" s="2"/>
      <c r="BH164" s="1"/>
      <c r="BI164" s="1"/>
      <c r="BJ164" s="2"/>
      <c r="BK164" s="2"/>
      <c r="BL164" s="2"/>
      <c r="BM164" s="1"/>
      <c r="BN164" s="95"/>
    </row>
    <row r="165" spans="1:66" ht="41.4">
      <c r="A165" s="2">
        <v>161</v>
      </c>
      <c r="B165" s="102" t="s">
        <v>4063</v>
      </c>
      <c r="C165" s="102" t="s">
        <v>4064</v>
      </c>
      <c r="D165" s="102" t="s">
        <v>3783</v>
      </c>
      <c r="E165" s="102">
        <v>60</v>
      </c>
      <c r="F165" s="102" t="s">
        <v>325</v>
      </c>
      <c r="G165" s="102" t="s">
        <v>325</v>
      </c>
      <c r="H165" s="23" t="str">
        <f t="shared" si="4"/>
        <v>楊＊賢</v>
      </c>
      <c r="I165" s="23" t="str">
        <f t="shared" si="5"/>
        <v>1＊948262</v>
      </c>
      <c r="J165" s="102" t="s">
        <v>4047</v>
      </c>
      <c r="K165" s="102" t="s">
        <v>1132</v>
      </c>
      <c r="L165" s="103" t="s">
        <v>334</v>
      </c>
      <c r="M165" s="106"/>
      <c r="N165" s="33"/>
      <c r="O165" s="33"/>
      <c r="P165" s="33"/>
      <c r="Q165" s="2"/>
      <c r="R165" s="2"/>
      <c r="S165" s="2"/>
      <c r="T165" s="2"/>
      <c r="U165" s="2"/>
      <c r="V165" s="18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2"/>
      <c r="AO165" s="2"/>
      <c r="AP165" s="2"/>
      <c r="AQ165" s="1"/>
      <c r="AR165" s="1"/>
      <c r="AS165" s="1"/>
      <c r="AT165" s="1"/>
      <c r="AU165" s="1"/>
      <c r="AV165" s="2"/>
      <c r="AW165" s="1"/>
      <c r="AX165" s="1"/>
      <c r="AY165" s="1"/>
      <c r="AZ165" s="1"/>
      <c r="BA165" s="1"/>
      <c r="BB165" s="1"/>
      <c r="BC165" s="1"/>
      <c r="BD165" s="1" t="s">
        <v>9</v>
      </c>
      <c r="BE165" s="1" t="s">
        <v>9</v>
      </c>
      <c r="BF165" s="1"/>
      <c r="BG165" s="2"/>
      <c r="BH165" s="1"/>
      <c r="BI165" s="1"/>
      <c r="BJ165" s="2"/>
      <c r="BK165" s="2"/>
      <c r="BL165" s="2"/>
      <c r="BM165" s="1"/>
      <c r="BN165" s="95"/>
    </row>
    <row r="166" spans="1:66">
      <c r="A166" s="2">
        <v>162</v>
      </c>
      <c r="B166" s="102" t="s">
        <v>4065</v>
      </c>
      <c r="C166" s="102" t="s">
        <v>3343</v>
      </c>
      <c r="D166" s="102" t="s">
        <v>3783</v>
      </c>
      <c r="E166" s="102">
        <v>68</v>
      </c>
      <c r="F166" s="102" t="s">
        <v>325</v>
      </c>
      <c r="G166" s="102" t="s">
        <v>325</v>
      </c>
      <c r="H166" s="23" t="str">
        <f t="shared" si="4"/>
        <v>黃＊隆</v>
      </c>
      <c r="I166" s="23" t="str">
        <f t="shared" si="5"/>
        <v>2＊678924</v>
      </c>
      <c r="J166" s="102" t="s">
        <v>4047</v>
      </c>
      <c r="K166" s="102">
        <v>5761110</v>
      </c>
      <c r="L166" s="103" t="s">
        <v>334</v>
      </c>
      <c r="M166" s="106"/>
      <c r="N166" s="33"/>
      <c r="O166" s="33"/>
      <c r="P166" s="33"/>
      <c r="Q166" s="2"/>
      <c r="R166" s="2"/>
      <c r="S166" s="2"/>
      <c r="T166" s="2"/>
      <c r="U166" s="2"/>
      <c r="V166" s="18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2"/>
      <c r="AO166" s="2"/>
      <c r="AP166" s="2"/>
      <c r="AQ166" s="1"/>
      <c r="AR166" s="1"/>
      <c r="AS166" s="1"/>
      <c r="AT166" s="1"/>
      <c r="AU166" s="1"/>
      <c r="AV166" s="2"/>
      <c r="AW166" s="1"/>
      <c r="AX166" s="1"/>
      <c r="AY166" s="1"/>
      <c r="AZ166" s="1" t="s">
        <v>9</v>
      </c>
      <c r="BA166" s="1"/>
      <c r="BB166" s="1"/>
      <c r="BC166" s="1"/>
      <c r="BD166" s="1"/>
      <c r="BE166" s="1"/>
      <c r="BF166" s="1"/>
      <c r="BG166" s="2"/>
      <c r="BH166" s="1"/>
      <c r="BI166" s="1"/>
      <c r="BJ166" s="2"/>
      <c r="BK166" s="2"/>
      <c r="BL166" s="2"/>
      <c r="BM166" s="1"/>
      <c r="BN166" s="95"/>
    </row>
    <row r="167" spans="1:66" ht="27.6">
      <c r="A167" s="2">
        <v>163</v>
      </c>
      <c r="B167" s="102" t="s">
        <v>4066</v>
      </c>
      <c r="C167" s="102" t="s">
        <v>4067</v>
      </c>
      <c r="D167" s="102" t="s">
        <v>3783</v>
      </c>
      <c r="E167" s="102">
        <v>53</v>
      </c>
      <c r="F167" s="102" t="s">
        <v>325</v>
      </c>
      <c r="G167" s="102" t="s">
        <v>325</v>
      </c>
      <c r="H167" s="23" t="str">
        <f t="shared" si="4"/>
        <v>黃＊珍</v>
      </c>
      <c r="I167" s="23" t="str">
        <f t="shared" si="5"/>
        <v>2＊123182</v>
      </c>
      <c r="J167" s="102" t="s">
        <v>4047</v>
      </c>
      <c r="K167" s="102" t="s">
        <v>1127</v>
      </c>
      <c r="L167" s="103" t="s">
        <v>334</v>
      </c>
      <c r="M167" s="106"/>
      <c r="N167" s="33"/>
      <c r="O167" s="33"/>
      <c r="P167" s="33"/>
      <c r="Q167" s="2"/>
      <c r="R167" s="2"/>
      <c r="S167" s="2"/>
      <c r="T167" s="2"/>
      <c r="U167" s="2"/>
      <c r="V167" s="18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2"/>
      <c r="AO167" s="2"/>
      <c r="AP167" s="2"/>
      <c r="AQ167" s="1"/>
      <c r="AR167" s="1"/>
      <c r="AS167" s="1"/>
      <c r="AT167" s="1"/>
      <c r="AU167" s="1"/>
      <c r="AV167" s="2"/>
      <c r="AW167" s="1"/>
      <c r="AX167" s="1"/>
      <c r="AY167" s="1"/>
      <c r="AZ167" s="1"/>
      <c r="BA167" s="1"/>
      <c r="BB167" s="1"/>
      <c r="BC167" s="1"/>
      <c r="BD167" s="1"/>
      <c r="BE167" s="1" t="s">
        <v>9</v>
      </c>
      <c r="BF167" s="1"/>
      <c r="BG167" s="2"/>
      <c r="BH167" s="1"/>
      <c r="BI167" s="1"/>
      <c r="BJ167" s="2"/>
      <c r="BK167" s="2"/>
      <c r="BL167" s="2"/>
      <c r="BM167" s="1"/>
      <c r="BN167" s="95"/>
    </row>
    <row r="168" spans="1:66" ht="27.6">
      <c r="A168" s="2">
        <v>164</v>
      </c>
      <c r="B168" s="102" t="s">
        <v>4068</v>
      </c>
      <c r="C168" s="102" t="s">
        <v>2434</v>
      </c>
      <c r="D168" s="102" t="s">
        <v>3783</v>
      </c>
      <c r="E168" s="102">
        <v>71</v>
      </c>
      <c r="F168" s="102" t="s">
        <v>325</v>
      </c>
      <c r="G168" s="102" t="s">
        <v>325</v>
      </c>
      <c r="H168" s="23" t="str">
        <f t="shared" si="4"/>
        <v>陳＊峯</v>
      </c>
      <c r="I168" s="23" t="str">
        <f t="shared" si="5"/>
        <v>0＊881125</v>
      </c>
      <c r="J168" s="102" t="s">
        <v>4069</v>
      </c>
      <c r="K168" s="102" t="s">
        <v>1127</v>
      </c>
      <c r="L168" s="103" t="s">
        <v>334</v>
      </c>
      <c r="M168" s="106"/>
      <c r="N168" s="33"/>
      <c r="O168" s="33"/>
      <c r="P168" s="33"/>
      <c r="Q168" s="2"/>
      <c r="R168" s="2"/>
      <c r="S168" s="2"/>
      <c r="T168" s="2"/>
      <c r="U168" s="2"/>
      <c r="V168" s="18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2"/>
      <c r="AO168" s="2"/>
      <c r="AP168" s="2"/>
      <c r="AQ168" s="1"/>
      <c r="AR168" s="1"/>
      <c r="AS168" s="1"/>
      <c r="AT168" s="1"/>
      <c r="AU168" s="1"/>
      <c r="AV168" s="2"/>
      <c r="AW168" s="1"/>
      <c r="AX168" s="1"/>
      <c r="AY168" s="1"/>
      <c r="AZ168" s="1"/>
      <c r="BA168" s="1"/>
      <c r="BB168" s="1"/>
      <c r="BC168" s="1"/>
      <c r="BD168" s="1"/>
      <c r="BE168" s="1" t="s">
        <v>9</v>
      </c>
      <c r="BF168" s="1"/>
      <c r="BG168" s="2"/>
      <c r="BH168" s="1"/>
      <c r="BI168" s="1"/>
      <c r="BJ168" s="2"/>
      <c r="BK168" s="2"/>
      <c r="BL168" s="2"/>
      <c r="BM168" s="1"/>
      <c r="BN168" s="95"/>
    </row>
    <row r="169" spans="1:66" ht="27.6">
      <c r="A169" s="2">
        <v>165</v>
      </c>
      <c r="B169" s="102" t="s">
        <v>4070</v>
      </c>
      <c r="C169" s="102" t="s">
        <v>4071</v>
      </c>
      <c r="D169" s="102" t="s">
        <v>3790</v>
      </c>
      <c r="E169" s="102">
        <v>63</v>
      </c>
      <c r="F169" s="102" t="s">
        <v>325</v>
      </c>
      <c r="G169" s="102" t="s">
        <v>325</v>
      </c>
      <c r="H169" s="23" t="str">
        <f t="shared" si="4"/>
        <v>趙＊華</v>
      </c>
      <c r="I169" s="23" t="str">
        <f t="shared" si="5"/>
        <v>1＊326569</v>
      </c>
      <c r="J169" s="102" t="s">
        <v>4069</v>
      </c>
      <c r="K169" s="102" t="s">
        <v>1127</v>
      </c>
      <c r="L169" s="103" t="s">
        <v>334</v>
      </c>
      <c r="M169" s="106"/>
      <c r="N169" s="33"/>
      <c r="O169" s="33"/>
      <c r="P169" s="33"/>
      <c r="Q169" s="2"/>
      <c r="R169" s="2"/>
      <c r="S169" s="2"/>
      <c r="T169" s="2"/>
      <c r="U169" s="2"/>
      <c r="V169" s="18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2"/>
      <c r="AO169" s="2"/>
      <c r="AP169" s="2"/>
      <c r="AQ169" s="1"/>
      <c r="AR169" s="1"/>
      <c r="AS169" s="1"/>
      <c r="AT169" s="1"/>
      <c r="AU169" s="1"/>
      <c r="AV169" s="2"/>
      <c r="AW169" s="1"/>
      <c r="AX169" s="1"/>
      <c r="AY169" s="1"/>
      <c r="AZ169" s="1"/>
      <c r="BA169" s="1"/>
      <c r="BB169" s="1"/>
      <c r="BC169" s="1"/>
      <c r="BD169" s="1"/>
      <c r="BE169" s="1" t="s">
        <v>9</v>
      </c>
      <c r="BF169" s="1"/>
      <c r="BG169" s="2"/>
      <c r="BH169" s="1"/>
      <c r="BI169" s="1"/>
      <c r="BJ169" s="2"/>
      <c r="BK169" s="2"/>
      <c r="BL169" s="2"/>
      <c r="BM169" s="1"/>
      <c r="BN169" s="95"/>
    </row>
    <row r="170" spans="1:66" ht="27.6">
      <c r="A170" s="2">
        <v>166</v>
      </c>
      <c r="B170" s="102" t="s">
        <v>4072</v>
      </c>
      <c r="C170" s="102" t="s">
        <v>2066</v>
      </c>
      <c r="D170" s="102" t="s">
        <v>3790</v>
      </c>
      <c r="E170" s="102">
        <v>82</v>
      </c>
      <c r="F170" s="102" t="s">
        <v>325</v>
      </c>
      <c r="G170" s="102" t="s">
        <v>325</v>
      </c>
      <c r="H170" s="23" t="str">
        <f t="shared" si="4"/>
        <v>蘇＊華</v>
      </c>
      <c r="I170" s="23" t="str">
        <f t="shared" si="5"/>
        <v>1＊199683</v>
      </c>
      <c r="J170" s="102" t="s">
        <v>4069</v>
      </c>
      <c r="K170" s="102" t="s">
        <v>1127</v>
      </c>
      <c r="L170" s="103" t="s">
        <v>334</v>
      </c>
      <c r="M170" s="106"/>
      <c r="N170" s="33"/>
      <c r="O170" s="33"/>
      <c r="P170" s="33"/>
      <c r="Q170" s="2"/>
      <c r="R170" s="2"/>
      <c r="S170" s="2"/>
      <c r="T170" s="2"/>
      <c r="U170" s="2"/>
      <c r="V170" s="18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2"/>
      <c r="AO170" s="2"/>
      <c r="AP170" s="2"/>
      <c r="AQ170" s="1"/>
      <c r="AR170" s="1"/>
      <c r="AS170" s="1"/>
      <c r="AT170" s="1"/>
      <c r="AU170" s="1"/>
      <c r="AV170" s="2"/>
      <c r="AW170" s="1"/>
      <c r="AX170" s="1"/>
      <c r="AY170" s="1"/>
      <c r="AZ170" s="1"/>
      <c r="BA170" s="1"/>
      <c r="BB170" s="1"/>
      <c r="BC170" s="1"/>
      <c r="BD170" s="1"/>
      <c r="BE170" s="1" t="s">
        <v>9</v>
      </c>
      <c r="BF170" s="1"/>
      <c r="BG170" s="2"/>
      <c r="BH170" s="1"/>
      <c r="BI170" s="1"/>
      <c r="BJ170" s="2"/>
      <c r="BK170" s="2"/>
      <c r="BL170" s="2"/>
      <c r="BM170" s="1"/>
      <c r="BN170" s="95"/>
    </row>
    <row r="171" spans="1:66" ht="41.4">
      <c r="A171" s="2">
        <v>167</v>
      </c>
      <c r="B171" s="102" t="s">
        <v>4073</v>
      </c>
      <c r="C171" s="102" t="s">
        <v>4074</v>
      </c>
      <c r="D171" s="102" t="s">
        <v>3783</v>
      </c>
      <c r="E171" s="102">
        <v>68</v>
      </c>
      <c r="F171" s="102" t="s">
        <v>325</v>
      </c>
      <c r="G171" s="102" t="s">
        <v>325</v>
      </c>
      <c r="H171" s="23" t="str">
        <f t="shared" si="4"/>
        <v>陳＊火</v>
      </c>
      <c r="I171" s="23" t="str">
        <f t="shared" si="5"/>
        <v>2＊311039</v>
      </c>
      <c r="J171" s="102" t="s">
        <v>4069</v>
      </c>
      <c r="K171" s="102" t="s">
        <v>1132</v>
      </c>
      <c r="L171" s="103" t="s">
        <v>334</v>
      </c>
      <c r="M171" s="106"/>
      <c r="N171" s="33"/>
      <c r="O171" s="33"/>
      <c r="P171" s="33"/>
      <c r="Q171" s="2"/>
      <c r="R171" s="2"/>
      <c r="S171" s="2"/>
      <c r="T171" s="2"/>
      <c r="U171" s="2"/>
      <c r="V171" s="18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2"/>
      <c r="AO171" s="2"/>
      <c r="AP171" s="2"/>
      <c r="AQ171" s="1"/>
      <c r="AR171" s="1"/>
      <c r="AS171" s="1"/>
      <c r="AT171" s="1"/>
      <c r="AU171" s="1"/>
      <c r="AV171" s="2"/>
      <c r="AW171" s="1"/>
      <c r="AX171" s="1"/>
      <c r="AY171" s="1"/>
      <c r="AZ171" s="1"/>
      <c r="BA171" s="1"/>
      <c r="BB171" s="1"/>
      <c r="BC171" s="1"/>
      <c r="BD171" s="1" t="s">
        <v>9</v>
      </c>
      <c r="BE171" s="1" t="s">
        <v>9</v>
      </c>
      <c r="BF171" s="1"/>
      <c r="BG171" s="2"/>
      <c r="BH171" s="1"/>
      <c r="BI171" s="1" t="s">
        <v>1114</v>
      </c>
      <c r="BJ171" s="2"/>
      <c r="BK171" s="2"/>
      <c r="BL171" s="2"/>
      <c r="BM171" s="1"/>
      <c r="BN171" s="95"/>
    </row>
    <row r="172" spans="1:66" ht="41.4">
      <c r="A172" s="2">
        <v>168</v>
      </c>
      <c r="B172" s="102" t="s">
        <v>4075</v>
      </c>
      <c r="C172" s="102" t="s">
        <v>4076</v>
      </c>
      <c r="D172" s="102" t="s">
        <v>3790</v>
      </c>
      <c r="E172" s="102">
        <v>89</v>
      </c>
      <c r="F172" s="102" t="s">
        <v>325</v>
      </c>
      <c r="G172" s="102" t="s">
        <v>325</v>
      </c>
      <c r="H172" s="23" t="str">
        <f t="shared" si="4"/>
        <v>邱＊銀</v>
      </c>
      <c r="I172" s="23" t="str">
        <f t="shared" si="5"/>
        <v>2＊347034</v>
      </c>
      <c r="J172" s="102" t="s">
        <v>4069</v>
      </c>
      <c r="K172" s="102" t="s">
        <v>1125</v>
      </c>
      <c r="L172" s="103" t="s">
        <v>334</v>
      </c>
      <c r="M172" s="106"/>
      <c r="N172" s="33"/>
      <c r="O172" s="33"/>
      <c r="P172" s="33"/>
      <c r="Q172" s="2"/>
      <c r="R172" s="2"/>
      <c r="S172" s="2"/>
      <c r="T172" s="2"/>
      <c r="U172" s="2"/>
      <c r="V172" s="18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2"/>
      <c r="AO172" s="2"/>
      <c r="AP172" s="2"/>
      <c r="AQ172" s="1"/>
      <c r="AR172" s="1"/>
      <c r="AS172" s="1"/>
      <c r="AT172" s="1"/>
      <c r="AU172" s="1"/>
      <c r="AV172" s="2"/>
      <c r="AW172" s="1"/>
      <c r="AX172" s="1"/>
      <c r="AY172" s="1"/>
      <c r="AZ172" s="1"/>
      <c r="BA172" s="1"/>
      <c r="BB172" s="1"/>
      <c r="BC172" s="1"/>
      <c r="BD172" s="1" t="s">
        <v>9</v>
      </c>
      <c r="BE172" s="1"/>
      <c r="BF172" s="1" t="s">
        <v>1133</v>
      </c>
      <c r="BG172" s="2"/>
      <c r="BH172" s="1"/>
      <c r="BI172" s="1" t="s">
        <v>1114</v>
      </c>
      <c r="BJ172" s="2"/>
      <c r="BK172" s="2"/>
      <c r="BL172" s="2"/>
      <c r="BM172" s="1"/>
      <c r="BN172" s="95"/>
    </row>
    <row r="173" spans="1:66" ht="27.6">
      <c r="A173" s="2">
        <v>169</v>
      </c>
      <c r="B173" s="102" t="s">
        <v>4077</v>
      </c>
      <c r="C173" s="102" t="s">
        <v>4078</v>
      </c>
      <c r="D173" s="102" t="s">
        <v>3790</v>
      </c>
      <c r="E173" s="102">
        <v>79</v>
      </c>
      <c r="F173" s="102" t="s">
        <v>325</v>
      </c>
      <c r="G173" s="102" t="s">
        <v>325</v>
      </c>
      <c r="H173" s="23" t="str">
        <f t="shared" si="4"/>
        <v>張＊庭芳</v>
      </c>
      <c r="I173" s="23" t="str">
        <f t="shared" si="5"/>
        <v>2＊720470</v>
      </c>
      <c r="J173" s="102" t="s">
        <v>4069</v>
      </c>
      <c r="K173" s="102" t="s">
        <v>1127</v>
      </c>
      <c r="L173" s="103" t="s">
        <v>334</v>
      </c>
      <c r="M173" s="106"/>
      <c r="N173" s="33"/>
      <c r="O173" s="33"/>
      <c r="P173" s="33"/>
      <c r="Q173" s="2"/>
      <c r="R173" s="2"/>
      <c r="S173" s="2"/>
      <c r="T173" s="2"/>
      <c r="U173" s="2"/>
      <c r="V173" s="18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2"/>
      <c r="AO173" s="2"/>
      <c r="AP173" s="2"/>
      <c r="AQ173" s="1"/>
      <c r="AR173" s="1"/>
      <c r="AS173" s="1"/>
      <c r="AT173" s="1"/>
      <c r="AU173" s="1"/>
      <c r="AV173" s="2"/>
      <c r="AW173" s="1"/>
      <c r="AX173" s="1"/>
      <c r="AY173" s="1"/>
      <c r="AZ173" s="1"/>
      <c r="BA173" s="1"/>
      <c r="BB173" s="1"/>
      <c r="BC173" s="1"/>
      <c r="BD173" s="1"/>
      <c r="BE173" s="1" t="s">
        <v>9</v>
      </c>
      <c r="BF173" s="1"/>
      <c r="BG173" s="2"/>
      <c r="BH173" s="1"/>
      <c r="BI173" s="1"/>
      <c r="BJ173" s="2"/>
      <c r="BK173" s="2"/>
      <c r="BL173" s="2"/>
      <c r="BM173" s="1"/>
      <c r="BN173" s="95"/>
    </row>
    <row r="174" spans="1:66">
      <c r="A174" s="2">
        <v>170</v>
      </c>
      <c r="B174" s="102" t="s">
        <v>4079</v>
      </c>
      <c r="C174" s="102" t="s">
        <v>2183</v>
      </c>
      <c r="D174" s="102" t="s">
        <v>3783</v>
      </c>
      <c r="E174" s="102">
        <v>63</v>
      </c>
      <c r="F174" s="102" t="s">
        <v>4069</v>
      </c>
      <c r="G174" s="102" t="s">
        <v>4080</v>
      </c>
      <c r="H174" s="23" t="str">
        <f t="shared" si="4"/>
        <v>黃＊忠</v>
      </c>
      <c r="I174" s="23" t="str">
        <f t="shared" si="5"/>
        <v>1＊037624</v>
      </c>
      <c r="J174" s="102" t="s">
        <v>4069</v>
      </c>
      <c r="K174" s="102">
        <v>5761110</v>
      </c>
      <c r="L174" s="103" t="s">
        <v>334</v>
      </c>
      <c r="M174" s="106"/>
      <c r="N174" s="33"/>
      <c r="O174" s="33"/>
      <c r="P174" s="33"/>
      <c r="Q174" s="2"/>
      <c r="R174" s="2"/>
      <c r="S174" s="2"/>
      <c r="T174" s="2"/>
      <c r="U174" s="2"/>
      <c r="V174" s="18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2"/>
      <c r="AO174" s="2"/>
      <c r="AP174" s="2"/>
      <c r="AQ174" s="1"/>
      <c r="AR174" s="1"/>
      <c r="AS174" s="1"/>
      <c r="AT174" s="1"/>
      <c r="AU174" s="1"/>
      <c r="AV174" s="2"/>
      <c r="AW174" s="1"/>
      <c r="AX174" s="1"/>
      <c r="AY174" s="1"/>
      <c r="AZ174" s="1" t="s">
        <v>9</v>
      </c>
      <c r="BA174" s="1"/>
      <c r="BB174" s="1"/>
      <c r="BC174" s="1"/>
      <c r="BD174" s="1"/>
      <c r="BE174" s="1"/>
      <c r="BF174" s="1"/>
      <c r="BG174" s="2"/>
      <c r="BH174" s="1"/>
      <c r="BI174" s="1"/>
      <c r="BJ174" s="2"/>
      <c r="BK174" s="2"/>
      <c r="BL174" s="2"/>
      <c r="BM174" s="1"/>
      <c r="BN174" s="95"/>
    </row>
    <row r="175" spans="1:66" ht="27.6">
      <c r="A175" s="2">
        <v>171</v>
      </c>
      <c r="B175" s="102" t="s">
        <v>4081</v>
      </c>
      <c r="C175" s="102" t="s">
        <v>1659</v>
      </c>
      <c r="D175" s="102" t="s">
        <v>3790</v>
      </c>
      <c r="E175" s="102">
        <v>54</v>
      </c>
      <c r="F175" s="102" t="s">
        <v>325</v>
      </c>
      <c r="G175" s="102" t="s">
        <v>325</v>
      </c>
      <c r="H175" s="23" t="str">
        <f t="shared" si="4"/>
        <v>詹＊</v>
      </c>
      <c r="I175" s="23" t="str">
        <f t="shared" si="5"/>
        <v>2＊335161</v>
      </c>
      <c r="J175" s="102" t="s">
        <v>4080</v>
      </c>
      <c r="K175" s="102" t="s">
        <v>1130</v>
      </c>
      <c r="L175" s="103" t="s">
        <v>334</v>
      </c>
      <c r="M175" s="106"/>
      <c r="N175" s="33"/>
      <c r="O175" s="33"/>
      <c r="P175" s="33"/>
      <c r="Q175" s="2"/>
      <c r="R175" s="2"/>
      <c r="S175" s="2"/>
      <c r="T175" s="2"/>
      <c r="U175" s="2"/>
      <c r="V175" s="18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2"/>
      <c r="AO175" s="2"/>
      <c r="AP175" s="2"/>
      <c r="AQ175" s="1"/>
      <c r="AR175" s="1"/>
      <c r="AS175" s="1"/>
      <c r="AT175" s="1"/>
      <c r="AU175" s="1"/>
      <c r="AV175" s="2"/>
      <c r="AW175" s="1"/>
      <c r="AX175" s="1"/>
      <c r="AY175" s="1"/>
      <c r="AZ175" s="1"/>
      <c r="BA175" s="1"/>
      <c r="BB175" s="1"/>
      <c r="BC175" s="1"/>
      <c r="BD175" s="1"/>
      <c r="BE175" s="1"/>
      <c r="BF175" s="1" t="s">
        <v>1133</v>
      </c>
      <c r="BG175" s="2"/>
      <c r="BH175" s="1"/>
      <c r="BI175" s="1"/>
      <c r="BJ175" s="2"/>
      <c r="BK175" s="2"/>
      <c r="BL175" s="2"/>
      <c r="BM175" s="1"/>
      <c r="BN175" s="95"/>
    </row>
    <row r="176" spans="1:66" ht="27.6">
      <c r="A176" s="2">
        <v>712</v>
      </c>
      <c r="B176" s="102" t="s">
        <v>4082</v>
      </c>
      <c r="C176" s="102" t="s">
        <v>366</v>
      </c>
      <c r="D176" s="102" t="s">
        <v>3790</v>
      </c>
      <c r="E176" s="102">
        <v>77</v>
      </c>
      <c r="F176" s="102" t="s">
        <v>325</v>
      </c>
      <c r="G176" s="102" t="s">
        <v>325</v>
      </c>
      <c r="H176" s="23" t="str">
        <f t="shared" si="4"/>
        <v>吳＊惠子</v>
      </c>
      <c r="I176" s="23" t="str">
        <f t="shared" si="5"/>
        <v>0＊265956</v>
      </c>
      <c r="J176" s="102" t="s">
        <v>4083</v>
      </c>
      <c r="K176" s="102" t="s">
        <v>1127</v>
      </c>
      <c r="L176" s="103" t="s">
        <v>334</v>
      </c>
      <c r="M176" s="106"/>
      <c r="N176" s="33"/>
      <c r="O176" s="33"/>
      <c r="P176" s="33"/>
      <c r="Q176" s="2"/>
      <c r="R176" s="2"/>
      <c r="S176" s="2"/>
      <c r="T176" s="2"/>
      <c r="U176" s="2"/>
      <c r="V176" s="18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2"/>
      <c r="AO176" s="2"/>
      <c r="AP176" s="2"/>
      <c r="AQ176" s="1"/>
      <c r="AR176" s="1"/>
      <c r="AS176" s="1"/>
      <c r="AT176" s="1"/>
      <c r="AU176" s="1"/>
      <c r="AV176" s="2"/>
      <c r="AW176" s="1"/>
      <c r="AX176" s="1"/>
      <c r="AY176" s="1"/>
      <c r="AZ176" s="1"/>
      <c r="BA176" s="1"/>
      <c r="BB176" s="1"/>
      <c r="BC176" s="1"/>
      <c r="BD176" s="1"/>
      <c r="BE176" s="1" t="s">
        <v>1133</v>
      </c>
      <c r="BF176" s="1"/>
      <c r="BG176" s="2"/>
      <c r="BH176" s="1"/>
      <c r="BI176" s="1"/>
      <c r="BJ176" s="2"/>
      <c r="BK176" s="2"/>
      <c r="BL176" s="2"/>
      <c r="BM176" s="1"/>
      <c r="BN176" s="95"/>
    </row>
    <row r="177" spans="1:66" ht="27.6">
      <c r="A177" s="2">
        <v>173</v>
      </c>
      <c r="B177" s="102" t="s">
        <v>4084</v>
      </c>
      <c r="C177" s="102" t="s">
        <v>4085</v>
      </c>
      <c r="D177" s="102" t="s">
        <v>3783</v>
      </c>
      <c r="E177" s="102">
        <v>92</v>
      </c>
      <c r="F177" s="102" t="s">
        <v>325</v>
      </c>
      <c r="G177" s="102" t="s">
        <v>325</v>
      </c>
      <c r="H177" s="23" t="str">
        <f t="shared" si="4"/>
        <v>吳＊</v>
      </c>
      <c r="I177" s="23" t="str">
        <f t="shared" si="5"/>
        <v>1＊181965</v>
      </c>
      <c r="J177" s="102" t="s">
        <v>4083</v>
      </c>
      <c r="K177" s="102" t="s">
        <v>1127</v>
      </c>
      <c r="L177" s="103" t="s">
        <v>334</v>
      </c>
      <c r="M177" s="106"/>
      <c r="N177" s="33"/>
      <c r="O177" s="33"/>
      <c r="P177" s="33"/>
      <c r="Q177" s="2"/>
      <c r="R177" s="2"/>
      <c r="S177" s="2"/>
      <c r="T177" s="2"/>
      <c r="U177" s="2"/>
      <c r="V177" s="18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2"/>
      <c r="AO177" s="2"/>
      <c r="AP177" s="2"/>
      <c r="AQ177" s="1"/>
      <c r="AR177" s="1"/>
      <c r="AS177" s="1"/>
      <c r="AT177" s="1"/>
      <c r="AU177" s="1"/>
      <c r="AV177" s="2"/>
      <c r="AW177" s="1"/>
      <c r="AX177" s="1"/>
      <c r="AY177" s="1"/>
      <c r="AZ177" s="1"/>
      <c r="BA177" s="1"/>
      <c r="BB177" s="1"/>
      <c r="BC177" s="1"/>
      <c r="BD177" s="1"/>
      <c r="BE177" s="1" t="s">
        <v>9</v>
      </c>
      <c r="BF177" s="1"/>
      <c r="BG177" s="2"/>
      <c r="BH177" s="1"/>
      <c r="BI177" s="1"/>
      <c r="BJ177" s="2"/>
      <c r="BK177" s="2"/>
      <c r="BL177" s="2"/>
      <c r="BM177" s="1"/>
      <c r="BN177" s="95"/>
    </row>
    <row r="178" spans="1:66" ht="31.2">
      <c r="A178" s="2">
        <v>174</v>
      </c>
      <c r="B178" s="102" t="s">
        <v>4086</v>
      </c>
      <c r="C178" s="102" t="s">
        <v>2188</v>
      </c>
      <c r="D178" s="102" t="s">
        <v>3783</v>
      </c>
      <c r="E178" s="102">
        <v>74</v>
      </c>
      <c r="F178" s="102" t="s">
        <v>325</v>
      </c>
      <c r="G178" s="102" t="s">
        <v>325</v>
      </c>
      <c r="H178" s="23" t="str">
        <f t="shared" si="4"/>
        <v>蔡＊來</v>
      </c>
      <c r="I178" s="23" t="str">
        <f t="shared" si="5"/>
        <v>2＊761650</v>
      </c>
      <c r="J178" s="102" t="s">
        <v>4083</v>
      </c>
      <c r="K178" s="102" t="s">
        <v>1130</v>
      </c>
      <c r="L178" s="103" t="s">
        <v>334</v>
      </c>
      <c r="M178" s="106"/>
      <c r="N178" s="33"/>
      <c r="O178" s="33"/>
      <c r="P178" s="33"/>
      <c r="Q178" s="2"/>
      <c r="R178" s="2"/>
      <c r="S178" s="2"/>
      <c r="T178" s="2"/>
      <c r="U178" s="2"/>
      <c r="V178" s="18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2"/>
      <c r="AO178" s="2"/>
      <c r="AP178" s="2"/>
      <c r="AQ178" s="1"/>
      <c r="AR178" s="1"/>
      <c r="AS178" s="1"/>
      <c r="AT178" s="1"/>
      <c r="AU178" s="1"/>
      <c r="AV178" s="2"/>
      <c r="AW178" s="1"/>
      <c r="AX178" s="1"/>
      <c r="AY178" s="1"/>
      <c r="AZ178" s="1"/>
      <c r="BA178" s="1"/>
      <c r="BB178" s="1"/>
      <c r="BC178" s="1"/>
      <c r="BD178" s="1"/>
      <c r="BE178" s="1"/>
      <c r="BF178" s="1" t="s">
        <v>1102</v>
      </c>
      <c r="BG178" s="2"/>
      <c r="BH178" s="1"/>
      <c r="BI178" s="1"/>
      <c r="BJ178" s="2"/>
      <c r="BK178" s="2"/>
      <c r="BL178" s="2"/>
      <c r="BM178" s="1"/>
      <c r="BN178" s="95"/>
    </row>
    <row r="179" spans="1:66" ht="41.4">
      <c r="A179" s="2">
        <v>175</v>
      </c>
      <c r="B179" s="102" t="s">
        <v>4087</v>
      </c>
      <c r="C179" s="102" t="s">
        <v>2507</v>
      </c>
      <c r="D179" s="102" t="s">
        <v>3783</v>
      </c>
      <c r="E179" s="102">
        <v>90</v>
      </c>
      <c r="F179" s="102" t="s">
        <v>325</v>
      </c>
      <c r="G179" s="102" t="s">
        <v>325</v>
      </c>
      <c r="H179" s="23" t="str">
        <f t="shared" si="4"/>
        <v>洪＊彬</v>
      </c>
      <c r="I179" s="23" t="str">
        <f t="shared" si="5"/>
        <v>2＊956950</v>
      </c>
      <c r="J179" s="102" t="s">
        <v>4083</v>
      </c>
      <c r="K179" s="102" t="s">
        <v>1134</v>
      </c>
      <c r="L179" s="103" t="s">
        <v>334</v>
      </c>
      <c r="M179" s="106"/>
      <c r="N179" s="33"/>
      <c r="O179" s="33"/>
      <c r="P179" s="33"/>
      <c r="Q179" s="2"/>
      <c r="R179" s="2"/>
      <c r="S179" s="2"/>
      <c r="T179" s="2"/>
      <c r="U179" s="2"/>
      <c r="V179" s="18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2"/>
      <c r="AO179" s="2"/>
      <c r="AP179" s="2"/>
      <c r="AQ179" s="1"/>
      <c r="AR179" s="1"/>
      <c r="AS179" s="1"/>
      <c r="AT179" s="1"/>
      <c r="AU179" s="1"/>
      <c r="AV179" s="2"/>
      <c r="AW179" s="1"/>
      <c r="AX179" s="1"/>
      <c r="AY179" s="1"/>
      <c r="AZ179" s="1"/>
      <c r="BA179" s="1"/>
      <c r="BB179" s="1"/>
      <c r="BC179" s="1"/>
      <c r="BD179" s="1"/>
      <c r="BE179" s="1" t="s">
        <v>9</v>
      </c>
      <c r="BF179" s="1"/>
      <c r="BG179" s="2"/>
      <c r="BH179" s="1"/>
      <c r="BI179" s="1"/>
      <c r="BJ179" s="2"/>
      <c r="BK179" s="2"/>
      <c r="BL179" s="2"/>
      <c r="BM179" s="1" t="s">
        <v>4319</v>
      </c>
      <c r="BN179" s="95"/>
    </row>
    <row r="180" spans="1:66" ht="27.6">
      <c r="A180" s="2">
        <v>176</v>
      </c>
      <c r="B180" s="102" t="s">
        <v>4088</v>
      </c>
      <c r="C180" s="102" t="s">
        <v>2266</v>
      </c>
      <c r="D180" s="102" t="s">
        <v>3783</v>
      </c>
      <c r="E180" s="102">
        <v>45</v>
      </c>
      <c r="F180" s="102" t="s">
        <v>4069</v>
      </c>
      <c r="G180" s="102"/>
      <c r="H180" s="23" t="str">
        <f t="shared" si="4"/>
        <v>黃＊中</v>
      </c>
      <c r="I180" s="23" t="str">
        <f t="shared" si="5"/>
        <v>0＊355064</v>
      </c>
      <c r="J180" s="102" t="s">
        <v>4083</v>
      </c>
      <c r="K180" s="102" t="s">
        <v>1127</v>
      </c>
      <c r="L180" s="103" t="s">
        <v>334</v>
      </c>
      <c r="M180" s="106"/>
      <c r="N180" s="33"/>
      <c r="O180" s="33"/>
      <c r="P180" s="33"/>
      <c r="Q180" s="2"/>
      <c r="R180" s="2"/>
      <c r="S180" s="2"/>
      <c r="T180" s="2"/>
      <c r="U180" s="2"/>
      <c r="V180" s="18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2"/>
      <c r="AO180" s="2"/>
      <c r="AP180" s="2"/>
      <c r="AQ180" s="1"/>
      <c r="AR180" s="1"/>
      <c r="AS180" s="1"/>
      <c r="AT180" s="1"/>
      <c r="AU180" s="1"/>
      <c r="AV180" s="2"/>
      <c r="AW180" s="1"/>
      <c r="AX180" s="1"/>
      <c r="AY180" s="1"/>
      <c r="AZ180" s="1"/>
      <c r="BA180" s="1"/>
      <c r="BB180" s="1"/>
      <c r="BC180" s="1"/>
      <c r="BD180" s="1"/>
      <c r="BE180" s="1" t="s">
        <v>9</v>
      </c>
      <c r="BF180" s="1"/>
      <c r="BG180" s="2"/>
      <c r="BH180" s="1"/>
      <c r="BI180" s="1"/>
      <c r="BJ180" s="2"/>
      <c r="BK180" s="2"/>
      <c r="BL180" s="2"/>
      <c r="BM180" s="1"/>
      <c r="BN180" s="95"/>
    </row>
    <row r="181" spans="1:66" ht="27.6">
      <c r="A181" s="2">
        <v>177</v>
      </c>
      <c r="B181" s="102" t="s">
        <v>4089</v>
      </c>
      <c r="C181" s="102" t="s">
        <v>4090</v>
      </c>
      <c r="D181" s="102" t="s">
        <v>3790</v>
      </c>
      <c r="E181" s="102">
        <v>79</v>
      </c>
      <c r="F181" s="102" t="s">
        <v>325</v>
      </c>
      <c r="G181" s="102" t="s">
        <v>325</v>
      </c>
      <c r="H181" s="23" t="str">
        <f t="shared" si="4"/>
        <v>蕭＊梅子</v>
      </c>
      <c r="I181" s="23" t="str">
        <f t="shared" si="5"/>
        <v>1＊184886</v>
      </c>
      <c r="J181" s="102" t="s">
        <v>4083</v>
      </c>
      <c r="K181" s="102" t="s">
        <v>1127</v>
      </c>
      <c r="L181" s="103" t="s">
        <v>334</v>
      </c>
      <c r="M181" s="106"/>
      <c r="N181" s="33"/>
      <c r="O181" s="33"/>
      <c r="P181" s="33"/>
      <c r="Q181" s="2"/>
      <c r="R181" s="2"/>
      <c r="S181" s="2"/>
      <c r="T181" s="2"/>
      <c r="U181" s="2"/>
      <c r="V181" s="18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2"/>
      <c r="AO181" s="2"/>
      <c r="AP181" s="2"/>
      <c r="AQ181" s="1"/>
      <c r="AR181" s="1"/>
      <c r="AS181" s="1"/>
      <c r="AT181" s="1"/>
      <c r="AU181" s="1"/>
      <c r="AV181" s="2"/>
      <c r="AW181" s="1"/>
      <c r="AX181" s="1"/>
      <c r="AY181" s="1"/>
      <c r="AZ181" s="1"/>
      <c r="BA181" s="1"/>
      <c r="BB181" s="1"/>
      <c r="BC181" s="1"/>
      <c r="BD181" s="1"/>
      <c r="BE181" s="1" t="s">
        <v>9</v>
      </c>
      <c r="BF181" s="1"/>
      <c r="BG181" s="2"/>
      <c r="BH181" s="1"/>
      <c r="BI181" s="1"/>
      <c r="BJ181" s="2"/>
      <c r="BK181" s="2"/>
      <c r="BL181" s="2"/>
      <c r="BM181" s="1"/>
      <c r="BN181" s="95"/>
    </row>
    <row r="182" spans="1:66" ht="27.6">
      <c r="A182" s="2">
        <v>178</v>
      </c>
      <c r="B182" s="102" t="s">
        <v>3974</v>
      </c>
      <c r="C182" s="102" t="s">
        <v>2613</v>
      </c>
      <c r="D182" s="102" t="s">
        <v>3790</v>
      </c>
      <c r="E182" s="102">
        <v>65</v>
      </c>
      <c r="F182" s="102" t="s">
        <v>4069</v>
      </c>
      <c r="G182" s="102"/>
      <c r="H182" s="23" t="str">
        <f t="shared" si="4"/>
        <v>李＊霞</v>
      </c>
      <c r="I182" s="23" t="str">
        <f t="shared" si="5"/>
        <v>0＊807077</v>
      </c>
      <c r="J182" s="102" t="s">
        <v>4091</v>
      </c>
      <c r="K182" s="102" t="s">
        <v>1130</v>
      </c>
      <c r="L182" s="103" t="s">
        <v>334</v>
      </c>
      <c r="M182" s="106"/>
      <c r="N182" s="33"/>
      <c r="O182" s="33"/>
      <c r="P182" s="33"/>
      <c r="Q182" s="2"/>
      <c r="R182" s="2"/>
      <c r="S182" s="2"/>
      <c r="T182" s="2"/>
      <c r="U182" s="2"/>
      <c r="V182" s="18"/>
      <c r="W182" s="1"/>
      <c r="X182" s="1"/>
      <c r="Y182" s="1"/>
      <c r="Z182" s="1"/>
      <c r="AA182" s="1" t="s">
        <v>4332</v>
      </c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2"/>
      <c r="AO182" s="2"/>
      <c r="AP182" s="2"/>
      <c r="AQ182" s="1"/>
      <c r="AR182" s="1"/>
      <c r="AS182" s="1"/>
      <c r="AT182" s="1"/>
      <c r="AU182" s="1"/>
      <c r="AV182" s="2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2"/>
      <c r="BH182" s="1"/>
      <c r="BI182" s="1"/>
      <c r="BJ182" s="2"/>
      <c r="BK182" s="2"/>
      <c r="BL182" s="2"/>
      <c r="BM182" s="1"/>
      <c r="BN182" s="95"/>
    </row>
    <row r="183" spans="1:66" ht="27.6">
      <c r="A183" s="2">
        <v>179</v>
      </c>
      <c r="B183" s="102" t="s">
        <v>4092</v>
      </c>
      <c r="C183" s="102" t="s">
        <v>4093</v>
      </c>
      <c r="D183" s="102" t="s">
        <v>3783</v>
      </c>
      <c r="E183" s="102">
        <v>65</v>
      </c>
      <c r="F183" s="102" t="s">
        <v>325</v>
      </c>
      <c r="G183" s="102" t="s">
        <v>325</v>
      </c>
      <c r="H183" s="23" t="str">
        <f t="shared" si="4"/>
        <v>林＊由</v>
      </c>
      <c r="I183" s="23" t="str">
        <f t="shared" si="5"/>
        <v>0＊122803</v>
      </c>
      <c r="J183" s="102" t="s">
        <v>4091</v>
      </c>
      <c r="K183" s="102" t="s">
        <v>1127</v>
      </c>
      <c r="L183" s="103" t="s">
        <v>334</v>
      </c>
      <c r="M183" s="106"/>
      <c r="N183" s="33"/>
      <c r="O183" s="33"/>
      <c r="P183" s="33"/>
      <c r="Q183" s="2"/>
      <c r="R183" s="2"/>
      <c r="S183" s="2"/>
      <c r="T183" s="2"/>
      <c r="U183" s="2"/>
      <c r="V183" s="18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2"/>
      <c r="AO183" s="2"/>
      <c r="AP183" s="2"/>
      <c r="AQ183" s="1"/>
      <c r="AR183" s="1"/>
      <c r="AS183" s="1"/>
      <c r="AT183" s="1"/>
      <c r="AU183" s="1"/>
      <c r="AV183" s="2"/>
      <c r="AW183" s="1"/>
      <c r="AX183" s="1"/>
      <c r="AY183" s="1"/>
      <c r="AZ183" s="1"/>
      <c r="BA183" s="1"/>
      <c r="BB183" s="1"/>
      <c r="BC183" s="1"/>
      <c r="BD183" s="1"/>
      <c r="BE183" s="1" t="s">
        <v>9</v>
      </c>
      <c r="BF183" s="1"/>
      <c r="BG183" s="2"/>
      <c r="BH183" s="1"/>
      <c r="BI183" s="1"/>
      <c r="BJ183" s="2"/>
      <c r="BK183" s="2"/>
      <c r="BL183" s="2"/>
      <c r="BM183" s="1"/>
      <c r="BN183" s="95"/>
    </row>
    <row r="184" spans="1:66" ht="27.6">
      <c r="A184" s="2">
        <v>180</v>
      </c>
      <c r="B184" s="102" t="s">
        <v>4094</v>
      </c>
      <c r="C184" s="102" t="s">
        <v>586</v>
      </c>
      <c r="D184" s="102" t="s">
        <v>3783</v>
      </c>
      <c r="E184" s="102">
        <v>87</v>
      </c>
      <c r="F184" s="102" t="s">
        <v>325</v>
      </c>
      <c r="G184" s="102" t="s">
        <v>325</v>
      </c>
      <c r="H184" s="23" t="str">
        <f t="shared" si="4"/>
        <v>簡＊煌</v>
      </c>
      <c r="I184" s="23" t="str">
        <f t="shared" si="5"/>
        <v>0＊445574</v>
      </c>
      <c r="J184" s="102" t="s">
        <v>4091</v>
      </c>
      <c r="K184" s="102" t="s">
        <v>1127</v>
      </c>
      <c r="L184" s="103" t="s">
        <v>334</v>
      </c>
      <c r="M184" s="106"/>
      <c r="N184" s="33"/>
      <c r="O184" s="33"/>
      <c r="P184" s="33"/>
      <c r="Q184" s="2"/>
      <c r="R184" s="2"/>
      <c r="S184" s="2"/>
      <c r="T184" s="2"/>
      <c r="U184" s="2"/>
      <c r="V184" s="18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2"/>
      <c r="AO184" s="2"/>
      <c r="AP184" s="2"/>
      <c r="AQ184" s="1"/>
      <c r="AR184" s="1"/>
      <c r="AS184" s="1"/>
      <c r="AT184" s="1"/>
      <c r="AU184" s="1"/>
      <c r="AV184" s="2"/>
      <c r="AW184" s="1"/>
      <c r="AX184" s="1"/>
      <c r="AY184" s="1"/>
      <c r="AZ184" s="1"/>
      <c r="BA184" s="1"/>
      <c r="BB184" s="1"/>
      <c r="BC184" s="1"/>
      <c r="BD184" s="1"/>
      <c r="BE184" s="1" t="s">
        <v>9</v>
      </c>
      <c r="BF184" s="1"/>
      <c r="BG184" s="2"/>
      <c r="BH184" s="1"/>
      <c r="BI184" s="1"/>
      <c r="BJ184" s="2"/>
      <c r="BK184" s="2"/>
      <c r="BL184" s="2"/>
      <c r="BM184" s="1"/>
      <c r="BN184" s="95"/>
    </row>
    <row r="185" spans="1:66">
      <c r="A185" s="2">
        <v>181</v>
      </c>
      <c r="B185" s="102" t="s">
        <v>4095</v>
      </c>
      <c r="C185" s="102" t="s">
        <v>4096</v>
      </c>
      <c r="D185" s="102" t="s">
        <v>3783</v>
      </c>
      <c r="E185" s="102">
        <v>93</v>
      </c>
      <c r="F185" s="102" t="s">
        <v>325</v>
      </c>
      <c r="G185" s="102" t="s">
        <v>325</v>
      </c>
      <c r="H185" s="23" t="str">
        <f t="shared" si="4"/>
        <v>趙＊進</v>
      </c>
      <c r="I185" s="23" t="str">
        <f t="shared" si="5"/>
        <v>0＊801723</v>
      </c>
      <c r="J185" s="102" t="s">
        <v>4091</v>
      </c>
      <c r="K185" s="102">
        <v>5761110</v>
      </c>
      <c r="L185" s="103" t="s">
        <v>334</v>
      </c>
      <c r="M185" s="106"/>
      <c r="N185" s="33"/>
      <c r="O185" s="33"/>
      <c r="P185" s="33"/>
      <c r="Q185" s="2"/>
      <c r="R185" s="2"/>
      <c r="S185" s="2"/>
      <c r="T185" s="2"/>
      <c r="U185" s="2"/>
      <c r="V185" s="18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2"/>
      <c r="AO185" s="2"/>
      <c r="AP185" s="2"/>
      <c r="AQ185" s="1"/>
      <c r="AR185" s="1"/>
      <c r="AS185" s="1"/>
      <c r="AT185" s="1"/>
      <c r="AU185" s="1"/>
      <c r="AV185" s="2"/>
      <c r="AW185" s="1"/>
      <c r="AX185" s="1"/>
      <c r="AY185" s="1"/>
      <c r="AZ185" s="1" t="s">
        <v>9</v>
      </c>
      <c r="BA185" s="1"/>
      <c r="BB185" s="1"/>
      <c r="BC185" s="1"/>
      <c r="BD185" s="1"/>
      <c r="BE185" s="1"/>
      <c r="BF185" s="1"/>
      <c r="BG185" s="2"/>
      <c r="BH185" s="1"/>
      <c r="BI185" s="1"/>
      <c r="BJ185" s="2"/>
      <c r="BK185" s="2"/>
      <c r="BL185" s="2"/>
      <c r="BM185" s="1"/>
      <c r="BN185" s="95"/>
    </row>
    <row r="186" spans="1:66" ht="41.4">
      <c r="A186" s="2">
        <v>182</v>
      </c>
      <c r="B186" s="102" t="s">
        <v>4097</v>
      </c>
      <c r="C186" s="102" t="s">
        <v>4098</v>
      </c>
      <c r="D186" s="102" t="s">
        <v>3790</v>
      </c>
      <c r="E186" s="102">
        <v>78</v>
      </c>
      <c r="F186" s="102" t="s">
        <v>325</v>
      </c>
      <c r="G186" s="102" t="s">
        <v>325</v>
      </c>
      <c r="H186" s="23" t="str">
        <f t="shared" si="4"/>
        <v>嚴＊秀美</v>
      </c>
      <c r="I186" s="23" t="str">
        <f t="shared" si="5"/>
        <v>0＊131750</v>
      </c>
      <c r="J186" s="102" t="s">
        <v>4091</v>
      </c>
      <c r="K186" s="102" t="s">
        <v>1134</v>
      </c>
      <c r="L186" s="103" t="s">
        <v>334</v>
      </c>
      <c r="M186" s="106"/>
      <c r="N186" s="33"/>
      <c r="O186" s="33"/>
      <c r="P186" s="33"/>
      <c r="Q186" s="2"/>
      <c r="R186" s="2"/>
      <c r="S186" s="2"/>
      <c r="T186" s="2"/>
      <c r="U186" s="2"/>
      <c r="V186" s="18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2"/>
      <c r="AO186" s="2"/>
      <c r="AP186" s="2"/>
      <c r="AQ186" s="1"/>
      <c r="AR186" s="1"/>
      <c r="AS186" s="1"/>
      <c r="AT186" s="1"/>
      <c r="AU186" s="1"/>
      <c r="AV186" s="2"/>
      <c r="AW186" s="1"/>
      <c r="AX186" s="1"/>
      <c r="AY186" s="1"/>
      <c r="AZ186" s="1"/>
      <c r="BA186" s="1"/>
      <c r="BB186" s="1"/>
      <c r="BC186" s="1"/>
      <c r="BD186" s="1"/>
      <c r="BE186" s="1" t="s">
        <v>9</v>
      </c>
      <c r="BF186" s="1"/>
      <c r="BG186" s="2"/>
      <c r="BH186" s="1"/>
      <c r="BI186" s="1"/>
      <c r="BJ186" s="2"/>
      <c r="BK186" s="2"/>
      <c r="BL186" s="2"/>
      <c r="BM186" s="1" t="s">
        <v>4319</v>
      </c>
      <c r="BN186" s="95"/>
    </row>
    <row r="187" spans="1:66" ht="27.6">
      <c r="A187" s="2">
        <v>183</v>
      </c>
      <c r="B187" s="102" t="s">
        <v>4099</v>
      </c>
      <c r="C187" s="102" t="s">
        <v>4100</v>
      </c>
      <c r="D187" s="102" t="s">
        <v>3790</v>
      </c>
      <c r="E187" s="102">
        <v>48</v>
      </c>
      <c r="F187" s="102" t="s">
        <v>325</v>
      </c>
      <c r="G187" s="102" t="s">
        <v>325</v>
      </c>
      <c r="H187" s="23" t="str">
        <f t="shared" si="4"/>
        <v>林＊華</v>
      </c>
      <c r="I187" s="23" t="str">
        <f t="shared" si="5"/>
        <v>1＊168024</v>
      </c>
      <c r="J187" s="102" t="s">
        <v>4091</v>
      </c>
      <c r="K187" s="102" t="s">
        <v>1127</v>
      </c>
      <c r="L187" s="103" t="s">
        <v>334</v>
      </c>
      <c r="M187" s="106"/>
      <c r="N187" s="33"/>
      <c r="O187" s="33"/>
      <c r="P187" s="33"/>
      <c r="Q187" s="2"/>
      <c r="R187" s="2"/>
      <c r="S187" s="2"/>
      <c r="T187" s="2"/>
      <c r="U187" s="2"/>
      <c r="V187" s="18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2"/>
      <c r="AO187" s="2"/>
      <c r="AP187" s="2"/>
      <c r="AQ187" s="1"/>
      <c r="AR187" s="1"/>
      <c r="AS187" s="1"/>
      <c r="AT187" s="1"/>
      <c r="AU187" s="1"/>
      <c r="AV187" s="2"/>
      <c r="AW187" s="1"/>
      <c r="AX187" s="1"/>
      <c r="AY187" s="1"/>
      <c r="AZ187" s="1"/>
      <c r="BA187" s="1"/>
      <c r="BB187" s="1"/>
      <c r="BC187" s="1"/>
      <c r="BD187" s="1"/>
      <c r="BE187" s="1" t="s">
        <v>9</v>
      </c>
      <c r="BF187" s="1"/>
      <c r="BG187" s="2"/>
      <c r="BH187" s="1"/>
      <c r="BI187" s="1"/>
      <c r="BJ187" s="2"/>
      <c r="BK187" s="2"/>
      <c r="BL187" s="2"/>
      <c r="BM187" s="1"/>
      <c r="BN187" s="95"/>
    </row>
    <row r="188" spans="1:66" ht="27.6">
      <c r="A188" s="2">
        <v>184</v>
      </c>
      <c r="B188" s="102" t="s">
        <v>4101</v>
      </c>
      <c r="C188" s="102" t="s">
        <v>4102</v>
      </c>
      <c r="D188" s="102" t="s">
        <v>3783</v>
      </c>
      <c r="E188" s="102">
        <v>68</v>
      </c>
      <c r="F188" s="102" t="s">
        <v>325</v>
      </c>
      <c r="G188" s="102" t="s">
        <v>325</v>
      </c>
      <c r="H188" s="23" t="str">
        <f t="shared" si="4"/>
        <v>王＊能</v>
      </c>
      <c r="I188" s="23" t="str">
        <f t="shared" si="5"/>
        <v>1＊428528</v>
      </c>
      <c r="J188" s="102" t="s">
        <v>4091</v>
      </c>
      <c r="K188" s="102" t="s">
        <v>1127</v>
      </c>
      <c r="L188" s="103" t="s">
        <v>334</v>
      </c>
      <c r="M188" s="106"/>
      <c r="N188" s="33"/>
      <c r="O188" s="33"/>
      <c r="P188" s="33"/>
      <c r="Q188" s="2"/>
      <c r="R188" s="2"/>
      <c r="S188" s="2"/>
      <c r="T188" s="2"/>
      <c r="U188" s="2"/>
      <c r="V188" s="18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2"/>
      <c r="AO188" s="2"/>
      <c r="AP188" s="2"/>
      <c r="AQ188" s="1"/>
      <c r="AR188" s="1"/>
      <c r="AS188" s="1"/>
      <c r="AT188" s="1"/>
      <c r="AU188" s="1"/>
      <c r="AV188" s="2"/>
      <c r="AW188" s="1"/>
      <c r="AX188" s="1"/>
      <c r="AY188" s="1"/>
      <c r="AZ188" s="1"/>
      <c r="BA188" s="1"/>
      <c r="BB188" s="1"/>
      <c r="BC188" s="1"/>
      <c r="BD188" s="1"/>
      <c r="BE188" s="1" t="s">
        <v>9</v>
      </c>
      <c r="BF188" s="1"/>
      <c r="BG188" s="2"/>
      <c r="BH188" s="1"/>
      <c r="BI188" s="1"/>
      <c r="BJ188" s="2"/>
      <c r="BK188" s="2"/>
      <c r="BL188" s="2"/>
      <c r="BM188" s="1"/>
      <c r="BN188" s="95"/>
    </row>
    <row r="189" spans="1:66" ht="27.6">
      <c r="A189" s="2">
        <v>185</v>
      </c>
      <c r="B189" s="102" t="s">
        <v>4103</v>
      </c>
      <c r="C189" s="102" t="s">
        <v>4104</v>
      </c>
      <c r="D189" s="102" t="s">
        <v>3790</v>
      </c>
      <c r="E189" s="102">
        <v>81</v>
      </c>
      <c r="F189" s="102" t="s">
        <v>325</v>
      </c>
      <c r="G189" s="102" t="s">
        <v>325</v>
      </c>
      <c r="H189" s="23" t="str">
        <f t="shared" si="4"/>
        <v>邱＊蓮</v>
      </c>
      <c r="I189" s="23" t="str">
        <f t="shared" si="5"/>
        <v>1＊135030</v>
      </c>
      <c r="J189" s="102" t="s">
        <v>4091</v>
      </c>
      <c r="K189" s="102" t="s">
        <v>1127</v>
      </c>
      <c r="L189" s="103" t="s">
        <v>334</v>
      </c>
      <c r="M189" s="106"/>
      <c r="N189" s="33"/>
      <c r="O189" s="33"/>
      <c r="P189" s="33"/>
      <c r="Q189" s="2"/>
      <c r="R189" s="2"/>
      <c r="S189" s="2"/>
      <c r="T189" s="2"/>
      <c r="U189" s="2"/>
      <c r="V189" s="18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2"/>
      <c r="AO189" s="2"/>
      <c r="AP189" s="2"/>
      <c r="AQ189" s="1"/>
      <c r="AR189" s="1"/>
      <c r="AS189" s="1"/>
      <c r="AT189" s="1"/>
      <c r="AU189" s="1"/>
      <c r="AV189" s="2"/>
      <c r="AW189" s="1"/>
      <c r="AX189" s="1"/>
      <c r="AY189" s="1"/>
      <c r="AZ189" s="1"/>
      <c r="BA189" s="1"/>
      <c r="BB189" s="1"/>
      <c r="BC189" s="1"/>
      <c r="BD189" s="1"/>
      <c r="BE189" s="1" t="s">
        <v>9</v>
      </c>
      <c r="BF189" s="1"/>
      <c r="BG189" s="2"/>
      <c r="BH189" s="1"/>
      <c r="BI189" s="1"/>
      <c r="BJ189" s="2"/>
      <c r="BK189" s="2"/>
      <c r="BL189" s="2"/>
      <c r="BM189" s="1"/>
      <c r="BN189" s="95"/>
    </row>
    <row r="190" spans="1:66" ht="27.6">
      <c r="A190" s="2">
        <v>186</v>
      </c>
      <c r="B190" s="102" t="s">
        <v>4105</v>
      </c>
      <c r="C190" s="102" t="s">
        <v>4106</v>
      </c>
      <c r="D190" s="102" t="s">
        <v>3783</v>
      </c>
      <c r="E190" s="102">
        <v>39</v>
      </c>
      <c r="F190" s="102" t="s">
        <v>325</v>
      </c>
      <c r="G190" s="102" t="s">
        <v>325</v>
      </c>
      <c r="H190" s="23" t="str">
        <f t="shared" si="4"/>
        <v>林＊宏</v>
      </c>
      <c r="I190" s="23" t="str">
        <f t="shared" si="5"/>
        <v>1＊385376</v>
      </c>
      <c r="J190" s="102" t="s">
        <v>4091</v>
      </c>
      <c r="K190" s="102" t="s">
        <v>1127</v>
      </c>
      <c r="L190" s="103" t="s">
        <v>334</v>
      </c>
      <c r="M190" s="106"/>
      <c r="N190" s="33"/>
      <c r="O190" s="33"/>
      <c r="P190" s="33"/>
      <c r="Q190" s="2"/>
      <c r="R190" s="2"/>
      <c r="S190" s="2"/>
      <c r="T190" s="2"/>
      <c r="U190" s="2"/>
      <c r="V190" s="18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2"/>
      <c r="AO190" s="2"/>
      <c r="AP190" s="2"/>
      <c r="AQ190" s="1"/>
      <c r="AR190" s="1"/>
      <c r="AS190" s="1"/>
      <c r="AT190" s="1"/>
      <c r="AU190" s="1"/>
      <c r="AV190" s="2"/>
      <c r="AW190" s="1"/>
      <c r="AX190" s="1"/>
      <c r="AY190" s="1"/>
      <c r="AZ190" s="1"/>
      <c r="BA190" s="1"/>
      <c r="BB190" s="1"/>
      <c r="BC190" s="1"/>
      <c r="BD190" s="1"/>
      <c r="BE190" s="1" t="s">
        <v>9</v>
      </c>
      <c r="BF190" s="1"/>
      <c r="BG190" s="2"/>
      <c r="BH190" s="1"/>
      <c r="BI190" s="1"/>
      <c r="BJ190" s="2"/>
      <c r="BK190" s="2"/>
      <c r="BL190" s="2"/>
      <c r="BM190" s="1"/>
      <c r="BN190" s="95"/>
    </row>
    <row r="191" spans="1:66" ht="27.6">
      <c r="A191" s="2">
        <v>187</v>
      </c>
      <c r="B191" s="102" t="s">
        <v>4107</v>
      </c>
      <c r="C191" s="102" t="s">
        <v>4108</v>
      </c>
      <c r="D191" s="102" t="s">
        <v>3783</v>
      </c>
      <c r="E191" s="102">
        <v>67</v>
      </c>
      <c r="F191" s="102" t="s">
        <v>325</v>
      </c>
      <c r="G191" s="102" t="s">
        <v>325</v>
      </c>
      <c r="H191" s="23" t="str">
        <f t="shared" si="4"/>
        <v>陳＊森</v>
      </c>
      <c r="I191" s="23" t="str">
        <f t="shared" si="5"/>
        <v>1＊875860</v>
      </c>
      <c r="J191" s="102" t="s">
        <v>4091</v>
      </c>
      <c r="K191" s="102" t="s">
        <v>1127</v>
      </c>
      <c r="L191" s="103" t="s">
        <v>334</v>
      </c>
      <c r="M191" s="106"/>
      <c r="N191" s="33"/>
      <c r="O191" s="33"/>
      <c r="P191" s="33"/>
      <c r="Q191" s="2"/>
      <c r="R191" s="2"/>
      <c r="S191" s="2"/>
      <c r="T191" s="2"/>
      <c r="U191" s="2"/>
      <c r="V191" s="18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2"/>
      <c r="AO191" s="2"/>
      <c r="AP191" s="2"/>
      <c r="AQ191" s="1"/>
      <c r="AR191" s="1"/>
      <c r="AS191" s="1"/>
      <c r="AT191" s="1"/>
      <c r="AU191" s="1"/>
      <c r="AV191" s="2"/>
      <c r="AW191" s="1"/>
      <c r="AX191" s="1"/>
      <c r="AY191" s="1"/>
      <c r="AZ191" s="1"/>
      <c r="BA191" s="1"/>
      <c r="BB191" s="1"/>
      <c r="BC191" s="1"/>
      <c r="BD191" s="1"/>
      <c r="BE191" s="1" t="s">
        <v>9</v>
      </c>
      <c r="BF191" s="1"/>
      <c r="BG191" s="2"/>
      <c r="BH191" s="1"/>
      <c r="BI191" s="1"/>
      <c r="BJ191" s="2"/>
      <c r="BK191" s="2"/>
      <c r="BL191" s="2"/>
      <c r="BM191" s="1"/>
      <c r="BN191" s="95"/>
    </row>
    <row r="192" spans="1:66" ht="41.4">
      <c r="A192" s="2">
        <v>188</v>
      </c>
      <c r="B192" s="102" t="s">
        <v>4109</v>
      </c>
      <c r="C192" s="102" t="s">
        <v>3486</v>
      </c>
      <c r="D192" s="102" t="s">
        <v>3790</v>
      </c>
      <c r="E192" s="102">
        <v>64</v>
      </c>
      <c r="F192" s="102" t="s">
        <v>325</v>
      </c>
      <c r="G192" s="102" t="s">
        <v>325</v>
      </c>
      <c r="H192" s="23" t="str">
        <f t="shared" si="4"/>
        <v>鄭＊珍</v>
      </c>
      <c r="I192" s="23" t="str">
        <f t="shared" si="5"/>
        <v>1＊639600</v>
      </c>
      <c r="J192" s="102" t="s">
        <v>4091</v>
      </c>
      <c r="K192" s="102" t="s">
        <v>1132</v>
      </c>
      <c r="L192" s="103" t="s">
        <v>334</v>
      </c>
      <c r="M192" s="106"/>
      <c r="N192" s="33"/>
      <c r="O192" s="33"/>
      <c r="P192" s="33"/>
      <c r="Q192" s="2"/>
      <c r="R192" s="2"/>
      <c r="S192" s="2"/>
      <c r="T192" s="2"/>
      <c r="U192" s="2"/>
      <c r="V192" s="18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2"/>
      <c r="AO192" s="2"/>
      <c r="AP192" s="2"/>
      <c r="AQ192" s="1"/>
      <c r="AR192" s="1"/>
      <c r="AS192" s="1"/>
      <c r="AT192" s="1"/>
      <c r="AU192" s="1"/>
      <c r="AV192" s="2"/>
      <c r="AW192" s="1"/>
      <c r="AX192" s="1"/>
      <c r="AY192" s="1"/>
      <c r="AZ192" s="1"/>
      <c r="BA192" s="1"/>
      <c r="BB192" s="1"/>
      <c r="BC192" s="1" t="s">
        <v>1108</v>
      </c>
      <c r="BD192" s="1" t="s">
        <v>9</v>
      </c>
      <c r="BE192" s="1" t="s">
        <v>9</v>
      </c>
      <c r="BF192" s="1"/>
      <c r="BG192" s="2"/>
      <c r="BH192" s="1"/>
      <c r="BI192" s="1"/>
      <c r="BJ192" s="2"/>
      <c r="BK192" s="2"/>
      <c r="BL192" s="2"/>
      <c r="BM192" s="1"/>
      <c r="BN192" s="95"/>
    </row>
    <row r="193" spans="1:66" ht="27.6">
      <c r="A193" s="2">
        <v>189</v>
      </c>
      <c r="B193" s="102" t="s">
        <v>4110</v>
      </c>
      <c r="C193" s="102" t="s">
        <v>3417</v>
      </c>
      <c r="D193" s="102" t="s">
        <v>3783</v>
      </c>
      <c r="E193" s="102">
        <v>82</v>
      </c>
      <c r="F193" s="102" t="s">
        <v>325</v>
      </c>
      <c r="G193" s="102" t="s">
        <v>325</v>
      </c>
      <c r="H193" s="23" t="str">
        <f t="shared" si="4"/>
        <v>黃＊</v>
      </c>
      <c r="I193" s="23" t="str">
        <f t="shared" si="5"/>
        <v>1＊717274</v>
      </c>
      <c r="J193" s="102" t="s">
        <v>4091</v>
      </c>
      <c r="K193" s="102" t="s">
        <v>1127</v>
      </c>
      <c r="L193" s="103" t="s">
        <v>334</v>
      </c>
      <c r="M193" s="106"/>
      <c r="N193" s="33"/>
      <c r="O193" s="33"/>
      <c r="P193" s="33"/>
      <c r="Q193" s="2"/>
      <c r="R193" s="2"/>
      <c r="S193" s="2"/>
      <c r="T193" s="2"/>
      <c r="U193" s="2"/>
      <c r="V193" s="18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2"/>
      <c r="AO193" s="2"/>
      <c r="AP193" s="2"/>
      <c r="AQ193" s="1"/>
      <c r="AR193" s="1"/>
      <c r="AS193" s="1"/>
      <c r="AT193" s="1"/>
      <c r="AU193" s="1"/>
      <c r="AV193" s="2"/>
      <c r="AW193" s="1"/>
      <c r="AX193" s="1"/>
      <c r="AY193" s="1"/>
      <c r="AZ193" s="1"/>
      <c r="BA193" s="1"/>
      <c r="BB193" s="1"/>
      <c r="BC193" s="1"/>
      <c r="BD193" s="1"/>
      <c r="BE193" s="1" t="s">
        <v>9</v>
      </c>
      <c r="BF193" s="1"/>
      <c r="BG193" s="2"/>
      <c r="BH193" s="1"/>
      <c r="BI193" s="1"/>
      <c r="BJ193" s="2"/>
      <c r="BK193" s="2"/>
      <c r="BL193" s="2"/>
      <c r="BM193" s="1"/>
      <c r="BN193" s="95"/>
    </row>
    <row r="194" spans="1:66" ht="27.6">
      <c r="A194" s="2">
        <v>190</v>
      </c>
      <c r="B194" s="102" t="s">
        <v>4111</v>
      </c>
      <c r="C194" s="102" t="s">
        <v>4112</v>
      </c>
      <c r="D194" s="102" t="s">
        <v>3783</v>
      </c>
      <c r="E194" s="102">
        <v>70</v>
      </c>
      <c r="F194" s="102" t="s">
        <v>325</v>
      </c>
      <c r="G194" s="102" t="s">
        <v>325</v>
      </c>
      <c r="H194" s="23" t="str">
        <f t="shared" si="4"/>
        <v>廖＊毅</v>
      </c>
      <c r="I194" s="23" t="str">
        <f t="shared" si="5"/>
        <v>2＊632919</v>
      </c>
      <c r="J194" s="102" t="s">
        <v>4091</v>
      </c>
      <c r="K194" s="102" t="s">
        <v>1127</v>
      </c>
      <c r="L194" s="103" t="s">
        <v>334</v>
      </c>
      <c r="M194" s="106"/>
      <c r="N194" s="33"/>
      <c r="O194" s="33"/>
      <c r="P194" s="33"/>
      <c r="Q194" s="2"/>
      <c r="R194" s="2"/>
      <c r="S194" s="2"/>
      <c r="T194" s="2"/>
      <c r="U194" s="2"/>
      <c r="V194" s="18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2"/>
      <c r="AO194" s="2"/>
      <c r="AP194" s="2"/>
      <c r="AQ194" s="1"/>
      <c r="AR194" s="1"/>
      <c r="AS194" s="1"/>
      <c r="AT194" s="1"/>
      <c r="AU194" s="1"/>
      <c r="AV194" s="2"/>
      <c r="AW194" s="1"/>
      <c r="AX194" s="1"/>
      <c r="AY194" s="1"/>
      <c r="AZ194" s="1"/>
      <c r="BA194" s="1"/>
      <c r="BB194" s="1"/>
      <c r="BC194" s="1"/>
      <c r="BD194" s="1"/>
      <c r="BE194" s="1" t="s">
        <v>9</v>
      </c>
      <c r="BF194" s="1"/>
      <c r="BG194" s="2"/>
      <c r="BH194" s="1"/>
      <c r="BI194" s="1"/>
      <c r="BJ194" s="2"/>
      <c r="BK194" s="2"/>
      <c r="BL194" s="2"/>
      <c r="BM194" s="1"/>
      <c r="BN194" s="95"/>
    </row>
    <row r="195" spans="1:66" ht="27.6">
      <c r="A195" s="2">
        <v>191</v>
      </c>
      <c r="B195" s="102" t="s">
        <v>4113</v>
      </c>
      <c r="C195" s="102" t="s">
        <v>773</v>
      </c>
      <c r="D195" s="102" t="s">
        <v>3790</v>
      </c>
      <c r="E195" s="102">
        <v>64</v>
      </c>
      <c r="F195" s="102" t="s">
        <v>3439</v>
      </c>
      <c r="G195" s="102" t="s">
        <v>4114</v>
      </c>
      <c r="H195" s="23" t="str">
        <f t="shared" si="4"/>
        <v>黃＊月秋</v>
      </c>
      <c r="I195" s="23" t="str">
        <f t="shared" si="5"/>
        <v>0＊560452</v>
      </c>
      <c r="J195" s="102" t="s">
        <v>3529</v>
      </c>
      <c r="K195" s="102" t="s">
        <v>1130</v>
      </c>
      <c r="L195" s="102">
        <v>1058</v>
      </c>
      <c r="M195" s="106"/>
      <c r="N195" s="33"/>
      <c r="O195" s="33"/>
      <c r="P195" s="33"/>
      <c r="Q195" s="2"/>
      <c r="R195" s="2"/>
      <c r="S195" s="2"/>
      <c r="T195" s="2"/>
      <c r="U195" s="2"/>
      <c r="V195" s="18"/>
      <c r="W195" s="1"/>
      <c r="X195" s="1"/>
      <c r="Y195" s="1"/>
      <c r="Z195" s="1"/>
      <c r="AA195" s="1" t="s">
        <v>9</v>
      </c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2"/>
      <c r="AO195" s="2"/>
      <c r="AP195" s="2"/>
      <c r="AQ195" s="1"/>
      <c r="AR195" s="1"/>
      <c r="AS195" s="1"/>
      <c r="AT195" s="1"/>
      <c r="AU195" s="1"/>
      <c r="AV195" s="2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2"/>
      <c r="BH195" s="1"/>
      <c r="BI195" s="1"/>
      <c r="BJ195" s="2"/>
      <c r="BK195" s="2"/>
      <c r="BL195" s="2"/>
      <c r="BM195" s="1"/>
      <c r="BN195" s="95"/>
    </row>
    <row r="196" spans="1:66" ht="41.4">
      <c r="A196" s="2">
        <v>192</v>
      </c>
      <c r="B196" s="102" t="s">
        <v>4115</v>
      </c>
      <c r="C196" s="102" t="s">
        <v>177</v>
      </c>
      <c r="D196" s="102" t="s">
        <v>3790</v>
      </c>
      <c r="E196" s="102">
        <v>72</v>
      </c>
      <c r="F196" s="102" t="s">
        <v>325</v>
      </c>
      <c r="G196" s="102" t="s">
        <v>325</v>
      </c>
      <c r="H196" s="23" t="str">
        <f t="shared" si="4"/>
        <v>邱＊</v>
      </c>
      <c r="I196" s="23" t="str">
        <f t="shared" si="5"/>
        <v>1＊233488</v>
      </c>
      <c r="J196" s="102" t="s">
        <v>3529</v>
      </c>
      <c r="K196" s="102" t="s">
        <v>1125</v>
      </c>
      <c r="L196" s="102">
        <v>1058</v>
      </c>
      <c r="M196" s="106"/>
      <c r="N196" s="33"/>
      <c r="O196" s="33"/>
      <c r="P196" s="33"/>
      <c r="Q196" s="2"/>
      <c r="R196" s="2"/>
      <c r="S196" s="2"/>
      <c r="T196" s="2"/>
      <c r="U196" s="2"/>
      <c r="V196" s="18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2"/>
      <c r="AO196" s="2"/>
      <c r="AP196" s="2"/>
      <c r="AQ196" s="1"/>
      <c r="AR196" s="1"/>
      <c r="AS196" s="1"/>
      <c r="AT196" s="1"/>
      <c r="AU196" s="1"/>
      <c r="AV196" s="2"/>
      <c r="AW196" s="1"/>
      <c r="AX196" s="1"/>
      <c r="AY196" s="1"/>
      <c r="AZ196" s="1"/>
      <c r="BA196" s="1"/>
      <c r="BB196" s="1"/>
      <c r="BC196" s="1"/>
      <c r="BD196" s="1" t="s">
        <v>9</v>
      </c>
      <c r="BE196" s="1"/>
      <c r="BF196" s="1" t="s">
        <v>9</v>
      </c>
      <c r="BG196" s="2"/>
      <c r="BH196" s="1"/>
      <c r="BI196" s="1"/>
      <c r="BJ196" s="2"/>
      <c r="BK196" s="2"/>
      <c r="BL196" s="2"/>
      <c r="BM196" s="1"/>
      <c r="BN196" s="95"/>
    </row>
    <row r="197" spans="1:66" ht="27.6">
      <c r="A197" s="2">
        <v>193</v>
      </c>
      <c r="B197" s="102" t="s">
        <v>4116</v>
      </c>
      <c r="C197" s="102" t="s">
        <v>818</v>
      </c>
      <c r="D197" s="102" t="s">
        <v>3783</v>
      </c>
      <c r="E197" s="102">
        <v>72</v>
      </c>
      <c r="F197" s="102" t="s">
        <v>325</v>
      </c>
      <c r="G197" s="102" t="s">
        <v>325</v>
      </c>
      <c r="H197" s="23" t="str">
        <f t="shared" ref="H197:H260" si="6">REPLACE(B197,2,1,"＊")</f>
        <v>李＊鈿</v>
      </c>
      <c r="I197" s="23" t="str">
        <f t="shared" ref="I197:I260" si="7">REPLACE(C197,2,1,"＊")</f>
        <v>1＊622629</v>
      </c>
      <c r="J197" s="102" t="s">
        <v>4117</v>
      </c>
      <c r="K197" s="102" t="s">
        <v>1130</v>
      </c>
      <c r="L197" s="102">
        <v>1058</v>
      </c>
      <c r="M197" s="106"/>
      <c r="N197" s="33"/>
      <c r="O197" s="33"/>
      <c r="P197" s="33"/>
      <c r="Q197" s="2"/>
      <c r="R197" s="2"/>
      <c r="S197" s="2"/>
      <c r="T197" s="2"/>
      <c r="U197" s="2"/>
      <c r="V197" s="18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2"/>
      <c r="AO197" s="2"/>
      <c r="AP197" s="2"/>
      <c r="AQ197" s="1"/>
      <c r="AR197" s="1"/>
      <c r="AS197" s="1"/>
      <c r="AT197" s="1"/>
      <c r="AU197" s="1"/>
      <c r="AV197" s="2"/>
      <c r="AW197" s="1"/>
      <c r="AX197" s="1"/>
      <c r="AY197" s="1"/>
      <c r="AZ197" s="1"/>
      <c r="BA197" s="1"/>
      <c r="BB197" s="1"/>
      <c r="BC197" s="1"/>
      <c r="BD197" s="1"/>
      <c r="BE197" s="1"/>
      <c r="BF197" s="1" t="s">
        <v>1169</v>
      </c>
      <c r="BG197" s="2"/>
      <c r="BH197" s="1"/>
      <c r="BI197" s="1"/>
      <c r="BJ197" s="2"/>
      <c r="BK197" s="2"/>
      <c r="BL197" s="2"/>
      <c r="BM197" s="1"/>
      <c r="BN197" s="95"/>
    </row>
    <row r="198" spans="1:66" ht="41.4">
      <c r="A198" s="2">
        <v>194</v>
      </c>
      <c r="B198" s="102" t="s">
        <v>4118</v>
      </c>
      <c r="C198" s="102" t="s">
        <v>4119</v>
      </c>
      <c r="D198" s="102" t="s">
        <v>3790</v>
      </c>
      <c r="E198" s="102">
        <v>60</v>
      </c>
      <c r="F198" s="102" t="s">
        <v>325</v>
      </c>
      <c r="G198" s="102" t="s">
        <v>325</v>
      </c>
      <c r="H198" s="23" t="str">
        <f t="shared" si="6"/>
        <v>張＊君</v>
      </c>
      <c r="I198" s="23" t="str">
        <f t="shared" si="7"/>
        <v>2＊623738</v>
      </c>
      <c r="J198" s="102" t="s">
        <v>4117</v>
      </c>
      <c r="K198" s="102" t="s">
        <v>1125</v>
      </c>
      <c r="L198" s="102">
        <v>1058</v>
      </c>
      <c r="M198" s="106"/>
      <c r="N198" s="33"/>
      <c r="O198" s="33"/>
      <c r="P198" s="33"/>
      <c r="Q198" s="2"/>
      <c r="R198" s="2"/>
      <c r="S198" s="2"/>
      <c r="T198" s="2"/>
      <c r="U198" s="2"/>
      <c r="V198" s="18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2"/>
      <c r="AO198" s="2"/>
      <c r="AP198" s="2"/>
      <c r="AQ198" s="1"/>
      <c r="AR198" s="1"/>
      <c r="AS198" s="1"/>
      <c r="AT198" s="1"/>
      <c r="AU198" s="1"/>
      <c r="AV198" s="2"/>
      <c r="AW198" s="1"/>
      <c r="AX198" s="1"/>
      <c r="AY198" s="1"/>
      <c r="AZ198" s="1"/>
      <c r="BA198" s="1"/>
      <c r="BB198" s="1"/>
      <c r="BC198" s="1"/>
      <c r="BD198" s="1" t="s">
        <v>9</v>
      </c>
      <c r="BE198" s="1"/>
      <c r="BF198" s="1" t="s">
        <v>1133</v>
      </c>
      <c r="BG198" s="2"/>
      <c r="BH198" s="1"/>
      <c r="BI198" s="1"/>
      <c r="BJ198" s="2"/>
      <c r="BK198" s="2"/>
      <c r="BL198" s="2"/>
      <c r="BM198" s="1"/>
      <c r="BN198" s="95"/>
    </row>
    <row r="199" spans="1:66" ht="27.6">
      <c r="A199" s="2">
        <v>195</v>
      </c>
      <c r="B199" s="102" t="s">
        <v>4115</v>
      </c>
      <c r="C199" s="102" t="s">
        <v>177</v>
      </c>
      <c r="D199" s="102" t="s">
        <v>3790</v>
      </c>
      <c r="E199" s="102">
        <v>72</v>
      </c>
      <c r="F199" s="102" t="s">
        <v>325</v>
      </c>
      <c r="G199" s="102" t="s">
        <v>325</v>
      </c>
      <c r="H199" s="23" t="str">
        <f t="shared" si="6"/>
        <v>邱＊</v>
      </c>
      <c r="I199" s="23" t="str">
        <f t="shared" si="7"/>
        <v>1＊233488</v>
      </c>
      <c r="J199" s="102" t="s">
        <v>3986</v>
      </c>
      <c r="K199" s="102" t="s">
        <v>1127</v>
      </c>
      <c r="L199" s="102">
        <v>1058</v>
      </c>
      <c r="M199" s="106"/>
      <c r="N199" s="33"/>
      <c r="O199" s="33"/>
      <c r="P199" s="33"/>
      <c r="Q199" s="2"/>
      <c r="R199" s="2"/>
      <c r="S199" s="2"/>
      <c r="T199" s="2"/>
      <c r="U199" s="2"/>
      <c r="V199" s="18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2"/>
      <c r="AO199" s="2"/>
      <c r="AP199" s="2"/>
      <c r="AQ199" s="1"/>
      <c r="AR199" s="1"/>
      <c r="AS199" s="1"/>
      <c r="AT199" s="1"/>
      <c r="AU199" s="1"/>
      <c r="AV199" s="2"/>
      <c r="AW199" s="1"/>
      <c r="AX199" s="1"/>
      <c r="AY199" s="1"/>
      <c r="AZ199" s="1"/>
      <c r="BA199" s="1"/>
      <c r="BB199" s="1"/>
      <c r="BC199" s="1"/>
      <c r="BD199" s="1"/>
      <c r="BE199" s="1" t="s">
        <v>9</v>
      </c>
      <c r="BF199" s="1"/>
      <c r="BG199" s="2"/>
      <c r="BH199" s="1"/>
      <c r="BI199" s="1" t="s">
        <v>1114</v>
      </c>
      <c r="BJ199" s="2"/>
      <c r="BK199" s="2"/>
      <c r="BL199" s="2"/>
      <c r="BM199" s="1"/>
      <c r="BN199" s="95"/>
    </row>
    <row r="200" spans="1:66" ht="27.6">
      <c r="A200" s="2">
        <v>196</v>
      </c>
      <c r="B200" s="102" t="s">
        <v>4120</v>
      </c>
      <c r="C200" s="102" t="s">
        <v>4121</v>
      </c>
      <c r="D200" s="102" t="s">
        <v>3783</v>
      </c>
      <c r="E200" s="102">
        <v>70</v>
      </c>
      <c r="F200" s="102" t="s">
        <v>325</v>
      </c>
      <c r="G200" s="102" t="s">
        <v>325</v>
      </c>
      <c r="H200" s="23" t="str">
        <f t="shared" si="6"/>
        <v>彭＊松</v>
      </c>
      <c r="I200" s="23" t="str">
        <f t="shared" si="7"/>
        <v>0＊267732</v>
      </c>
      <c r="J200" s="102" t="s">
        <v>4122</v>
      </c>
      <c r="K200" s="102" t="s">
        <v>1130</v>
      </c>
      <c r="L200" s="102">
        <v>1058</v>
      </c>
      <c r="M200" s="106"/>
      <c r="N200" s="33"/>
      <c r="O200" s="33"/>
      <c r="P200" s="33"/>
      <c r="Q200" s="2"/>
      <c r="R200" s="2"/>
      <c r="S200" s="2"/>
      <c r="T200" s="2"/>
      <c r="U200" s="2"/>
      <c r="V200" s="18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2"/>
      <c r="AO200" s="2"/>
      <c r="AP200" s="2"/>
      <c r="AQ200" s="1"/>
      <c r="AR200" s="1"/>
      <c r="AS200" s="1"/>
      <c r="AT200" s="1"/>
      <c r="AU200" s="1"/>
      <c r="AV200" s="2"/>
      <c r="AW200" s="1"/>
      <c r="AX200" s="1"/>
      <c r="AY200" s="1"/>
      <c r="AZ200" s="1"/>
      <c r="BA200" s="1"/>
      <c r="BB200" s="1"/>
      <c r="BC200" s="1"/>
      <c r="BD200" s="1"/>
      <c r="BE200" s="1"/>
      <c r="BF200" s="1" t="s">
        <v>9</v>
      </c>
      <c r="BG200" s="2"/>
      <c r="BH200" s="1"/>
      <c r="BI200" s="1"/>
      <c r="BJ200" s="2"/>
      <c r="BK200" s="2"/>
      <c r="BL200" s="2"/>
      <c r="BM200" s="1"/>
      <c r="BN200" s="95"/>
    </row>
    <row r="201" spans="1:66" ht="31.2">
      <c r="A201" s="2">
        <v>197</v>
      </c>
      <c r="B201" s="102" t="s">
        <v>4123</v>
      </c>
      <c r="C201" s="102" t="s">
        <v>447</v>
      </c>
      <c r="D201" s="102" t="s">
        <v>3790</v>
      </c>
      <c r="E201" s="102">
        <v>78</v>
      </c>
      <c r="F201" s="102" t="s">
        <v>325</v>
      </c>
      <c r="G201" s="102" t="s">
        <v>325</v>
      </c>
      <c r="H201" s="23" t="str">
        <f t="shared" si="6"/>
        <v>朱＊菊</v>
      </c>
      <c r="I201" s="23" t="str">
        <f t="shared" si="7"/>
        <v>1＊832042</v>
      </c>
      <c r="J201" s="102" t="s">
        <v>4122</v>
      </c>
      <c r="K201" s="102" t="s">
        <v>1130</v>
      </c>
      <c r="L201" s="102">
        <v>1058</v>
      </c>
      <c r="M201" s="106"/>
      <c r="N201" s="33"/>
      <c r="O201" s="33"/>
      <c r="P201" s="33"/>
      <c r="Q201" s="2"/>
      <c r="R201" s="2"/>
      <c r="S201" s="2"/>
      <c r="T201" s="2"/>
      <c r="U201" s="2"/>
      <c r="V201" s="18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2"/>
      <c r="AO201" s="2"/>
      <c r="AP201" s="2"/>
      <c r="AQ201" s="1"/>
      <c r="AR201" s="1"/>
      <c r="AS201" s="1"/>
      <c r="AT201" s="1"/>
      <c r="AU201" s="1"/>
      <c r="AV201" s="2"/>
      <c r="AW201" s="1"/>
      <c r="AX201" s="1"/>
      <c r="AY201" s="1"/>
      <c r="AZ201" s="1"/>
      <c r="BA201" s="1"/>
      <c r="BB201" s="1"/>
      <c r="BC201" s="1"/>
      <c r="BD201" s="1"/>
      <c r="BE201" s="1"/>
      <c r="BF201" s="1" t="s">
        <v>1102</v>
      </c>
      <c r="BG201" s="2"/>
      <c r="BH201" s="1"/>
      <c r="BI201" s="1"/>
      <c r="BJ201" s="2"/>
      <c r="BK201" s="2"/>
      <c r="BL201" s="2"/>
      <c r="BM201" s="1"/>
      <c r="BN201" s="95"/>
    </row>
    <row r="202" spans="1:66" ht="27.6">
      <c r="A202" s="2">
        <v>198</v>
      </c>
      <c r="B202" s="102" t="s">
        <v>4124</v>
      </c>
      <c r="C202" s="102" t="s">
        <v>2353</v>
      </c>
      <c r="D202" s="102" t="s">
        <v>3783</v>
      </c>
      <c r="E202" s="102">
        <v>75</v>
      </c>
      <c r="F202" s="102" t="s">
        <v>325</v>
      </c>
      <c r="G202" s="102" t="s">
        <v>325</v>
      </c>
      <c r="H202" s="23" t="str">
        <f t="shared" si="6"/>
        <v>王＊陽</v>
      </c>
      <c r="I202" s="23" t="str">
        <f t="shared" si="7"/>
        <v>0＊319116</v>
      </c>
      <c r="J202" s="102" t="s">
        <v>3975</v>
      </c>
      <c r="K202" s="102" t="s">
        <v>1130</v>
      </c>
      <c r="L202" s="102">
        <v>1058</v>
      </c>
      <c r="M202" s="106"/>
      <c r="N202" s="33"/>
      <c r="O202" s="33"/>
      <c r="P202" s="33"/>
      <c r="Q202" s="2"/>
      <c r="R202" s="2"/>
      <c r="S202" s="2"/>
      <c r="T202" s="2"/>
      <c r="U202" s="2"/>
      <c r="V202" s="18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2"/>
      <c r="AO202" s="2"/>
      <c r="AP202" s="2"/>
      <c r="AQ202" s="1"/>
      <c r="AR202" s="1"/>
      <c r="AS202" s="1"/>
      <c r="AT202" s="1"/>
      <c r="AU202" s="1"/>
      <c r="AV202" s="2"/>
      <c r="AW202" s="1"/>
      <c r="AX202" s="1"/>
      <c r="AY202" s="1"/>
      <c r="AZ202" s="1"/>
      <c r="BA202" s="1"/>
      <c r="BB202" s="1"/>
      <c r="BC202" s="1"/>
      <c r="BD202" s="1"/>
      <c r="BE202" s="1"/>
      <c r="BF202" s="1" t="s">
        <v>1133</v>
      </c>
      <c r="BG202" s="2"/>
      <c r="BH202" s="1"/>
      <c r="BI202" s="1"/>
      <c r="BJ202" s="2"/>
      <c r="BK202" s="2"/>
      <c r="BL202" s="2"/>
      <c r="BM202" s="1"/>
      <c r="BN202" s="95"/>
    </row>
    <row r="203" spans="1:66" ht="27.6">
      <c r="A203" s="2">
        <v>199</v>
      </c>
      <c r="B203" s="102" t="s">
        <v>4125</v>
      </c>
      <c r="C203" s="102" t="s">
        <v>436</v>
      </c>
      <c r="D203" s="102" t="s">
        <v>3790</v>
      </c>
      <c r="E203" s="102">
        <v>70</v>
      </c>
      <c r="F203" s="102" t="s">
        <v>325</v>
      </c>
      <c r="G203" s="102" t="s">
        <v>325</v>
      </c>
      <c r="H203" s="23" t="str">
        <f t="shared" si="6"/>
        <v>葉＊桃</v>
      </c>
      <c r="I203" s="23" t="str">
        <f t="shared" si="7"/>
        <v>0＊060338</v>
      </c>
      <c r="J203" s="102" t="s">
        <v>4126</v>
      </c>
      <c r="K203" s="102" t="s">
        <v>1127</v>
      </c>
      <c r="L203" s="102">
        <v>1058</v>
      </c>
      <c r="M203" s="106"/>
      <c r="N203" s="33"/>
      <c r="O203" s="33"/>
      <c r="P203" s="33"/>
      <c r="Q203" s="2"/>
      <c r="R203" s="2"/>
      <c r="S203" s="2"/>
      <c r="T203" s="2"/>
      <c r="U203" s="2"/>
      <c r="V203" s="18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2"/>
      <c r="AO203" s="2"/>
      <c r="AP203" s="2"/>
      <c r="AQ203" s="1"/>
      <c r="AR203" s="1"/>
      <c r="AS203" s="1"/>
      <c r="AT203" s="1"/>
      <c r="AU203" s="1"/>
      <c r="AV203" s="2"/>
      <c r="AW203" s="1"/>
      <c r="AX203" s="1"/>
      <c r="AY203" s="1"/>
      <c r="AZ203" s="1"/>
      <c r="BA203" s="1"/>
      <c r="BB203" s="1"/>
      <c r="BC203" s="1"/>
      <c r="BD203" s="1"/>
      <c r="BE203" s="1" t="s">
        <v>1133</v>
      </c>
      <c r="BF203" s="1"/>
      <c r="BG203" s="2"/>
      <c r="BH203" s="1"/>
      <c r="BI203" s="1"/>
      <c r="BJ203" s="2"/>
      <c r="BK203" s="2"/>
      <c r="BL203" s="2"/>
      <c r="BM203" s="1"/>
      <c r="BN203" s="95"/>
    </row>
    <row r="204" spans="1:66" ht="41.4">
      <c r="A204" s="2">
        <v>200</v>
      </c>
      <c r="B204" s="102" t="s">
        <v>4127</v>
      </c>
      <c r="C204" s="102" t="s">
        <v>3462</v>
      </c>
      <c r="D204" s="102" t="s">
        <v>3783</v>
      </c>
      <c r="E204" s="102">
        <v>89</v>
      </c>
      <c r="F204" s="102" t="s">
        <v>325</v>
      </c>
      <c r="G204" s="102" t="s">
        <v>325</v>
      </c>
      <c r="H204" s="23" t="str">
        <f t="shared" si="6"/>
        <v>陳＊璋</v>
      </c>
      <c r="I204" s="23" t="str">
        <f t="shared" si="7"/>
        <v>2＊050193</v>
      </c>
      <c r="J204" s="102" t="s">
        <v>4128</v>
      </c>
      <c r="K204" s="102" t="s">
        <v>1812</v>
      </c>
      <c r="L204" s="102">
        <v>1058</v>
      </c>
      <c r="M204" s="106"/>
      <c r="N204" s="33"/>
      <c r="O204" s="33"/>
      <c r="P204" s="33"/>
      <c r="Q204" s="2"/>
      <c r="R204" s="2"/>
      <c r="S204" s="2"/>
      <c r="T204" s="2"/>
      <c r="U204" s="2"/>
      <c r="V204" s="18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2"/>
      <c r="AO204" s="2"/>
      <c r="AP204" s="2"/>
      <c r="AQ204" s="1"/>
      <c r="AR204" s="1"/>
      <c r="AS204" s="1"/>
      <c r="AT204" s="1"/>
      <c r="AU204" s="1"/>
      <c r="AV204" s="2"/>
      <c r="AW204" s="1"/>
      <c r="AX204" s="1"/>
      <c r="AY204" s="1" t="s">
        <v>9</v>
      </c>
      <c r="AZ204" s="1"/>
      <c r="BA204" s="1"/>
      <c r="BB204" s="1"/>
      <c r="BC204" s="1"/>
      <c r="BD204" s="1"/>
      <c r="BE204" s="1"/>
      <c r="BF204" s="1"/>
      <c r="BG204" s="2" t="s">
        <v>9</v>
      </c>
      <c r="BH204" s="1"/>
      <c r="BI204" s="1"/>
      <c r="BJ204" s="2"/>
      <c r="BK204" s="2"/>
      <c r="BL204" s="2"/>
      <c r="BM204" s="1"/>
      <c r="BN204" s="95"/>
    </row>
    <row r="205" spans="1:66">
      <c r="A205" s="2">
        <v>201</v>
      </c>
      <c r="B205" s="102" t="s">
        <v>4129</v>
      </c>
      <c r="C205" s="102" t="s">
        <v>1440</v>
      </c>
      <c r="D205" s="102" t="s">
        <v>3790</v>
      </c>
      <c r="E205" s="102">
        <v>66</v>
      </c>
      <c r="F205" s="102" t="s">
        <v>325</v>
      </c>
      <c r="G205" s="102" t="s">
        <v>325</v>
      </c>
      <c r="H205" s="23" t="str">
        <f t="shared" si="6"/>
        <v>陳＊嬌</v>
      </c>
      <c r="I205" s="23" t="str">
        <f t="shared" si="7"/>
        <v>2＊795743</v>
      </c>
      <c r="J205" s="102" t="s">
        <v>4069</v>
      </c>
      <c r="K205" s="102">
        <v>5760350</v>
      </c>
      <c r="L205" s="102">
        <v>1058</v>
      </c>
      <c r="M205" s="106"/>
      <c r="N205" s="33"/>
      <c r="O205" s="33"/>
      <c r="P205" s="33"/>
      <c r="Q205" s="2"/>
      <c r="R205" s="2"/>
      <c r="S205" s="2"/>
      <c r="T205" s="2"/>
      <c r="U205" s="2"/>
      <c r="V205" s="18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2"/>
      <c r="AO205" s="2"/>
      <c r="AP205" s="2"/>
      <c r="AQ205" s="1"/>
      <c r="AR205" s="1"/>
      <c r="AS205" s="1"/>
      <c r="AT205" s="1"/>
      <c r="AU205" s="1"/>
      <c r="AV205" s="2"/>
      <c r="AW205" s="1"/>
      <c r="AX205" s="1"/>
      <c r="AY205" s="1" t="s">
        <v>9</v>
      </c>
      <c r="AZ205" s="1"/>
      <c r="BA205" s="1"/>
      <c r="BB205" s="1"/>
      <c r="BC205" s="1"/>
      <c r="BD205" s="1"/>
      <c r="BE205" s="1"/>
      <c r="BF205" s="1"/>
      <c r="BG205" s="2"/>
      <c r="BH205" s="1"/>
      <c r="BI205" s="1"/>
      <c r="BJ205" s="2"/>
      <c r="BK205" s="2"/>
      <c r="BL205" s="2"/>
      <c r="BM205" s="1"/>
      <c r="BN205" s="95"/>
    </row>
    <row r="206" spans="1:66" ht="41.4">
      <c r="A206" s="2">
        <v>202</v>
      </c>
      <c r="B206" s="102" t="s">
        <v>4130</v>
      </c>
      <c r="C206" s="102" t="s">
        <v>511</v>
      </c>
      <c r="D206" s="102" t="s">
        <v>3783</v>
      </c>
      <c r="E206" s="102">
        <v>42</v>
      </c>
      <c r="F206" s="102" t="s">
        <v>325</v>
      </c>
      <c r="G206" s="102" t="s">
        <v>325</v>
      </c>
      <c r="H206" s="23" t="str">
        <f t="shared" si="6"/>
        <v>陳＊仲</v>
      </c>
      <c r="I206" s="23" t="str">
        <f t="shared" si="7"/>
        <v>0＊498649</v>
      </c>
      <c r="J206" s="102" t="s">
        <v>3529</v>
      </c>
      <c r="K206" s="102" t="s">
        <v>1125</v>
      </c>
      <c r="L206" s="102">
        <v>1125</v>
      </c>
      <c r="M206" s="106"/>
      <c r="N206" s="33"/>
      <c r="O206" s="33"/>
      <c r="P206" s="33"/>
      <c r="Q206" s="2"/>
      <c r="R206" s="2"/>
      <c r="S206" s="2"/>
      <c r="T206" s="2"/>
      <c r="U206" s="2"/>
      <c r="V206" s="18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2"/>
      <c r="AO206" s="2"/>
      <c r="AP206" s="2"/>
      <c r="AQ206" s="1"/>
      <c r="AR206" s="1"/>
      <c r="AS206" s="1"/>
      <c r="AT206" s="1"/>
      <c r="AU206" s="1"/>
      <c r="AV206" s="2"/>
      <c r="AW206" s="1"/>
      <c r="AX206" s="1"/>
      <c r="AY206" s="1"/>
      <c r="AZ206" s="1"/>
      <c r="BA206" s="1"/>
      <c r="BB206" s="1"/>
      <c r="BC206" s="1"/>
      <c r="BD206" s="1" t="s">
        <v>9</v>
      </c>
      <c r="BE206" s="1"/>
      <c r="BF206" s="1" t="s">
        <v>9</v>
      </c>
      <c r="BG206" s="2"/>
      <c r="BH206" s="1"/>
      <c r="BI206" s="1" t="s">
        <v>1114</v>
      </c>
      <c r="BJ206" s="2"/>
      <c r="BK206" s="2"/>
      <c r="BL206" s="2"/>
      <c r="BM206" s="1"/>
      <c r="BN206" s="95"/>
    </row>
    <row r="207" spans="1:66" ht="27.6">
      <c r="A207" s="2">
        <v>203</v>
      </c>
      <c r="B207" s="102" t="s">
        <v>4131</v>
      </c>
      <c r="C207" s="102" t="s">
        <v>3490</v>
      </c>
      <c r="D207" s="102" t="s">
        <v>3790</v>
      </c>
      <c r="E207" s="102">
        <v>64</v>
      </c>
      <c r="F207" s="102" t="s">
        <v>325</v>
      </c>
      <c r="G207" s="102" t="s">
        <v>325</v>
      </c>
      <c r="H207" s="23" t="str">
        <f t="shared" si="6"/>
        <v>陳＊桃</v>
      </c>
      <c r="I207" s="23" t="str">
        <f t="shared" si="7"/>
        <v>1＊016651</v>
      </c>
      <c r="J207" s="102" t="s">
        <v>3529</v>
      </c>
      <c r="K207" s="102" t="s">
        <v>1127</v>
      </c>
      <c r="L207" s="102">
        <v>1125</v>
      </c>
      <c r="M207" s="106"/>
      <c r="N207" s="33"/>
      <c r="O207" s="33"/>
      <c r="P207" s="33"/>
      <c r="Q207" s="2"/>
      <c r="R207" s="2"/>
      <c r="S207" s="2"/>
      <c r="T207" s="2"/>
      <c r="U207" s="2"/>
      <c r="V207" s="18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2"/>
      <c r="AO207" s="2"/>
      <c r="AP207" s="2"/>
      <c r="AQ207" s="1"/>
      <c r="AR207" s="1"/>
      <c r="AS207" s="1"/>
      <c r="AT207" s="1"/>
      <c r="AU207" s="1"/>
      <c r="AV207" s="2"/>
      <c r="AW207" s="1"/>
      <c r="AX207" s="1"/>
      <c r="AY207" s="1"/>
      <c r="AZ207" s="1"/>
      <c r="BA207" s="1"/>
      <c r="BB207" s="1"/>
      <c r="BC207" s="1"/>
      <c r="BD207" s="1"/>
      <c r="BE207" s="1" t="s">
        <v>9</v>
      </c>
      <c r="BF207" s="1"/>
      <c r="BG207" s="2"/>
      <c r="BH207" s="1"/>
      <c r="BI207" s="1" t="s">
        <v>1114</v>
      </c>
      <c r="BJ207" s="2"/>
      <c r="BK207" s="2"/>
      <c r="BL207" s="2"/>
      <c r="BM207" s="1" t="s">
        <v>4324</v>
      </c>
      <c r="BN207" s="95"/>
    </row>
    <row r="208" spans="1:66" ht="27.6">
      <c r="A208" s="2">
        <v>204</v>
      </c>
      <c r="B208" s="102" t="s">
        <v>3831</v>
      </c>
      <c r="C208" s="102" t="s">
        <v>3832</v>
      </c>
      <c r="D208" s="102" t="s">
        <v>3783</v>
      </c>
      <c r="E208" s="102">
        <v>44</v>
      </c>
      <c r="F208" s="102" t="s">
        <v>325</v>
      </c>
      <c r="G208" s="102" t="s">
        <v>325</v>
      </c>
      <c r="H208" s="23" t="str">
        <f t="shared" si="6"/>
        <v>黃＊銘</v>
      </c>
      <c r="I208" s="23" t="str">
        <f t="shared" si="7"/>
        <v>1＊446379</v>
      </c>
      <c r="J208" s="102" t="s">
        <v>3529</v>
      </c>
      <c r="K208" s="102" t="s">
        <v>1127</v>
      </c>
      <c r="L208" s="102">
        <v>1125</v>
      </c>
      <c r="M208" s="106"/>
      <c r="N208" s="33"/>
      <c r="O208" s="33"/>
      <c r="P208" s="33"/>
      <c r="Q208" s="2"/>
      <c r="R208" s="2"/>
      <c r="S208" s="2"/>
      <c r="T208" s="2"/>
      <c r="U208" s="2"/>
      <c r="V208" s="18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2"/>
      <c r="AO208" s="2"/>
      <c r="AP208" s="2"/>
      <c r="AQ208" s="1"/>
      <c r="AR208" s="1"/>
      <c r="AS208" s="1"/>
      <c r="AT208" s="1"/>
      <c r="AU208" s="1"/>
      <c r="AV208" s="2"/>
      <c r="AW208" s="1"/>
      <c r="AX208" s="1"/>
      <c r="AY208" s="1"/>
      <c r="AZ208" s="1"/>
      <c r="BA208" s="1"/>
      <c r="BB208" s="1"/>
      <c r="BC208" s="1"/>
      <c r="BD208" s="1"/>
      <c r="BE208" s="1" t="s">
        <v>9</v>
      </c>
      <c r="BF208" s="1"/>
      <c r="BG208" s="2"/>
      <c r="BH208" s="1"/>
      <c r="BI208" s="1"/>
      <c r="BJ208" s="2"/>
      <c r="BK208" s="2"/>
      <c r="BL208" s="2"/>
      <c r="BM208" s="1"/>
      <c r="BN208" s="95"/>
    </row>
    <row r="209" spans="1:66" ht="41.4">
      <c r="A209" s="2">
        <v>205</v>
      </c>
      <c r="B209" s="102" t="s">
        <v>4132</v>
      </c>
      <c r="C209" s="102" t="s">
        <v>2252</v>
      </c>
      <c r="D209" s="102" t="s">
        <v>3783</v>
      </c>
      <c r="E209" s="102">
        <v>82</v>
      </c>
      <c r="F209" s="102" t="s">
        <v>3529</v>
      </c>
      <c r="G209" s="102" t="s">
        <v>3529</v>
      </c>
      <c r="H209" s="23" t="str">
        <f t="shared" si="6"/>
        <v>戴＊福</v>
      </c>
      <c r="I209" s="23" t="str">
        <f t="shared" si="7"/>
        <v>0＊689075</v>
      </c>
      <c r="J209" s="102" t="s">
        <v>3529</v>
      </c>
      <c r="K209" s="102" t="s">
        <v>1132</v>
      </c>
      <c r="L209" s="102">
        <v>1125</v>
      </c>
      <c r="M209" s="106"/>
      <c r="N209" s="33"/>
      <c r="O209" s="33"/>
      <c r="P209" s="33"/>
      <c r="Q209" s="2"/>
      <c r="R209" s="2"/>
      <c r="S209" s="2"/>
      <c r="T209" s="2"/>
      <c r="U209" s="2"/>
      <c r="V209" s="18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2"/>
      <c r="AO209" s="2"/>
      <c r="AP209" s="2"/>
      <c r="AQ209" s="1"/>
      <c r="AR209" s="1"/>
      <c r="AS209" s="1"/>
      <c r="AT209" s="1"/>
      <c r="AU209" s="1"/>
      <c r="AV209" s="2"/>
      <c r="AW209" s="1"/>
      <c r="AX209" s="1"/>
      <c r="AY209" s="1"/>
      <c r="AZ209" s="1"/>
      <c r="BA209" s="1"/>
      <c r="BB209" s="1"/>
      <c r="BC209" s="1"/>
      <c r="BD209" s="1" t="s">
        <v>9</v>
      </c>
      <c r="BE209" s="1" t="s">
        <v>9</v>
      </c>
      <c r="BF209" s="1"/>
      <c r="BG209" s="2"/>
      <c r="BH209" s="1"/>
      <c r="BI209" s="1"/>
      <c r="BJ209" s="2"/>
      <c r="BK209" s="2"/>
      <c r="BL209" s="2"/>
      <c r="BM209" s="1"/>
      <c r="BN209" s="95"/>
    </row>
    <row r="210" spans="1:66" ht="41.4">
      <c r="A210" s="2">
        <v>206</v>
      </c>
      <c r="B210" s="102" t="s">
        <v>4133</v>
      </c>
      <c r="C210" s="102" t="s">
        <v>466</v>
      </c>
      <c r="D210" s="102" t="s">
        <v>3790</v>
      </c>
      <c r="E210" s="102">
        <v>79</v>
      </c>
      <c r="F210" s="102" t="s">
        <v>3529</v>
      </c>
      <c r="G210" s="102" t="s">
        <v>3529</v>
      </c>
      <c r="H210" s="23" t="str">
        <f t="shared" si="6"/>
        <v>張＊文秀</v>
      </c>
      <c r="I210" s="23" t="str">
        <f t="shared" si="7"/>
        <v>2＊336282</v>
      </c>
      <c r="J210" s="102" t="s">
        <v>3529</v>
      </c>
      <c r="K210" s="102" t="s">
        <v>1132</v>
      </c>
      <c r="L210" s="102">
        <v>1125</v>
      </c>
      <c r="M210" s="106"/>
      <c r="N210" s="33"/>
      <c r="O210" s="33"/>
      <c r="P210" s="33"/>
      <c r="Q210" s="2"/>
      <c r="R210" s="2"/>
      <c r="S210" s="2"/>
      <c r="T210" s="2"/>
      <c r="U210" s="2"/>
      <c r="V210" s="18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2"/>
      <c r="AO210" s="2"/>
      <c r="AP210" s="2"/>
      <c r="AQ210" s="1"/>
      <c r="AR210" s="1"/>
      <c r="AS210" s="1"/>
      <c r="AT210" s="1"/>
      <c r="AU210" s="1"/>
      <c r="AV210" s="2"/>
      <c r="AW210" s="1"/>
      <c r="AX210" s="1"/>
      <c r="AY210" s="1"/>
      <c r="AZ210" s="1"/>
      <c r="BA210" s="1"/>
      <c r="BB210" s="1"/>
      <c r="BC210" s="1"/>
      <c r="BD210" s="1" t="s">
        <v>9</v>
      </c>
      <c r="BE210" s="1" t="s">
        <v>9</v>
      </c>
      <c r="BF210" s="1"/>
      <c r="BG210" s="2"/>
      <c r="BH210" s="1"/>
      <c r="BI210" s="1"/>
      <c r="BJ210" s="2"/>
      <c r="BK210" s="2"/>
      <c r="BL210" s="2"/>
      <c r="BM210" s="1"/>
      <c r="BN210" s="95"/>
    </row>
    <row r="211" spans="1:66" ht="27.6">
      <c r="A211" s="2">
        <v>207</v>
      </c>
      <c r="B211" s="102" t="s">
        <v>4134</v>
      </c>
      <c r="C211" s="102" t="s">
        <v>808</v>
      </c>
      <c r="D211" s="102" t="s">
        <v>3783</v>
      </c>
      <c r="E211" s="102">
        <v>68</v>
      </c>
      <c r="F211" s="102" t="s">
        <v>325</v>
      </c>
      <c r="G211" s="102" t="s">
        <v>325</v>
      </c>
      <c r="H211" s="23" t="str">
        <f t="shared" si="6"/>
        <v>呂＊宗</v>
      </c>
      <c r="I211" s="23" t="str">
        <f t="shared" si="7"/>
        <v>1＊016325</v>
      </c>
      <c r="J211" s="102" t="s">
        <v>4114</v>
      </c>
      <c r="K211" s="102" t="s">
        <v>1127</v>
      </c>
      <c r="L211" s="102">
        <v>1125</v>
      </c>
      <c r="M211" s="106"/>
      <c r="N211" s="33"/>
      <c r="O211" s="33"/>
      <c r="P211" s="33"/>
      <c r="Q211" s="2"/>
      <c r="R211" s="2"/>
      <c r="S211" s="2"/>
      <c r="T211" s="2"/>
      <c r="U211" s="2"/>
      <c r="V211" s="18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2"/>
      <c r="AO211" s="2"/>
      <c r="AP211" s="2"/>
      <c r="AQ211" s="1"/>
      <c r="AR211" s="1"/>
      <c r="AS211" s="1"/>
      <c r="AT211" s="1"/>
      <c r="AU211" s="1"/>
      <c r="AV211" s="2"/>
      <c r="AW211" s="1"/>
      <c r="AX211" s="1"/>
      <c r="AY211" s="1"/>
      <c r="AZ211" s="1"/>
      <c r="BA211" s="1"/>
      <c r="BB211" s="1"/>
      <c r="BC211" s="1"/>
      <c r="BD211" s="1"/>
      <c r="BE211" s="1" t="s">
        <v>9</v>
      </c>
      <c r="BF211" s="1"/>
      <c r="BG211" s="2"/>
      <c r="BH211" s="1"/>
      <c r="BI211" s="1"/>
      <c r="BJ211" s="2"/>
      <c r="BK211" s="2"/>
      <c r="BL211" s="2"/>
      <c r="BM211" s="1"/>
      <c r="BN211" s="95"/>
    </row>
    <row r="212" spans="1:66" ht="27.6">
      <c r="A212" s="2">
        <v>208</v>
      </c>
      <c r="B212" s="102" t="s">
        <v>4135</v>
      </c>
      <c r="C212" s="102" t="s">
        <v>4136</v>
      </c>
      <c r="D212" s="102" t="s">
        <v>3790</v>
      </c>
      <c r="E212" s="102">
        <v>78</v>
      </c>
      <c r="F212" s="102" t="s">
        <v>325</v>
      </c>
      <c r="G212" s="102" t="s">
        <v>325</v>
      </c>
      <c r="H212" s="23" t="str">
        <f t="shared" si="6"/>
        <v>曾＊鳳嬌</v>
      </c>
      <c r="I212" s="23" t="str">
        <f t="shared" si="7"/>
        <v>1＊940785</v>
      </c>
      <c r="J212" s="102" t="s">
        <v>4114</v>
      </c>
      <c r="K212" s="102" t="s">
        <v>1127</v>
      </c>
      <c r="L212" s="102">
        <v>1125</v>
      </c>
      <c r="M212" s="106"/>
      <c r="N212" s="33"/>
      <c r="O212" s="33"/>
      <c r="P212" s="33"/>
      <c r="Q212" s="2"/>
      <c r="R212" s="2"/>
      <c r="S212" s="2"/>
      <c r="T212" s="2"/>
      <c r="U212" s="2"/>
      <c r="V212" s="18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2"/>
      <c r="AO212" s="2"/>
      <c r="AP212" s="2"/>
      <c r="AQ212" s="1"/>
      <c r="AR212" s="1"/>
      <c r="AS212" s="1"/>
      <c r="AT212" s="1"/>
      <c r="AU212" s="1"/>
      <c r="AV212" s="2"/>
      <c r="AW212" s="1"/>
      <c r="AX212" s="1"/>
      <c r="AY212" s="1"/>
      <c r="AZ212" s="1"/>
      <c r="BA212" s="1"/>
      <c r="BB212" s="1"/>
      <c r="BC212" s="1"/>
      <c r="BD212" s="1"/>
      <c r="BE212" s="1" t="s">
        <v>9</v>
      </c>
      <c r="BF212" s="1"/>
      <c r="BG212" s="2"/>
      <c r="BH212" s="1"/>
      <c r="BI212" s="1"/>
      <c r="BJ212" s="2"/>
      <c r="BK212" s="2"/>
      <c r="BL212" s="2"/>
      <c r="BM212" s="1"/>
      <c r="BN212" s="95"/>
    </row>
    <row r="213" spans="1:66" ht="41.4">
      <c r="A213" s="2">
        <v>209</v>
      </c>
      <c r="B213" s="102" t="s">
        <v>4137</v>
      </c>
      <c r="C213" s="102" t="s">
        <v>2587</v>
      </c>
      <c r="D213" s="102" t="s">
        <v>3783</v>
      </c>
      <c r="E213" s="102">
        <v>78</v>
      </c>
      <c r="F213" s="102" t="s">
        <v>325</v>
      </c>
      <c r="G213" s="102" t="s">
        <v>325</v>
      </c>
      <c r="H213" s="23" t="str">
        <f t="shared" si="6"/>
        <v>陳＊富</v>
      </c>
      <c r="I213" s="23" t="str">
        <f t="shared" si="7"/>
        <v>2＊923153</v>
      </c>
      <c r="J213" s="102" t="s">
        <v>4114</v>
      </c>
      <c r="K213" s="102" t="s">
        <v>1803</v>
      </c>
      <c r="L213" s="102">
        <v>1125</v>
      </c>
      <c r="M213" s="106"/>
      <c r="N213" s="33"/>
      <c r="O213" s="33"/>
      <c r="P213" s="33"/>
      <c r="Q213" s="2"/>
      <c r="R213" s="2"/>
      <c r="S213" s="2"/>
      <c r="T213" s="2"/>
      <c r="U213" s="2"/>
      <c r="V213" s="18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2"/>
      <c r="AO213" s="2"/>
      <c r="AP213" s="2"/>
      <c r="AQ213" s="1"/>
      <c r="AR213" s="1"/>
      <c r="AS213" s="1"/>
      <c r="AT213" s="1"/>
      <c r="AU213" s="1"/>
      <c r="AV213" s="2"/>
      <c r="AW213" s="1"/>
      <c r="AX213" s="1"/>
      <c r="AY213" s="1" t="s">
        <v>9</v>
      </c>
      <c r="AZ213" s="1"/>
      <c r="BA213" s="1"/>
      <c r="BB213" s="1"/>
      <c r="BC213" s="1"/>
      <c r="BD213" s="1"/>
      <c r="BE213" s="1" t="s">
        <v>9</v>
      </c>
      <c r="BF213" s="1"/>
      <c r="BG213" s="2"/>
      <c r="BH213" s="1"/>
      <c r="BI213" s="1"/>
      <c r="BJ213" s="2"/>
      <c r="BK213" s="2"/>
      <c r="BL213" s="2"/>
      <c r="BM213" s="1"/>
      <c r="BN213" s="95"/>
    </row>
    <row r="214" spans="1:66" ht="41.4">
      <c r="A214" s="2">
        <v>210</v>
      </c>
      <c r="B214" s="102" t="s">
        <v>4138</v>
      </c>
      <c r="C214" s="102" t="s">
        <v>92</v>
      </c>
      <c r="D214" s="102" t="s">
        <v>3790</v>
      </c>
      <c r="E214" s="102">
        <v>68</v>
      </c>
      <c r="F214" s="102" t="s">
        <v>325</v>
      </c>
      <c r="G214" s="102" t="s">
        <v>325</v>
      </c>
      <c r="H214" s="23" t="str">
        <f t="shared" si="6"/>
        <v>邱＊珠</v>
      </c>
      <c r="I214" s="23" t="str">
        <f t="shared" si="7"/>
        <v>2＊610027</v>
      </c>
      <c r="J214" s="102" t="s">
        <v>4114</v>
      </c>
      <c r="K214" s="102" t="s">
        <v>1140</v>
      </c>
      <c r="L214" s="102">
        <v>1125</v>
      </c>
      <c r="M214" s="106"/>
      <c r="N214" s="33"/>
      <c r="O214" s="33"/>
      <c r="P214" s="33"/>
      <c r="Q214" s="2"/>
      <c r="R214" s="2"/>
      <c r="S214" s="2"/>
      <c r="T214" s="2"/>
      <c r="U214" s="2"/>
      <c r="V214" s="18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2"/>
      <c r="AO214" s="2"/>
      <c r="AP214" s="2"/>
      <c r="AQ214" s="1"/>
      <c r="AR214" s="1"/>
      <c r="AS214" s="1"/>
      <c r="AT214" s="1"/>
      <c r="AU214" s="1"/>
      <c r="AV214" s="2"/>
      <c r="AW214" s="1"/>
      <c r="AX214" s="1"/>
      <c r="AY214" s="1"/>
      <c r="AZ214" s="1"/>
      <c r="BA214" s="1"/>
      <c r="BB214" s="1"/>
      <c r="BC214" s="1"/>
      <c r="BD214" s="1"/>
      <c r="BE214" s="1" t="s">
        <v>9</v>
      </c>
      <c r="BF214" s="1"/>
      <c r="BG214" s="2"/>
      <c r="BH214" s="1"/>
      <c r="BI214" s="1"/>
      <c r="BJ214" s="2" t="s">
        <v>1141</v>
      </c>
      <c r="BK214" s="2"/>
      <c r="BL214" s="2"/>
      <c r="BM214" s="1"/>
      <c r="BN214" s="95"/>
    </row>
    <row r="215" spans="1:66" ht="27.6">
      <c r="A215" s="2">
        <v>211</v>
      </c>
      <c r="B215" s="102" t="s">
        <v>3820</v>
      </c>
      <c r="C215" s="102" t="s">
        <v>2413</v>
      </c>
      <c r="D215" s="102" t="s">
        <v>3790</v>
      </c>
      <c r="E215" s="102">
        <v>48</v>
      </c>
      <c r="F215" s="102" t="s">
        <v>325</v>
      </c>
      <c r="G215" s="102" t="s">
        <v>325</v>
      </c>
      <c r="H215" s="23" t="str">
        <f t="shared" si="6"/>
        <v>葉＊娟</v>
      </c>
      <c r="I215" s="23" t="str">
        <f t="shared" si="7"/>
        <v>1＊914319</v>
      </c>
      <c r="J215" s="102" t="s">
        <v>4117</v>
      </c>
      <c r="K215" s="102" t="s">
        <v>1127</v>
      </c>
      <c r="L215" s="102">
        <v>1125</v>
      </c>
      <c r="M215" s="106"/>
      <c r="N215" s="33"/>
      <c r="O215" s="33"/>
      <c r="P215" s="33"/>
      <c r="Q215" s="2"/>
      <c r="R215" s="2"/>
      <c r="S215" s="2"/>
      <c r="T215" s="2"/>
      <c r="U215" s="2"/>
      <c r="V215" s="18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2"/>
      <c r="AO215" s="2"/>
      <c r="AP215" s="2"/>
      <c r="AQ215" s="1"/>
      <c r="AR215" s="1"/>
      <c r="AS215" s="1"/>
      <c r="AT215" s="1"/>
      <c r="AU215" s="1"/>
      <c r="AV215" s="2"/>
      <c r="AW215" s="1"/>
      <c r="AX215" s="1"/>
      <c r="AY215" s="1"/>
      <c r="AZ215" s="1"/>
      <c r="BA215" s="1"/>
      <c r="BB215" s="1"/>
      <c r="BC215" s="1"/>
      <c r="BD215" s="1"/>
      <c r="BE215" s="1" t="s">
        <v>9</v>
      </c>
      <c r="BF215" s="1"/>
      <c r="BG215" s="2"/>
      <c r="BH215" s="1"/>
      <c r="BI215" s="1"/>
      <c r="BJ215" s="2"/>
      <c r="BK215" s="2"/>
      <c r="BL215" s="2"/>
      <c r="BM215" s="1"/>
      <c r="BN215" s="95"/>
    </row>
    <row r="216" spans="1:66" ht="27.6">
      <c r="A216" s="2">
        <v>212</v>
      </c>
      <c r="B216" s="102" t="s">
        <v>4139</v>
      </c>
      <c r="C216" s="102" t="s">
        <v>476</v>
      </c>
      <c r="D216" s="102" t="s">
        <v>3790</v>
      </c>
      <c r="E216" s="102">
        <v>63</v>
      </c>
      <c r="F216" s="102" t="s">
        <v>325</v>
      </c>
      <c r="G216" s="102" t="s">
        <v>325</v>
      </c>
      <c r="H216" s="23" t="str">
        <f t="shared" si="6"/>
        <v>吳＊樺</v>
      </c>
      <c r="I216" s="23" t="str">
        <f t="shared" si="7"/>
        <v>1＊108943</v>
      </c>
      <c r="J216" s="102" t="s">
        <v>4117</v>
      </c>
      <c r="K216" s="102" t="s">
        <v>1127</v>
      </c>
      <c r="L216" s="102">
        <v>1125</v>
      </c>
      <c r="M216" s="106"/>
      <c r="N216" s="33"/>
      <c r="O216" s="33"/>
      <c r="P216" s="33"/>
      <c r="Q216" s="2"/>
      <c r="R216" s="2"/>
      <c r="S216" s="2"/>
      <c r="T216" s="2"/>
      <c r="U216" s="2"/>
      <c r="V216" s="18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2"/>
      <c r="AO216" s="2"/>
      <c r="AP216" s="2"/>
      <c r="AQ216" s="1"/>
      <c r="AR216" s="1"/>
      <c r="AS216" s="1"/>
      <c r="AT216" s="1"/>
      <c r="AU216" s="1"/>
      <c r="AV216" s="2"/>
      <c r="AW216" s="1"/>
      <c r="AX216" s="1"/>
      <c r="AY216" s="1"/>
      <c r="AZ216" s="1"/>
      <c r="BA216" s="1"/>
      <c r="BB216" s="1"/>
      <c r="BC216" s="1"/>
      <c r="BD216" s="1"/>
      <c r="BE216" s="1" t="s">
        <v>9</v>
      </c>
      <c r="BF216" s="1"/>
      <c r="BG216" s="2"/>
      <c r="BH216" s="1"/>
      <c r="BI216" s="1"/>
      <c r="BJ216" s="2"/>
      <c r="BK216" s="2"/>
      <c r="BL216" s="2"/>
      <c r="BM216" s="1"/>
      <c r="BN216" s="95"/>
    </row>
    <row r="217" spans="1:66" ht="27.6">
      <c r="A217" s="2">
        <v>213</v>
      </c>
      <c r="B217" s="102" t="s">
        <v>4140</v>
      </c>
      <c r="C217" s="102" t="s">
        <v>4141</v>
      </c>
      <c r="D217" s="102" t="s">
        <v>3783</v>
      </c>
      <c r="E217" s="102">
        <v>40</v>
      </c>
      <c r="F217" s="102" t="s">
        <v>325</v>
      </c>
      <c r="G217" s="102" t="s">
        <v>325</v>
      </c>
      <c r="H217" s="23" t="str">
        <f t="shared" si="6"/>
        <v>陳＊俊</v>
      </c>
      <c r="I217" s="23" t="str">
        <f t="shared" si="7"/>
        <v>2＊310398</v>
      </c>
      <c r="J217" s="102" t="s">
        <v>4117</v>
      </c>
      <c r="K217" s="102" t="s">
        <v>1130</v>
      </c>
      <c r="L217" s="102">
        <v>1125</v>
      </c>
      <c r="M217" s="106"/>
      <c r="N217" s="33"/>
      <c r="O217" s="33"/>
      <c r="P217" s="33"/>
      <c r="Q217" s="2"/>
      <c r="R217" s="2"/>
      <c r="S217" s="2"/>
      <c r="T217" s="2"/>
      <c r="U217" s="2"/>
      <c r="V217" s="18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2"/>
      <c r="AO217" s="2"/>
      <c r="AP217" s="2"/>
      <c r="AQ217" s="1"/>
      <c r="AR217" s="1"/>
      <c r="AS217" s="1"/>
      <c r="AT217" s="1"/>
      <c r="AU217" s="1"/>
      <c r="AV217" s="2"/>
      <c r="AW217" s="1"/>
      <c r="AX217" s="1"/>
      <c r="AY217" s="1"/>
      <c r="AZ217" s="1"/>
      <c r="BA217" s="1"/>
      <c r="BB217" s="1"/>
      <c r="BC217" s="1"/>
      <c r="BD217" s="1"/>
      <c r="BE217" s="1"/>
      <c r="BF217" s="1" t="s">
        <v>9</v>
      </c>
      <c r="BG217" s="2"/>
      <c r="BH217" s="1"/>
      <c r="BI217" s="1"/>
      <c r="BJ217" s="2"/>
      <c r="BK217" s="2"/>
      <c r="BL217" s="2"/>
      <c r="BM217" s="1"/>
      <c r="BN217" s="95"/>
    </row>
    <row r="218" spans="1:66" ht="27.6">
      <c r="A218" s="2">
        <v>214</v>
      </c>
      <c r="B218" s="102" t="s">
        <v>3823</v>
      </c>
      <c r="C218" s="102" t="s">
        <v>2363</v>
      </c>
      <c r="D218" s="102" t="s">
        <v>3790</v>
      </c>
      <c r="E218" s="102">
        <v>53</v>
      </c>
      <c r="F218" s="102" t="s">
        <v>325</v>
      </c>
      <c r="G218" s="102" t="s">
        <v>325</v>
      </c>
      <c r="H218" s="23" t="str">
        <f t="shared" si="6"/>
        <v>郭＊娟</v>
      </c>
      <c r="I218" s="23" t="str">
        <f t="shared" si="7"/>
        <v>2＊775695</v>
      </c>
      <c r="J218" s="102" t="s">
        <v>4117</v>
      </c>
      <c r="K218" s="102" t="s">
        <v>1131</v>
      </c>
      <c r="L218" s="102">
        <v>1125</v>
      </c>
      <c r="M218" s="106"/>
      <c r="N218" s="33"/>
      <c r="O218" s="33"/>
      <c r="P218" s="33"/>
      <c r="Q218" s="2"/>
      <c r="R218" s="2"/>
      <c r="S218" s="2"/>
      <c r="T218" s="2"/>
      <c r="U218" s="2"/>
      <c r="V218" s="18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2"/>
      <c r="AO218" s="2"/>
      <c r="AP218" s="2"/>
      <c r="AQ218" s="1"/>
      <c r="AR218" s="1"/>
      <c r="AS218" s="1"/>
      <c r="AT218" s="1"/>
      <c r="AU218" s="1"/>
      <c r="AV218" s="2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2" t="s">
        <v>9</v>
      </c>
      <c r="BH218" s="1"/>
      <c r="BI218" s="1"/>
      <c r="BJ218" s="2"/>
      <c r="BK218" s="2"/>
      <c r="BL218" s="2"/>
      <c r="BM218" s="1"/>
      <c r="BN218" s="95"/>
    </row>
    <row r="219" spans="1:66" ht="41.4">
      <c r="A219" s="2">
        <v>215</v>
      </c>
      <c r="B219" s="102" t="s">
        <v>4142</v>
      </c>
      <c r="C219" s="102" t="s">
        <v>4143</v>
      </c>
      <c r="D219" s="102" t="s">
        <v>3783</v>
      </c>
      <c r="E219" s="102">
        <v>56</v>
      </c>
      <c r="F219" s="102" t="s">
        <v>325</v>
      </c>
      <c r="G219" s="102" t="s">
        <v>325</v>
      </c>
      <c r="H219" s="23" t="str">
        <f t="shared" si="6"/>
        <v>陳＊義</v>
      </c>
      <c r="I219" s="23" t="str">
        <f t="shared" si="7"/>
        <v>2＊696513</v>
      </c>
      <c r="J219" s="102" t="s">
        <v>3975</v>
      </c>
      <c r="K219" s="102" t="s">
        <v>1125</v>
      </c>
      <c r="L219" s="102">
        <v>1125</v>
      </c>
      <c r="M219" s="106"/>
      <c r="N219" s="33"/>
      <c r="O219" s="33"/>
      <c r="P219" s="33"/>
      <c r="Q219" s="2"/>
      <c r="R219" s="2"/>
      <c r="S219" s="2"/>
      <c r="T219" s="2"/>
      <c r="U219" s="2"/>
      <c r="V219" s="18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2"/>
      <c r="AO219" s="2"/>
      <c r="AP219" s="2"/>
      <c r="AQ219" s="1"/>
      <c r="AR219" s="1"/>
      <c r="AS219" s="1"/>
      <c r="AT219" s="1"/>
      <c r="AU219" s="1"/>
      <c r="AV219" s="2"/>
      <c r="AW219" s="1"/>
      <c r="AX219" s="1"/>
      <c r="AY219" s="1"/>
      <c r="AZ219" s="1"/>
      <c r="BA219" s="1"/>
      <c r="BB219" s="1"/>
      <c r="BC219" s="1"/>
      <c r="BD219" s="1" t="s">
        <v>9</v>
      </c>
      <c r="BE219" s="1"/>
      <c r="BF219" s="1" t="s">
        <v>9</v>
      </c>
      <c r="BG219" s="2"/>
      <c r="BH219" s="1"/>
      <c r="BI219" s="1"/>
      <c r="BJ219" s="2"/>
      <c r="BK219" s="2"/>
      <c r="BL219" s="2"/>
      <c r="BM219" s="1"/>
      <c r="BN219" s="95"/>
    </row>
    <row r="220" spans="1:66">
      <c r="A220" s="2">
        <v>216</v>
      </c>
      <c r="B220" s="102" t="s">
        <v>4144</v>
      </c>
      <c r="C220" s="102" t="s">
        <v>3481</v>
      </c>
      <c r="D220" s="102" t="s">
        <v>3783</v>
      </c>
      <c r="E220" s="102">
        <v>85</v>
      </c>
      <c r="F220" s="102" t="s">
        <v>325</v>
      </c>
      <c r="G220" s="102" t="s">
        <v>325</v>
      </c>
      <c r="H220" s="23" t="str">
        <f t="shared" si="6"/>
        <v>徐＊智</v>
      </c>
      <c r="I220" s="23" t="str">
        <f t="shared" si="7"/>
        <v>2＊455409</v>
      </c>
      <c r="J220" s="102" t="s">
        <v>4025</v>
      </c>
      <c r="K220" s="102">
        <v>5760230</v>
      </c>
      <c r="L220" s="102">
        <v>1125</v>
      </c>
      <c r="M220" s="106"/>
      <c r="N220" s="33"/>
      <c r="O220" s="33"/>
      <c r="P220" s="33"/>
      <c r="Q220" s="2"/>
      <c r="R220" s="2"/>
      <c r="S220" s="2"/>
      <c r="T220" s="2"/>
      <c r="U220" s="2"/>
      <c r="V220" s="18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2"/>
      <c r="AO220" s="2"/>
      <c r="AP220" s="2"/>
      <c r="AQ220" s="1"/>
      <c r="AR220" s="1"/>
      <c r="AS220" s="1"/>
      <c r="AT220" s="1"/>
      <c r="AU220" s="1"/>
      <c r="AV220" s="2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2" t="s">
        <v>9</v>
      </c>
      <c r="BH220" s="1"/>
      <c r="BI220" s="1"/>
      <c r="BJ220" s="2"/>
      <c r="BK220" s="2"/>
      <c r="BL220" s="2"/>
      <c r="BM220" s="1"/>
      <c r="BN220" s="95"/>
    </row>
    <row r="221" spans="1:66">
      <c r="A221" s="2">
        <v>217</v>
      </c>
      <c r="B221" s="102" t="s">
        <v>3828</v>
      </c>
      <c r="C221" s="102" t="s">
        <v>3829</v>
      </c>
      <c r="D221" s="102" t="s">
        <v>3790</v>
      </c>
      <c r="E221" s="102">
        <v>79</v>
      </c>
      <c r="F221" s="102" t="s">
        <v>325</v>
      </c>
      <c r="G221" s="102" t="s">
        <v>325</v>
      </c>
      <c r="H221" s="23" t="str">
        <f t="shared" si="6"/>
        <v>蔡＊阿鳳</v>
      </c>
      <c r="I221" s="23" t="str">
        <f t="shared" si="7"/>
        <v>2＊109113</v>
      </c>
      <c r="J221" s="102" t="s">
        <v>4025</v>
      </c>
      <c r="K221" s="102">
        <v>5760230</v>
      </c>
      <c r="L221" s="102">
        <v>1125</v>
      </c>
      <c r="M221" s="106"/>
      <c r="N221" s="33"/>
      <c r="O221" s="33"/>
      <c r="P221" s="33"/>
      <c r="Q221" s="2"/>
      <c r="R221" s="2"/>
      <c r="S221" s="2"/>
      <c r="T221" s="2"/>
      <c r="U221" s="2"/>
      <c r="V221" s="18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2"/>
      <c r="AO221" s="2"/>
      <c r="AP221" s="2"/>
      <c r="AQ221" s="1"/>
      <c r="AR221" s="1"/>
      <c r="AS221" s="1"/>
      <c r="AT221" s="1"/>
      <c r="AU221" s="1"/>
      <c r="AV221" s="2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2" t="s">
        <v>9</v>
      </c>
      <c r="BH221" s="1"/>
      <c r="BI221" s="1"/>
      <c r="BJ221" s="2"/>
      <c r="BK221" s="2"/>
      <c r="BL221" s="2"/>
      <c r="BM221" s="1"/>
      <c r="BN221" s="95"/>
    </row>
    <row r="222" spans="1:66" ht="27.6">
      <c r="A222" s="2">
        <v>218</v>
      </c>
      <c r="B222" s="102" t="s">
        <v>4145</v>
      </c>
      <c r="C222" s="102" t="s">
        <v>97</v>
      </c>
      <c r="D222" s="102" t="s">
        <v>3790</v>
      </c>
      <c r="E222" s="102">
        <v>59</v>
      </c>
      <c r="F222" s="102" t="s">
        <v>325</v>
      </c>
      <c r="G222" s="102" t="s">
        <v>325</v>
      </c>
      <c r="H222" s="23" t="str">
        <f t="shared" si="6"/>
        <v>翁＊玫</v>
      </c>
      <c r="I222" s="23" t="str">
        <f t="shared" si="7"/>
        <v>0＊466701</v>
      </c>
      <c r="J222" s="102" t="s">
        <v>4126</v>
      </c>
      <c r="K222" s="102" t="s">
        <v>1127</v>
      </c>
      <c r="L222" s="102">
        <v>1125</v>
      </c>
      <c r="M222" s="106"/>
      <c r="N222" s="33"/>
      <c r="O222" s="33"/>
      <c r="P222" s="33"/>
      <c r="Q222" s="2"/>
      <c r="R222" s="2"/>
      <c r="S222" s="2"/>
      <c r="T222" s="2"/>
      <c r="U222" s="2"/>
      <c r="V222" s="18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2"/>
      <c r="AO222" s="2"/>
      <c r="AP222" s="2"/>
      <c r="AQ222" s="1"/>
      <c r="AR222" s="1"/>
      <c r="AS222" s="1"/>
      <c r="AT222" s="1"/>
      <c r="AU222" s="1"/>
      <c r="AV222" s="2"/>
      <c r="AW222" s="1"/>
      <c r="AX222" s="1"/>
      <c r="AY222" s="1"/>
      <c r="AZ222" s="1"/>
      <c r="BA222" s="1"/>
      <c r="BB222" s="1"/>
      <c r="BC222" s="1"/>
      <c r="BD222" s="1"/>
      <c r="BE222" s="1" t="s">
        <v>9</v>
      </c>
      <c r="BF222" s="1"/>
      <c r="BG222" s="2"/>
      <c r="BH222" s="1"/>
      <c r="BI222" s="1"/>
      <c r="BJ222" s="2"/>
      <c r="BK222" s="2"/>
      <c r="BL222" s="2"/>
      <c r="BM222" s="1"/>
      <c r="BN222" s="95"/>
    </row>
    <row r="223" spans="1:66" ht="27.6">
      <c r="A223" s="2">
        <v>219</v>
      </c>
      <c r="B223" s="102" t="s">
        <v>4146</v>
      </c>
      <c r="C223" s="102" t="s">
        <v>1717</v>
      </c>
      <c r="D223" s="102" t="s">
        <v>3790</v>
      </c>
      <c r="E223" s="102">
        <v>88</v>
      </c>
      <c r="F223" s="102" t="s">
        <v>325</v>
      </c>
      <c r="G223" s="102" t="s">
        <v>325</v>
      </c>
      <c r="H223" s="23" t="str">
        <f t="shared" si="6"/>
        <v>鄭＊美玉</v>
      </c>
      <c r="I223" s="23" t="str">
        <f t="shared" si="7"/>
        <v>0＊642808</v>
      </c>
      <c r="J223" s="102" t="s">
        <v>4126</v>
      </c>
      <c r="K223" s="102" t="s">
        <v>1130</v>
      </c>
      <c r="L223" s="102">
        <v>1125</v>
      </c>
      <c r="M223" s="106"/>
      <c r="N223" s="33"/>
      <c r="O223" s="33"/>
      <c r="P223" s="33"/>
      <c r="Q223" s="2"/>
      <c r="R223" s="2"/>
      <c r="S223" s="2"/>
      <c r="T223" s="2"/>
      <c r="U223" s="2"/>
      <c r="V223" s="18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2"/>
      <c r="AO223" s="2"/>
      <c r="AP223" s="2"/>
      <c r="AQ223" s="1"/>
      <c r="AR223" s="1"/>
      <c r="AS223" s="1"/>
      <c r="AT223" s="1"/>
      <c r="AU223" s="1"/>
      <c r="AV223" s="2"/>
      <c r="AW223" s="1"/>
      <c r="AX223" s="1"/>
      <c r="AY223" s="1"/>
      <c r="AZ223" s="1"/>
      <c r="BA223" s="1"/>
      <c r="BB223" s="1"/>
      <c r="BC223" s="1"/>
      <c r="BD223" s="1"/>
      <c r="BE223" s="1"/>
      <c r="BF223" s="1" t="s">
        <v>1133</v>
      </c>
      <c r="BG223" s="2"/>
      <c r="BH223" s="1"/>
      <c r="BI223" s="1"/>
      <c r="BJ223" s="2"/>
      <c r="BK223" s="2"/>
      <c r="BL223" s="2"/>
      <c r="BM223" s="1"/>
      <c r="BN223" s="95"/>
    </row>
    <row r="224" spans="1:66" ht="27.6">
      <c r="A224" s="2">
        <v>220</v>
      </c>
      <c r="B224" s="102" t="s">
        <v>4147</v>
      </c>
      <c r="C224" s="102" t="s">
        <v>4148</v>
      </c>
      <c r="D224" s="102" t="s">
        <v>3790</v>
      </c>
      <c r="E224" s="102">
        <v>71</v>
      </c>
      <c r="F224" s="102" t="s">
        <v>325</v>
      </c>
      <c r="G224" s="102" t="s">
        <v>325</v>
      </c>
      <c r="H224" s="23" t="str">
        <f t="shared" si="6"/>
        <v>張＊蘭</v>
      </c>
      <c r="I224" s="23" t="str">
        <f t="shared" si="7"/>
        <v>0＊717811</v>
      </c>
      <c r="J224" s="102" t="s">
        <v>4126</v>
      </c>
      <c r="K224" s="102" t="s">
        <v>1127</v>
      </c>
      <c r="L224" s="102">
        <v>1125</v>
      </c>
      <c r="M224" s="106"/>
      <c r="N224" s="33"/>
      <c r="O224" s="33"/>
      <c r="P224" s="33"/>
      <c r="Q224" s="2"/>
      <c r="R224" s="2"/>
      <c r="S224" s="2"/>
      <c r="T224" s="2"/>
      <c r="U224" s="2"/>
      <c r="V224" s="18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2"/>
      <c r="AO224" s="2"/>
      <c r="AP224" s="2"/>
      <c r="AQ224" s="1"/>
      <c r="AR224" s="1"/>
      <c r="AS224" s="1"/>
      <c r="AT224" s="1"/>
      <c r="AU224" s="1"/>
      <c r="AV224" s="2"/>
      <c r="AW224" s="1"/>
      <c r="AX224" s="1"/>
      <c r="AY224" s="1"/>
      <c r="AZ224" s="1"/>
      <c r="BA224" s="1"/>
      <c r="BB224" s="1"/>
      <c r="BC224" s="1"/>
      <c r="BD224" s="1"/>
      <c r="BE224" s="1" t="s">
        <v>9</v>
      </c>
      <c r="BF224" s="1"/>
      <c r="BG224" s="2"/>
      <c r="BH224" s="1"/>
      <c r="BI224" s="1"/>
      <c r="BJ224" s="2"/>
      <c r="BK224" s="2"/>
      <c r="BL224" s="2"/>
      <c r="BM224" s="1"/>
      <c r="BN224" s="95"/>
    </row>
    <row r="225" spans="1:66" ht="27.6">
      <c r="A225" s="2">
        <v>221</v>
      </c>
      <c r="B225" s="102" t="s">
        <v>4149</v>
      </c>
      <c r="C225" s="102" t="s">
        <v>4150</v>
      </c>
      <c r="D225" s="102" t="s">
        <v>3783</v>
      </c>
      <c r="E225" s="102">
        <v>79</v>
      </c>
      <c r="F225" s="102" t="s">
        <v>325</v>
      </c>
      <c r="G225" s="102" t="s">
        <v>325</v>
      </c>
      <c r="H225" s="23" t="str">
        <f t="shared" si="6"/>
        <v>吳＊雄</v>
      </c>
      <c r="I225" s="23" t="str">
        <f t="shared" si="7"/>
        <v>1＊216208</v>
      </c>
      <c r="J225" s="102" t="s">
        <v>4126</v>
      </c>
      <c r="K225" s="102" t="s">
        <v>1127</v>
      </c>
      <c r="L225" s="102">
        <v>1125</v>
      </c>
      <c r="M225" s="106"/>
      <c r="N225" s="33"/>
      <c r="O225" s="33"/>
      <c r="P225" s="33"/>
      <c r="Q225" s="2"/>
      <c r="R225" s="2"/>
      <c r="S225" s="2"/>
      <c r="T225" s="2"/>
      <c r="U225" s="2"/>
      <c r="V225" s="18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2"/>
      <c r="AO225" s="2"/>
      <c r="AP225" s="2"/>
      <c r="AQ225" s="1"/>
      <c r="AR225" s="1"/>
      <c r="AS225" s="1"/>
      <c r="AT225" s="1"/>
      <c r="AU225" s="1"/>
      <c r="AV225" s="2"/>
      <c r="AW225" s="1"/>
      <c r="AX225" s="1"/>
      <c r="AY225" s="1"/>
      <c r="AZ225" s="1"/>
      <c r="BA225" s="1"/>
      <c r="BB225" s="1"/>
      <c r="BC225" s="1"/>
      <c r="BD225" s="1"/>
      <c r="BE225" s="1" t="s">
        <v>9</v>
      </c>
      <c r="BF225" s="1"/>
      <c r="BG225" s="2"/>
      <c r="BH225" s="1"/>
      <c r="BI225" s="1"/>
      <c r="BJ225" s="2"/>
      <c r="BK225" s="2"/>
      <c r="BL225" s="2"/>
      <c r="BM225" s="1"/>
      <c r="BN225" s="95"/>
    </row>
    <row r="226" spans="1:66" ht="27.6">
      <c r="A226" s="2">
        <v>222</v>
      </c>
      <c r="B226" s="102" t="s">
        <v>4151</v>
      </c>
      <c r="C226" s="102" t="s">
        <v>4152</v>
      </c>
      <c r="D226" s="102" t="s">
        <v>3790</v>
      </c>
      <c r="E226" s="102">
        <v>61</v>
      </c>
      <c r="F226" s="102" t="s">
        <v>325</v>
      </c>
      <c r="G226" s="102" t="s">
        <v>325</v>
      </c>
      <c r="H226" s="23" t="str">
        <f t="shared" si="6"/>
        <v>賴＊足</v>
      </c>
      <c r="I226" s="23" t="str">
        <f t="shared" si="7"/>
        <v>1＊035433</v>
      </c>
      <c r="J226" s="102" t="s">
        <v>4126</v>
      </c>
      <c r="K226" s="102" t="s">
        <v>1130</v>
      </c>
      <c r="L226" s="102">
        <v>1125</v>
      </c>
      <c r="M226" s="106"/>
      <c r="N226" s="33"/>
      <c r="O226" s="33"/>
      <c r="P226" s="33"/>
      <c r="Q226" s="2"/>
      <c r="R226" s="2"/>
      <c r="S226" s="2"/>
      <c r="T226" s="2"/>
      <c r="U226" s="2"/>
      <c r="V226" s="18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2"/>
      <c r="AO226" s="2"/>
      <c r="AP226" s="2"/>
      <c r="AQ226" s="1"/>
      <c r="AR226" s="1"/>
      <c r="AS226" s="1"/>
      <c r="AT226" s="1"/>
      <c r="AU226" s="1"/>
      <c r="AV226" s="2"/>
      <c r="AW226" s="1"/>
      <c r="AX226" s="1"/>
      <c r="AY226" s="1"/>
      <c r="AZ226" s="1"/>
      <c r="BA226" s="1"/>
      <c r="BB226" s="1"/>
      <c r="BC226" s="1"/>
      <c r="BD226" s="1"/>
      <c r="BE226" s="1"/>
      <c r="BF226" s="1" t="s">
        <v>1133</v>
      </c>
      <c r="BG226" s="2"/>
      <c r="BH226" s="1"/>
      <c r="BI226" s="1"/>
      <c r="BJ226" s="2"/>
      <c r="BK226" s="2"/>
      <c r="BL226" s="2"/>
      <c r="BM226" s="1"/>
      <c r="BN226" s="95"/>
    </row>
    <row r="227" spans="1:66" ht="27.6">
      <c r="A227" s="2">
        <v>223</v>
      </c>
      <c r="B227" s="102" t="s">
        <v>4153</v>
      </c>
      <c r="C227" s="102" t="s">
        <v>4154</v>
      </c>
      <c r="D227" s="102" t="s">
        <v>3790</v>
      </c>
      <c r="E227" s="102">
        <v>72</v>
      </c>
      <c r="F227" s="102" t="s">
        <v>325</v>
      </c>
      <c r="G227" s="102" t="s">
        <v>325</v>
      </c>
      <c r="H227" s="23" t="str">
        <f t="shared" si="6"/>
        <v>游＊秀卿</v>
      </c>
      <c r="I227" s="23" t="str">
        <f t="shared" si="7"/>
        <v>1＊661551</v>
      </c>
      <c r="J227" s="102" t="s">
        <v>4126</v>
      </c>
      <c r="K227" s="102" t="s">
        <v>1131</v>
      </c>
      <c r="L227" s="102">
        <v>1125</v>
      </c>
      <c r="M227" s="106"/>
      <c r="N227" s="33"/>
      <c r="O227" s="33"/>
      <c r="P227" s="33"/>
      <c r="Q227" s="2"/>
      <c r="R227" s="2"/>
      <c r="S227" s="2"/>
      <c r="T227" s="2"/>
      <c r="U227" s="2"/>
      <c r="V227" s="18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2"/>
      <c r="AO227" s="2"/>
      <c r="AP227" s="2"/>
      <c r="AQ227" s="1"/>
      <c r="AR227" s="1"/>
      <c r="AS227" s="1"/>
      <c r="AT227" s="1"/>
      <c r="AU227" s="1"/>
      <c r="AV227" s="2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2" t="s">
        <v>9</v>
      </c>
      <c r="BH227" s="1"/>
      <c r="BI227" s="1"/>
      <c r="BJ227" s="2"/>
      <c r="BK227" s="2"/>
      <c r="BL227" s="2"/>
      <c r="BM227" s="1"/>
      <c r="BN227" s="95"/>
    </row>
    <row r="228" spans="1:66" ht="27.6">
      <c r="A228" s="2">
        <v>224</v>
      </c>
      <c r="B228" s="102" t="s">
        <v>4155</v>
      </c>
      <c r="C228" s="102" t="s">
        <v>1472</v>
      </c>
      <c r="D228" s="102" t="s">
        <v>3783</v>
      </c>
      <c r="E228" s="102">
        <v>62</v>
      </c>
      <c r="F228" s="102" t="s">
        <v>325</v>
      </c>
      <c r="G228" s="102" t="s">
        <v>325</v>
      </c>
      <c r="H228" s="23" t="str">
        <f t="shared" si="6"/>
        <v>李＊元</v>
      </c>
      <c r="I228" s="23" t="str">
        <f t="shared" si="7"/>
        <v>2＊424345</v>
      </c>
      <c r="J228" s="102" t="s">
        <v>4126</v>
      </c>
      <c r="K228" s="102" t="s">
        <v>1127</v>
      </c>
      <c r="L228" s="102">
        <v>1125</v>
      </c>
      <c r="M228" s="106"/>
      <c r="N228" s="33"/>
      <c r="O228" s="33"/>
      <c r="P228" s="33"/>
      <c r="Q228" s="2"/>
      <c r="R228" s="2"/>
      <c r="S228" s="2"/>
      <c r="T228" s="2"/>
      <c r="U228" s="2"/>
      <c r="V228" s="18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2"/>
      <c r="AO228" s="2"/>
      <c r="AP228" s="2"/>
      <c r="AQ228" s="1"/>
      <c r="AR228" s="1"/>
      <c r="AS228" s="1"/>
      <c r="AT228" s="1"/>
      <c r="AU228" s="1"/>
      <c r="AV228" s="2"/>
      <c r="AW228" s="1"/>
      <c r="AX228" s="1"/>
      <c r="AY228" s="1"/>
      <c r="AZ228" s="1"/>
      <c r="BA228" s="1"/>
      <c r="BB228" s="1"/>
      <c r="BC228" s="1"/>
      <c r="BD228" s="1"/>
      <c r="BE228" s="1" t="s">
        <v>9</v>
      </c>
      <c r="BF228" s="1"/>
      <c r="BG228" s="2"/>
      <c r="BH228" s="1"/>
      <c r="BI228" s="1"/>
      <c r="BJ228" s="2"/>
      <c r="BK228" s="2"/>
      <c r="BL228" s="2"/>
      <c r="BM228" s="1"/>
      <c r="BN228" s="95"/>
    </row>
    <row r="229" spans="1:66" ht="27.6">
      <c r="A229" s="2">
        <v>225</v>
      </c>
      <c r="B229" s="102" t="s">
        <v>4156</v>
      </c>
      <c r="C229" s="102" t="s">
        <v>477</v>
      </c>
      <c r="D229" s="102" t="s">
        <v>3783</v>
      </c>
      <c r="E229" s="102">
        <v>55</v>
      </c>
      <c r="F229" s="102" t="s">
        <v>325</v>
      </c>
      <c r="G229" s="102" t="s">
        <v>325</v>
      </c>
      <c r="H229" s="23" t="str">
        <f t="shared" si="6"/>
        <v>彭＊璋</v>
      </c>
      <c r="I229" s="23" t="str">
        <f t="shared" si="7"/>
        <v>2＊752022</v>
      </c>
      <c r="J229" s="102" t="s">
        <v>4126</v>
      </c>
      <c r="K229" s="102" t="s">
        <v>1127</v>
      </c>
      <c r="L229" s="102">
        <v>1125</v>
      </c>
      <c r="M229" s="106"/>
      <c r="N229" s="33"/>
      <c r="O229" s="33"/>
      <c r="P229" s="33"/>
      <c r="Q229" s="2"/>
      <c r="R229" s="2"/>
      <c r="S229" s="2"/>
      <c r="T229" s="2"/>
      <c r="U229" s="2"/>
      <c r="V229" s="18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2"/>
      <c r="AO229" s="2"/>
      <c r="AP229" s="2"/>
      <c r="AQ229" s="1"/>
      <c r="AR229" s="1"/>
      <c r="AS229" s="1"/>
      <c r="AT229" s="1"/>
      <c r="AU229" s="1"/>
      <c r="AV229" s="2"/>
      <c r="AW229" s="1"/>
      <c r="AX229" s="1"/>
      <c r="AY229" s="1"/>
      <c r="AZ229" s="1"/>
      <c r="BA229" s="1"/>
      <c r="BB229" s="1"/>
      <c r="BC229" s="1"/>
      <c r="BD229" s="1"/>
      <c r="BE229" s="1" t="s">
        <v>9</v>
      </c>
      <c r="BF229" s="1"/>
      <c r="BG229" s="2"/>
      <c r="BH229" s="1"/>
      <c r="BI229" s="1"/>
      <c r="BJ229" s="2"/>
      <c r="BK229" s="2"/>
      <c r="BL229" s="2"/>
      <c r="BM229" s="1"/>
      <c r="BN229" s="95"/>
    </row>
    <row r="230" spans="1:66" ht="27.6">
      <c r="A230" s="2">
        <v>226</v>
      </c>
      <c r="B230" s="102" t="s">
        <v>4157</v>
      </c>
      <c r="C230" s="102" t="s">
        <v>4158</v>
      </c>
      <c r="D230" s="102" t="s">
        <v>3783</v>
      </c>
      <c r="E230" s="102">
        <v>82</v>
      </c>
      <c r="F230" s="102" t="s">
        <v>325</v>
      </c>
      <c r="G230" s="102" t="s">
        <v>325</v>
      </c>
      <c r="H230" s="23" t="str">
        <f t="shared" si="6"/>
        <v>廖＊烈</v>
      </c>
      <c r="I230" s="23" t="str">
        <f t="shared" si="7"/>
        <v>1＊257657</v>
      </c>
      <c r="J230" s="102" t="s">
        <v>4126</v>
      </c>
      <c r="K230" s="102" t="s">
        <v>1127</v>
      </c>
      <c r="L230" s="102">
        <v>1125</v>
      </c>
      <c r="M230" s="106"/>
      <c r="N230" s="33"/>
      <c r="O230" s="33"/>
      <c r="P230" s="33"/>
      <c r="Q230" s="2"/>
      <c r="R230" s="2"/>
      <c r="S230" s="2"/>
      <c r="T230" s="2"/>
      <c r="U230" s="2"/>
      <c r="V230" s="18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2"/>
      <c r="AO230" s="2"/>
      <c r="AP230" s="2"/>
      <c r="AQ230" s="1"/>
      <c r="AR230" s="1"/>
      <c r="AS230" s="1"/>
      <c r="AT230" s="1"/>
      <c r="AU230" s="1"/>
      <c r="AV230" s="2"/>
      <c r="AW230" s="1"/>
      <c r="AX230" s="1"/>
      <c r="AY230" s="1"/>
      <c r="AZ230" s="1"/>
      <c r="BA230" s="1"/>
      <c r="BB230" s="1"/>
      <c r="BC230" s="1"/>
      <c r="BD230" s="1"/>
      <c r="BE230" s="1" t="s">
        <v>9</v>
      </c>
      <c r="BF230" s="1"/>
      <c r="BG230" s="2"/>
      <c r="BH230" s="1"/>
      <c r="BI230" s="1"/>
      <c r="BJ230" s="2"/>
      <c r="BK230" s="2"/>
      <c r="BL230" s="2"/>
      <c r="BM230" s="1"/>
      <c r="BN230" s="95"/>
    </row>
    <row r="231" spans="1:66" ht="27.6">
      <c r="A231" s="2">
        <v>227</v>
      </c>
      <c r="B231" s="102" t="s">
        <v>4159</v>
      </c>
      <c r="C231" s="102" t="s">
        <v>4160</v>
      </c>
      <c r="D231" s="102" t="s">
        <v>3790</v>
      </c>
      <c r="E231" s="102">
        <v>61</v>
      </c>
      <c r="F231" s="102" t="s">
        <v>325</v>
      </c>
      <c r="G231" s="102" t="s">
        <v>325</v>
      </c>
      <c r="H231" s="23" t="str">
        <f t="shared" si="6"/>
        <v>陳＊芬</v>
      </c>
      <c r="I231" s="23" t="str">
        <f t="shared" si="7"/>
        <v>0＊835872</v>
      </c>
      <c r="J231" s="102" t="s">
        <v>4037</v>
      </c>
      <c r="K231" s="102" t="s">
        <v>1127</v>
      </c>
      <c r="L231" s="102">
        <v>1125</v>
      </c>
      <c r="M231" s="106"/>
      <c r="N231" s="33"/>
      <c r="O231" s="33"/>
      <c r="P231" s="33"/>
      <c r="Q231" s="2"/>
      <c r="R231" s="2"/>
      <c r="S231" s="2"/>
      <c r="T231" s="2"/>
      <c r="U231" s="2"/>
      <c r="V231" s="18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2"/>
      <c r="AO231" s="2"/>
      <c r="AP231" s="2"/>
      <c r="AQ231" s="1"/>
      <c r="AR231" s="1"/>
      <c r="AS231" s="1"/>
      <c r="AT231" s="1"/>
      <c r="AU231" s="1"/>
      <c r="AV231" s="2"/>
      <c r="AW231" s="1"/>
      <c r="AX231" s="1"/>
      <c r="AY231" s="1"/>
      <c r="AZ231" s="1"/>
      <c r="BA231" s="1"/>
      <c r="BB231" s="1"/>
      <c r="BC231" s="1"/>
      <c r="BD231" s="1"/>
      <c r="BE231" s="1" t="s">
        <v>9</v>
      </c>
      <c r="BF231" s="1"/>
      <c r="BG231" s="2"/>
      <c r="BH231" s="1"/>
      <c r="BI231" s="1"/>
      <c r="BJ231" s="2"/>
      <c r="BK231" s="2"/>
      <c r="BL231" s="2"/>
      <c r="BM231" s="1"/>
      <c r="BN231" s="95"/>
    </row>
    <row r="232" spans="1:66">
      <c r="A232" s="2">
        <v>228</v>
      </c>
      <c r="B232" s="102" t="s">
        <v>4161</v>
      </c>
      <c r="C232" s="102" t="s">
        <v>783</v>
      </c>
      <c r="D232" s="102" t="s">
        <v>3790</v>
      </c>
      <c r="E232" s="102">
        <v>73</v>
      </c>
      <c r="F232" s="102" t="s">
        <v>325</v>
      </c>
      <c r="G232" s="102" t="s">
        <v>325</v>
      </c>
      <c r="H232" s="23" t="str">
        <f t="shared" si="6"/>
        <v>李＊秋美</v>
      </c>
      <c r="I232" s="23" t="str">
        <f t="shared" si="7"/>
        <v>0＊195220</v>
      </c>
      <c r="J232" s="102" t="s">
        <v>4037</v>
      </c>
      <c r="K232" s="102">
        <v>5760350</v>
      </c>
      <c r="L232" s="102">
        <v>1125</v>
      </c>
      <c r="M232" s="106"/>
      <c r="N232" s="33"/>
      <c r="O232" s="33"/>
      <c r="P232" s="33"/>
      <c r="Q232" s="2"/>
      <c r="R232" s="2"/>
      <c r="S232" s="2"/>
      <c r="T232" s="2"/>
      <c r="U232" s="2"/>
      <c r="V232" s="18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2"/>
      <c r="AO232" s="2"/>
      <c r="AP232" s="2"/>
      <c r="AQ232" s="1"/>
      <c r="AR232" s="1"/>
      <c r="AS232" s="1"/>
      <c r="AT232" s="1"/>
      <c r="AU232" s="1"/>
      <c r="AV232" s="2"/>
      <c r="AW232" s="1"/>
      <c r="AX232" s="1"/>
      <c r="AY232" s="1" t="s">
        <v>9</v>
      </c>
      <c r="AZ232" s="1"/>
      <c r="BA232" s="1"/>
      <c r="BB232" s="1"/>
      <c r="BC232" s="1"/>
      <c r="BD232" s="1"/>
      <c r="BE232" s="1"/>
      <c r="BF232" s="1"/>
      <c r="BG232" s="2"/>
      <c r="BH232" s="1"/>
      <c r="BI232" s="1"/>
      <c r="BJ232" s="2"/>
      <c r="BK232" s="2"/>
      <c r="BL232" s="2"/>
      <c r="BM232" s="1"/>
      <c r="BN232" s="95"/>
    </row>
    <row r="233" spans="1:66" ht="41.4">
      <c r="A233" s="2">
        <v>229</v>
      </c>
      <c r="B233" s="102" t="s">
        <v>4162</v>
      </c>
      <c r="C233" s="102" t="s">
        <v>4163</v>
      </c>
      <c r="D233" s="102" t="s">
        <v>3790</v>
      </c>
      <c r="E233" s="102">
        <v>75</v>
      </c>
      <c r="F233" s="102" t="s">
        <v>325</v>
      </c>
      <c r="G233" s="102" t="s">
        <v>325</v>
      </c>
      <c r="H233" s="23" t="str">
        <f t="shared" si="6"/>
        <v>翁＊雪</v>
      </c>
      <c r="I233" s="23" t="str">
        <f t="shared" si="7"/>
        <v>0＊662752</v>
      </c>
      <c r="J233" s="102" t="s">
        <v>4037</v>
      </c>
      <c r="K233" s="102" t="s">
        <v>1125</v>
      </c>
      <c r="L233" s="102">
        <v>1125</v>
      </c>
      <c r="M233" s="106"/>
      <c r="N233" s="33"/>
      <c r="O233" s="33"/>
      <c r="P233" s="33"/>
      <c r="Q233" s="2"/>
      <c r="R233" s="2"/>
      <c r="S233" s="2"/>
      <c r="T233" s="2"/>
      <c r="U233" s="2"/>
      <c r="V233" s="18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2"/>
      <c r="AO233" s="2"/>
      <c r="AP233" s="2"/>
      <c r="AQ233" s="1"/>
      <c r="AR233" s="1"/>
      <c r="AS233" s="1"/>
      <c r="AT233" s="1"/>
      <c r="AU233" s="1"/>
      <c r="AV233" s="2"/>
      <c r="AW233" s="1"/>
      <c r="AX233" s="1"/>
      <c r="AY233" s="1"/>
      <c r="AZ233" s="1"/>
      <c r="BA233" s="1"/>
      <c r="BB233" s="1"/>
      <c r="BC233" s="1"/>
      <c r="BD233" s="1" t="s">
        <v>9</v>
      </c>
      <c r="BE233" s="1"/>
      <c r="BF233" s="1" t="s">
        <v>9</v>
      </c>
      <c r="BG233" s="2"/>
      <c r="BH233" s="1"/>
      <c r="BI233" s="1"/>
      <c r="BJ233" s="2"/>
      <c r="BK233" s="2"/>
      <c r="BL233" s="2"/>
      <c r="BM233" s="1"/>
      <c r="BN233" s="95"/>
    </row>
    <row r="234" spans="1:66" ht="27.6">
      <c r="A234" s="2">
        <v>230</v>
      </c>
      <c r="B234" s="102" t="s">
        <v>4164</v>
      </c>
      <c r="C234" s="102" t="s">
        <v>4165</v>
      </c>
      <c r="D234" s="102" t="s">
        <v>3783</v>
      </c>
      <c r="E234" s="102">
        <v>80</v>
      </c>
      <c r="F234" s="102" t="s">
        <v>325</v>
      </c>
      <c r="G234" s="102" t="s">
        <v>325</v>
      </c>
      <c r="H234" s="23" t="str">
        <f t="shared" si="6"/>
        <v>史＊雄</v>
      </c>
      <c r="I234" s="23" t="str">
        <f t="shared" si="7"/>
        <v>0＊956842</v>
      </c>
      <c r="J234" s="102" t="s">
        <v>4043</v>
      </c>
      <c r="K234" s="102" t="s">
        <v>1127</v>
      </c>
      <c r="L234" s="102">
        <v>1125</v>
      </c>
      <c r="M234" s="106"/>
      <c r="N234" s="33"/>
      <c r="O234" s="33"/>
      <c r="P234" s="33"/>
      <c r="Q234" s="2"/>
      <c r="R234" s="2"/>
      <c r="S234" s="2"/>
      <c r="T234" s="2"/>
      <c r="U234" s="2"/>
      <c r="V234" s="18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2"/>
      <c r="AO234" s="2"/>
      <c r="AP234" s="2"/>
      <c r="AQ234" s="1"/>
      <c r="AR234" s="1"/>
      <c r="AS234" s="1"/>
      <c r="AT234" s="1"/>
      <c r="AU234" s="1"/>
      <c r="AV234" s="2"/>
      <c r="AW234" s="1"/>
      <c r="AX234" s="1"/>
      <c r="AY234" s="1"/>
      <c r="AZ234" s="1"/>
      <c r="BA234" s="1"/>
      <c r="BB234" s="1"/>
      <c r="BC234" s="1"/>
      <c r="BD234" s="1"/>
      <c r="BE234" s="1" t="s">
        <v>9</v>
      </c>
      <c r="BF234" s="1"/>
      <c r="BG234" s="2"/>
      <c r="BH234" s="1"/>
      <c r="BI234" s="1"/>
      <c r="BJ234" s="2"/>
      <c r="BK234" s="2"/>
      <c r="BL234" s="2"/>
      <c r="BM234" s="1"/>
      <c r="BN234" s="95"/>
    </row>
    <row r="235" spans="1:66" ht="27.6">
      <c r="A235" s="2">
        <v>231</v>
      </c>
      <c r="B235" s="102" t="s">
        <v>4166</v>
      </c>
      <c r="C235" s="102" t="s">
        <v>4167</v>
      </c>
      <c r="D235" s="102" t="s">
        <v>3790</v>
      </c>
      <c r="E235" s="102">
        <v>78</v>
      </c>
      <c r="F235" s="102" t="s">
        <v>325</v>
      </c>
      <c r="G235" s="102" t="s">
        <v>325</v>
      </c>
      <c r="H235" s="23" t="str">
        <f t="shared" si="6"/>
        <v>葉＊禎美</v>
      </c>
      <c r="I235" s="23" t="str">
        <f t="shared" si="7"/>
        <v>2＊553468</v>
      </c>
      <c r="J235" s="102" t="s">
        <v>4043</v>
      </c>
      <c r="K235" s="102" t="s">
        <v>1127</v>
      </c>
      <c r="L235" s="102">
        <v>1125</v>
      </c>
      <c r="M235" s="106"/>
      <c r="N235" s="33"/>
      <c r="O235" s="33"/>
      <c r="P235" s="33"/>
      <c r="Q235" s="2"/>
      <c r="R235" s="2"/>
      <c r="S235" s="2"/>
      <c r="T235" s="2"/>
      <c r="U235" s="2"/>
      <c r="V235" s="18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2"/>
      <c r="AO235" s="2"/>
      <c r="AP235" s="2"/>
      <c r="AQ235" s="1"/>
      <c r="AR235" s="1"/>
      <c r="AS235" s="1"/>
      <c r="AT235" s="1"/>
      <c r="AU235" s="1"/>
      <c r="AV235" s="2"/>
      <c r="AW235" s="1"/>
      <c r="AX235" s="1"/>
      <c r="AY235" s="1"/>
      <c r="AZ235" s="1"/>
      <c r="BA235" s="1"/>
      <c r="BB235" s="1"/>
      <c r="BC235" s="1"/>
      <c r="BD235" s="1"/>
      <c r="BE235" s="1" t="s">
        <v>9</v>
      </c>
      <c r="BF235" s="1"/>
      <c r="BG235" s="2"/>
      <c r="BH235" s="1"/>
      <c r="BI235" s="1"/>
      <c r="BJ235" s="2"/>
      <c r="BK235" s="2"/>
      <c r="BL235" s="2"/>
      <c r="BM235" s="1"/>
      <c r="BN235" s="95"/>
    </row>
    <row r="236" spans="1:66" ht="27.6">
      <c r="A236" s="2">
        <v>232</v>
      </c>
      <c r="B236" s="102" t="s">
        <v>4168</v>
      </c>
      <c r="C236" s="102" t="s">
        <v>4169</v>
      </c>
      <c r="D236" s="102" t="s">
        <v>3790</v>
      </c>
      <c r="E236" s="102">
        <v>67</v>
      </c>
      <c r="F236" s="102" t="s">
        <v>325</v>
      </c>
      <c r="G236" s="102" t="s">
        <v>325</v>
      </c>
      <c r="H236" s="23" t="str">
        <f t="shared" si="6"/>
        <v>許＊絨</v>
      </c>
      <c r="I236" s="23" t="str">
        <f t="shared" si="7"/>
        <v>0＊649703</v>
      </c>
      <c r="J236" s="102" t="s">
        <v>4128</v>
      </c>
      <c r="K236" s="102" t="s">
        <v>1130</v>
      </c>
      <c r="L236" s="102">
        <v>1125</v>
      </c>
      <c r="M236" s="106"/>
      <c r="N236" s="33"/>
      <c r="O236" s="33"/>
      <c r="P236" s="33"/>
      <c r="Q236" s="2"/>
      <c r="R236" s="2"/>
      <c r="S236" s="2"/>
      <c r="T236" s="2"/>
      <c r="U236" s="2"/>
      <c r="V236" s="18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2"/>
      <c r="AO236" s="2"/>
      <c r="AP236" s="2"/>
      <c r="AQ236" s="1"/>
      <c r="AR236" s="1"/>
      <c r="AS236" s="1"/>
      <c r="AT236" s="1"/>
      <c r="AU236" s="1"/>
      <c r="AV236" s="2"/>
      <c r="AW236" s="1"/>
      <c r="AX236" s="1"/>
      <c r="AY236" s="1"/>
      <c r="AZ236" s="1"/>
      <c r="BA236" s="1"/>
      <c r="BB236" s="1"/>
      <c r="BC236" s="1"/>
      <c r="BD236" s="1"/>
      <c r="BE236" s="1"/>
      <c r="BF236" s="1" t="s">
        <v>9</v>
      </c>
      <c r="BG236" s="2"/>
      <c r="BH236" s="1"/>
      <c r="BI236" s="1"/>
      <c r="BJ236" s="2"/>
      <c r="BK236" s="2"/>
      <c r="BL236" s="2"/>
      <c r="BM236" s="1"/>
      <c r="BN236" s="95"/>
    </row>
    <row r="237" spans="1:66" ht="31.2">
      <c r="A237" s="2">
        <v>233</v>
      </c>
      <c r="B237" s="102" t="s">
        <v>4170</v>
      </c>
      <c r="C237" s="102" t="s">
        <v>459</v>
      </c>
      <c r="D237" s="102" t="s">
        <v>3790</v>
      </c>
      <c r="E237" s="102">
        <v>58</v>
      </c>
      <c r="F237" s="102" t="s">
        <v>325</v>
      </c>
      <c r="G237" s="102" t="s">
        <v>325</v>
      </c>
      <c r="H237" s="23" t="str">
        <f t="shared" si="6"/>
        <v>梁＊羚</v>
      </c>
      <c r="I237" s="23" t="str">
        <f t="shared" si="7"/>
        <v>0＊099959</v>
      </c>
      <c r="J237" s="102" t="s">
        <v>4128</v>
      </c>
      <c r="K237" s="102" t="s">
        <v>1130</v>
      </c>
      <c r="L237" s="102">
        <v>1125</v>
      </c>
      <c r="M237" s="106"/>
      <c r="N237" s="33"/>
      <c r="O237" s="33"/>
      <c r="P237" s="33"/>
      <c r="Q237" s="2"/>
      <c r="R237" s="2"/>
      <c r="S237" s="2"/>
      <c r="T237" s="2"/>
      <c r="U237" s="2"/>
      <c r="V237" s="18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2"/>
      <c r="AO237" s="2"/>
      <c r="AP237" s="2"/>
      <c r="AQ237" s="1"/>
      <c r="AR237" s="1"/>
      <c r="AS237" s="1"/>
      <c r="AT237" s="1"/>
      <c r="AU237" s="1"/>
      <c r="AV237" s="2"/>
      <c r="AW237" s="1"/>
      <c r="AX237" s="1"/>
      <c r="AY237" s="1"/>
      <c r="AZ237" s="1"/>
      <c r="BA237" s="1"/>
      <c r="BB237" s="1"/>
      <c r="BC237" s="1"/>
      <c r="BD237" s="1"/>
      <c r="BE237" s="1"/>
      <c r="BF237" s="1" t="s">
        <v>1102</v>
      </c>
      <c r="BG237" s="2"/>
      <c r="BH237" s="1"/>
      <c r="BI237" s="1"/>
      <c r="BJ237" s="2"/>
      <c r="BK237" s="2"/>
      <c r="BL237" s="2"/>
      <c r="BM237" s="1"/>
      <c r="BN237" s="95"/>
    </row>
    <row r="238" spans="1:66" ht="27.6">
      <c r="A238" s="2">
        <v>234</v>
      </c>
      <c r="B238" s="102" t="s">
        <v>4171</v>
      </c>
      <c r="C238" s="102" t="s">
        <v>4172</v>
      </c>
      <c r="D238" s="102" t="s">
        <v>3790</v>
      </c>
      <c r="E238" s="102">
        <v>58</v>
      </c>
      <c r="F238" s="102" t="s">
        <v>325</v>
      </c>
      <c r="G238" s="102" t="s">
        <v>325</v>
      </c>
      <c r="H238" s="23" t="str">
        <f t="shared" si="6"/>
        <v>楊＊蓁</v>
      </c>
      <c r="I238" s="23" t="str">
        <f t="shared" si="7"/>
        <v>0＊539925</v>
      </c>
      <c r="J238" s="102" t="s">
        <v>4128</v>
      </c>
      <c r="K238" s="102" t="s">
        <v>1127</v>
      </c>
      <c r="L238" s="102">
        <v>1125</v>
      </c>
      <c r="M238" s="106"/>
      <c r="N238" s="33"/>
      <c r="O238" s="33"/>
      <c r="P238" s="33"/>
      <c r="Q238" s="2"/>
      <c r="R238" s="2"/>
      <c r="S238" s="2"/>
      <c r="T238" s="2"/>
      <c r="U238" s="2"/>
      <c r="V238" s="18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2"/>
      <c r="AO238" s="2"/>
      <c r="AP238" s="2"/>
      <c r="AQ238" s="1"/>
      <c r="AR238" s="1"/>
      <c r="AS238" s="1"/>
      <c r="AT238" s="1"/>
      <c r="AU238" s="1"/>
      <c r="AV238" s="2"/>
      <c r="AW238" s="1"/>
      <c r="AX238" s="1"/>
      <c r="AY238" s="1"/>
      <c r="AZ238" s="1"/>
      <c r="BA238" s="1"/>
      <c r="BB238" s="1"/>
      <c r="BC238" s="1"/>
      <c r="BD238" s="1"/>
      <c r="BE238" s="1" t="s">
        <v>9</v>
      </c>
      <c r="BF238" s="1"/>
      <c r="BG238" s="2"/>
      <c r="BH238" s="1"/>
      <c r="BI238" s="1"/>
      <c r="BJ238" s="2"/>
      <c r="BK238" s="2"/>
      <c r="BL238" s="2"/>
      <c r="BM238" s="1"/>
      <c r="BN238" s="95"/>
    </row>
    <row r="239" spans="1:66" ht="27.6">
      <c r="A239" s="2">
        <v>235</v>
      </c>
      <c r="B239" s="102" t="s">
        <v>4173</v>
      </c>
      <c r="C239" s="102" t="s">
        <v>4174</v>
      </c>
      <c r="D239" s="102" t="s">
        <v>3790</v>
      </c>
      <c r="E239" s="102">
        <v>69</v>
      </c>
      <c r="F239" s="102" t="s">
        <v>325</v>
      </c>
      <c r="G239" s="102" t="s">
        <v>325</v>
      </c>
      <c r="H239" s="23" t="str">
        <f t="shared" si="6"/>
        <v>王＊金菊</v>
      </c>
      <c r="I239" s="23" t="str">
        <f t="shared" si="7"/>
        <v>0＊999138</v>
      </c>
      <c r="J239" s="102" t="s">
        <v>4128</v>
      </c>
      <c r="K239" s="102" t="s">
        <v>1131</v>
      </c>
      <c r="L239" s="102">
        <v>1125</v>
      </c>
      <c r="M239" s="106"/>
      <c r="N239" s="33"/>
      <c r="O239" s="33"/>
      <c r="P239" s="33"/>
      <c r="Q239" s="2"/>
      <c r="R239" s="2"/>
      <c r="S239" s="2"/>
      <c r="T239" s="2"/>
      <c r="U239" s="2"/>
      <c r="V239" s="18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2"/>
      <c r="AO239" s="2"/>
      <c r="AP239" s="2"/>
      <c r="AQ239" s="1"/>
      <c r="AR239" s="1"/>
      <c r="AS239" s="1"/>
      <c r="AT239" s="1"/>
      <c r="AU239" s="1"/>
      <c r="AV239" s="2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2" t="s">
        <v>9</v>
      </c>
      <c r="BH239" s="1"/>
      <c r="BI239" s="1"/>
      <c r="BJ239" s="2"/>
      <c r="BK239" s="2"/>
      <c r="BL239" s="2"/>
      <c r="BM239" s="1"/>
      <c r="BN239" s="95"/>
    </row>
    <row r="240" spans="1:66">
      <c r="A240" s="2">
        <v>236</v>
      </c>
      <c r="B240" s="102" t="s">
        <v>4175</v>
      </c>
      <c r="C240" s="102" t="s">
        <v>512</v>
      </c>
      <c r="D240" s="102" t="s">
        <v>3783</v>
      </c>
      <c r="E240" s="102">
        <v>69</v>
      </c>
      <c r="F240" s="102" t="s">
        <v>325</v>
      </c>
      <c r="G240" s="102" t="s">
        <v>325</v>
      </c>
      <c r="H240" s="23" t="str">
        <f t="shared" si="6"/>
        <v>陳＊松</v>
      </c>
      <c r="I240" s="23" t="str">
        <f t="shared" si="7"/>
        <v>1＊181532</v>
      </c>
      <c r="J240" s="102" t="s">
        <v>4128</v>
      </c>
      <c r="K240" s="102">
        <v>5760350</v>
      </c>
      <c r="L240" s="102">
        <v>1125</v>
      </c>
      <c r="M240" s="106"/>
      <c r="N240" s="33"/>
      <c r="O240" s="33"/>
      <c r="P240" s="33"/>
      <c r="Q240" s="2"/>
      <c r="R240" s="2"/>
      <c r="S240" s="2"/>
      <c r="T240" s="2"/>
      <c r="U240" s="2"/>
      <c r="V240" s="18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2"/>
      <c r="AO240" s="2"/>
      <c r="AP240" s="2"/>
      <c r="AQ240" s="1"/>
      <c r="AR240" s="1"/>
      <c r="AS240" s="1"/>
      <c r="AT240" s="1"/>
      <c r="AU240" s="1"/>
      <c r="AV240" s="2"/>
      <c r="AW240" s="1"/>
      <c r="AX240" s="1"/>
      <c r="AY240" s="1" t="s">
        <v>9</v>
      </c>
      <c r="AZ240" s="1"/>
      <c r="BA240" s="1"/>
      <c r="BB240" s="1"/>
      <c r="BC240" s="1"/>
      <c r="BD240" s="1"/>
      <c r="BE240" s="1"/>
      <c r="BF240" s="1"/>
      <c r="BG240" s="2"/>
      <c r="BH240" s="1"/>
      <c r="BI240" s="1"/>
      <c r="BJ240" s="2"/>
      <c r="BK240" s="2"/>
      <c r="BL240" s="2"/>
      <c r="BM240" s="1"/>
      <c r="BN240" s="95"/>
    </row>
    <row r="241" spans="1:66" ht="27.6">
      <c r="A241" s="2">
        <v>237</v>
      </c>
      <c r="B241" s="102" t="s">
        <v>4176</v>
      </c>
      <c r="C241" s="102" t="s">
        <v>4177</v>
      </c>
      <c r="D241" s="102" t="s">
        <v>3790</v>
      </c>
      <c r="E241" s="102">
        <v>70</v>
      </c>
      <c r="F241" s="102" t="s">
        <v>325</v>
      </c>
      <c r="G241" s="102" t="s">
        <v>325</v>
      </c>
      <c r="H241" s="23" t="str">
        <f t="shared" si="6"/>
        <v>陳＊煩</v>
      </c>
      <c r="I241" s="23" t="str">
        <f t="shared" si="7"/>
        <v>1＊478307</v>
      </c>
      <c r="J241" s="102" t="s">
        <v>4128</v>
      </c>
      <c r="K241" s="102" t="s">
        <v>1127</v>
      </c>
      <c r="L241" s="102">
        <v>1125</v>
      </c>
      <c r="M241" s="106"/>
      <c r="N241" s="33"/>
      <c r="O241" s="33"/>
      <c r="P241" s="33"/>
      <c r="Q241" s="2"/>
      <c r="R241" s="2"/>
      <c r="S241" s="2"/>
      <c r="T241" s="2"/>
      <c r="U241" s="2"/>
      <c r="V241" s="18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2"/>
      <c r="AO241" s="2"/>
      <c r="AP241" s="2"/>
      <c r="AQ241" s="1"/>
      <c r="AR241" s="1"/>
      <c r="AS241" s="1"/>
      <c r="AT241" s="1"/>
      <c r="AU241" s="1"/>
      <c r="AV241" s="2"/>
      <c r="AW241" s="1"/>
      <c r="AX241" s="1"/>
      <c r="AY241" s="1"/>
      <c r="AZ241" s="1"/>
      <c r="BA241" s="1"/>
      <c r="BB241" s="1"/>
      <c r="BC241" s="1"/>
      <c r="BD241" s="1"/>
      <c r="BE241" s="1" t="s">
        <v>9</v>
      </c>
      <c r="BF241" s="1"/>
      <c r="BG241" s="2"/>
      <c r="BH241" s="1"/>
      <c r="BI241" s="1"/>
      <c r="BJ241" s="2"/>
      <c r="BK241" s="2"/>
      <c r="BL241" s="2"/>
      <c r="BM241" s="1"/>
      <c r="BN241" s="95"/>
    </row>
    <row r="242" spans="1:66" ht="27.6">
      <c r="A242" s="2">
        <v>238</v>
      </c>
      <c r="B242" s="102" t="s">
        <v>4178</v>
      </c>
      <c r="C242" s="102" t="s">
        <v>495</v>
      </c>
      <c r="D242" s="102" t="s">
        <v>3790</v>
      </c>
      <c r="E242" s="102">
        <v>71</v>
      </c>
      <c r="F242" s="102" t="s">
        <v>325</v>
      </c>
      <c r="G242" s="102" t="s">
        <v>325</v>
      </c>
      <c r="H242" s="23" t="str">
        <f t="shared" si="6"/>
        <v>蔡＊枝</v>
      </c>
      <c r="I242" s="23" t="str">
        <f t="shared" si="7"/>
        <v>1＊872703</v>
      </c>
      <c r="J242" s="102" t="s">
        <v>4069</v>
      </c>
      <c r="K242" s="102" t="s">
        <v>1127</v>
      </c>
      <c r="L242" s="102">
        <v>1125</v>
      </c>
      <c r="M242" s="106"/>
      <c r="N242" s="33"/>
      <c r="O242" s="33"/>
      <c r="P242" s="33"/>
      <c r="Q242" s="2"/>
      <c r="R242" s="2"/>
      <c r="S242" s="2"/>
      <c r="T242" s="2"/>
      <c r="U242" s="2"/>
      <c r="V242" s="18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2"/>
      <c r="AO242" s="2"/>
      <c r="AP242" s="2"/>
      <c r="AQ242" s="1"/>
      <c r="AR242" s="1"/>
      <c r="AS242" s="1"/>
      <c r="AT242" s="1"/>
      <c r="AU242" s="1"/>
      <c r="AV242" s="2"/>
      <c r="AW242" s="1"/>
      <c r="AX242" s="1"/>
      <c r="AY242" s="1"/>
      <c r="AZ242" s="1"/>
      <c r="BA242" s="1"/>
      <c r="BB242" s="1"/>
      <c r="BC242" s="1"/>
      <c r="BD242" s="1"/>
      <c r="BE242" s="1" t="s">
        <v>9</v>
      </c>
      <c r="BF242" s="1"/>
      <c r="BG242" s="2"/>
      <c r="BH242" s="1"/>
      <c r="BI242" s="1"/>
      <c r="BJ242" s="2"/>
      <c r="BK242" s="2"/>
      <c r="BL242" s="2"/>
      <c r="BM242" s="1"/>
      <c r="BN242" s="95"/>
    </row>
    <row r="243" spans="1:66" ht="27.6">
      <c r="A243" s="2">
        <v>239</v>
      </c>
      <c r="B243" s="102" t="s">
        <v>4179</v>
      </c>
      <c r="C243" s="102" t="s">
        <v>810</v>
      </c>
      <c r="D243" s="102" t="s">
        <v>3783</v>
      </c>
      <c r="E243" s="102">
        <v>50</v>
      </c>
      <c r="F243" s="102" t="s">
        <v>325</v>
      </c>
      <c r="G243" s="102" t="s">
        <v>325</v>
      </c>
      <c r="H243" s="23" t="str">
        <f t="shared" si="6"/>
        <v>吳＊文</v>
      </c>
      <c r="I243" s="23" t="str">
        <f t="shared" si="7"/>
        <v>2＊686992</v>
      </c>
      <c r="J243" s="102" t="s">
        <v>4069</v>
      </c>
      <c r="K243" s="102" t="s">
        <v>1131</v>
      </c>
      <c r="L243" s="102">
        <v>1125</v>
      </c>
      <c r="M243" s="106"/>
      <c r="N243" s="33"/>
      <c r="O243" s="33"/>
      <c r="P243" s="33"/>
      <c r="Q243" s="2"/>
      <c r="R243" s="2"/>
      <c r="S243" s="2"/>
      <c r="T243" s="2"/>
      <c r="U243" s="2"/>
      <c r="V243" s="18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2"/>
      <c r="AO243" s="2"/>
      <c r="AP243" s="2"/>
      <c r="AQ243" s="1"/>
      <c r="AR243" s="1"/>
      <c r="AS243" s="1"/>
      <c r="AT243" s="1"/>
      <c r="AU243" s="1"/>
      <c r="AV243" s="2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2" t="s">
        <v>9</v>
      </c>
      <c r="BH243" s="1"/>
      <c r="BI243" s="1"/>
      <c r="BJ243" s="2"/>
      <c r="BK243" s="2"/>
      <c r="BL243" s="2"/>
      <c r="BM243" s="1"/>
      <c r="BN243" s="95"/>
    </row>
    <row r="244" spans="1:66" ht="31.2">
      <c r="A244" s="2">
        <v>240</v>
      </c>
      <c r="B244" s="102" t="s">
        <v>4180</v>
      </c>
      <c r="C244" s="102" t="s">
        <v>1712</v>
      </c>
      <c r="D244" s="102" t="s">
        <v>3783</v>
      </c>
      <c r="E244" s="102">
        <v>71</v>
      </c>
      <c r="F244" s="102" t="s">
        <v>325</v>
      </c>
      <c r="G244" s="102" t="s">
        <v>325</v>
      </c>
      <c r="H244" s="23" t="str">
        <f t="shared" si="6"/>
        <v>張＊昌</v>
      </c>
      <c r="I244" s="23" t="str">
        <f t="shared" si="7"/>
        <v>0＊405611</v>
      </c>
      <c r="J244" s="102" t="s">
        <v>4083</v>
      </c>
      <c r="K244" s="102" t="s">
        <v>1149</v>
      </c>
      <c r="L244" s="102">
        <v>1125</v>
      </c>
      <c r="M244" s="106"/>
      <c r="N244" s="33"/>
      <c r="O244" s="33"/>
      <c r="P244" s="33"/>
      <c r="Q244" s="2"/>
      <c r="R244" s="2"/>
      <c r="S244" s="2"/>
      <c r="T244" s="2"/>
      <c r="U244" s="2"/>
      <c r="V244" s="18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2"/>
      <c r="AO244" s="2"/>
      <c r="AP244" s="2"/>
      <c r="AQ244" s="1"/>
      <c r="AR244" s="1"/>
      <c r="AS244" s="1"/>
      <c r="AT244" s="1"/>
      <c r="AU244" s="1"/>
      <c r="AV244" s="2"/>
      <c r="AW244" s="1"/>
      <c r="AX244" s="1"/>
      <c r="AY244" s="1"/>
      <c r="AZ244" s="1"/>
      <c r="BA244" s="1"/>
      <c r="BB244" s="1"/>
      <c r="BC244" s="1"/>
      <c r="BD244" s="1"/>
      <c r="BE244" s="1" t="s">
        <v>1102</v>
      </c>
      <c r="BF244" s="1"/>
      <c r="BG244" s="2"/>
      <c r="BH244" s="1"/>
      <c r="BI244" s="1" t="s">
        <v>1114</v>
      </c>
      <c r="BJ244" s="2"/>
      <c r="BK244" s="2"/>
      <c r="BL244" s="2"/>
      <c r="BM244" s="1"/>
      <c r="BN244" s="95"/>
    </row>
    <row r="245" spans="1:66">
      <c r="A245" s="2">
        <v>241</v>
      </c>
      <c r="B245" s="102" t="s">
        <v>4181</v>
      </c>
      <c r="C245" s="102" t="s">
        <v>2486</v>
      </c>
      <c r="D245" s="102" t="s">
        <v>3783</v>
      </c>
      <c r="E245" s="102">
        <v>25</v>
      </c>
      <c r="F245" s="102" t="s">
        <v>325</v>
      </c>
      <c r="G245" s="102" t="s">
        <v>325</v>
      </c>
      <c r="H245" s="23" t="str">
        <f t="shared" si="6"/>
        <v>陳＊豪</v>
      </c>
      <c r="I245" s="23" t="str">
        <f t="shared" si="7"/>
        <v>0＊828901</v>
      </c>
      <c r="J245" s="102" t="s">
        <v>4083</v>
      </c>
      <c r="K245" s="102">
        <v>5760350</v>
      </c>
      <c r="L245" s="102">
        <v>1125</v>
      </c>
      <c r="M245" s="106"/>
      <c r="N245" s="33"/>
      <c r="O245" s="33"/>
      <c r="P245" s="33"/>
      <c r="Q245" s="2"/>
      <c r="R245" s="2"/>
      <c r="S245" s="2"/>
      <c r="T245" s="2"/>
      <c r="U245" s="2"/>
      <c r="V245" s="18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2"/>
      <c r="AO245" s="2"/>
      <c r="AP245" s="2"/>
      <c r="AQ245" s="1"/>
      <c r="AR245" s="1"/>
      <c r="AS245" s="1"/>
      <c r="AT245" s="1"/>
      <c r="AU245" s="1"/>
      <c r="AV245" s="2"/>
      <c r="AW245" s="1"/>
      <c r="AX245" s="1"/>
      <c r="AY245" s="1" t="s">
        <v>2617</v>
      </c>
      <c r="AZ245" s="1"/>
      <c r="BA245" s="1"/>
      <c r="BB245" s="1"/>
      <c r="BC245" s="1"/>
      <c r="BD245" s="1"/>
      <c r="BE245" s="1"/>
      <c r="BF245" s="1"/>
      <c r="BG245" s="2"/>
      <c r="BH245" s="1"/>
      <c r="BI245" s="1"/>
      <c r="BJ245" s="2"/>
      <c r="BK245" s="2"/>
      <c r="BL245" s="2"/>
      <c r="BM245" s="1"/>
      <c r="BN245" s="95"/>
    </row>
    <row r="246" spans="1:66" ht="41.4">
      <c r="A246" s="2">
        <v>242</v>
      </c>
      <c r="B246" s="102" t="s">
        <v>3820</v>
      </c>
      <c r="C246" s="102" t="s">
        <v>2413</v>
      </c>
      <c r="D246" s="102" t="s">
        <v>3790</v>
      </c>
      <c r="E246" s="102">
        <v>48</v>
      </c>
      <c r="F246" s="102" t="s">
        <v>325</v>
      </c>
      <c r="G246" s="102" t="s">
        <v>325</v>
      </c>
      <c r="H246" s="23" t="str">
        <f t="shared" si="6"/>
        <v>葉＊娟</v>
      </c>
      <c r="I246" s="23" t="str">
        <f t="shared" si="7"/>
        <v>1＊914319</v>
      </c>
      <c r="J246" s="102" t="s">
        <v>4083</v>
      </c>
      <c r="K246" s="102" t="s">
        <v>1132</v>
      </c>
      <c r="L246" s="102">
        <v>1125</v>
      </c>
      <c r="M246" s="106"/>
      <c r="N246" s="33"/>
      <c r="O246" s="33"/>
      <c r="P246" s="33"/>
      <c r="Q246" s="2"/>
      <c r="R246" s="2"/>
      <c r="S246" s="2"/>
      <c r="T246" s="2"/>
      <c r="U246" s="2"/>
      <c r="V246" s="18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2"/>
      <c r="AO246" s="2"/>
      <c r="AP246" s="2"/>
      <c r="AQ246" s="1"/>
      <c r="AR246" s="1"/>
      <c r="AS246" s="1"/>
      <c r="AT246" s="1"/>
      <c r="AU246" s="1"/>
      <c r="AV246" s="2"/>
      <c r="AW246" s="1"/>
      <c r="AX246" s="1"/>
      <c r="AY246" s="1"/>
      <c r="AZ246" s="1"/>
      <c r="BA246" s="1"/>
      <c r="BB246" s="1"/>
      <c r="BC246" s="1"/>
      <c r="BD246" s="1" t="s">
        <v>9</v>
      </c>
      <c r="BE246" s="1" t="s">
        <v>9</v>
      </c>
      <c r="BF246" s="1"/>
      <c r="BG246" s="2"/>
      <c r="BH246" s="1"/>
      <c r="BI246" s="1"/>
      <c r="BJ246" s="2"/>
      <c r="BK246" s="2"/>
      <c r="BL246" s="2"/>
      <c r="BM246" s="1"/>
      <c r="BN246" s="95"/>
    </row>
    <row r="247" spans="1:66" ht="27.6">
      <c r="A247" s="2">
        <v>243</v>
      </c>
      <c r="B247" s="102" t="s">
        <v>4182</v>
      </c>
      <c r="C247" s="102" t="s">
        <v>2366</v>
      </c>
      <c r="D247" s="102" t="s">
        <v>3790</v>
      </c>
      <c r="E247" s="102">
        <v>78</v>
      </c>
      <c r="F247" s="102" t="s">
        <v>325</v>
      </c>
      <c r="G247" s="102" t="s">
        <v>325</v>
      </c>
      <c r="H247" s="23" t="str">
        <f t="shared" si="6"/>
        <v>黃＊秀燕</v>
      </c>
      <c r="I247" s="23" t="str">
        <f t="shared" si="7"/>
        <v>1＊377195</v>
      </c>
      <c r="J247" s="102" t="s">
        <v>4083</v>
      </c>
      <c r="K247" s="102" t="s">
        <v>1127</v>
      </c>
      <c r="L247" s="102">
        <v>1125</v>
      </c>
      <c r="M247" s="106"/>
      <c r="N247" s="33"/>
      <c r="O247" s="33"/>
      <c r="P247" s="33"/>
      <c r="Q247" s="2"/>
      <c r="R247" s="2"/>
      <c r="S247" s="2"/>
      <c r="T247" s="2"/>
      <c r="U247" s="2"/>
      <c r="V247" s="18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2"/>
      <c r="AO247" s="2"/>
      <c r="AP247" s="2"/>
      <c r="AQ247" s="1"/>
      <c r="AR247" s="1"/>
      <c r="AS247" s="1"/>
      <c r="AT247" s="1"/>
      <c r="AU247" s="1"/>
      <c r="AV247" s="2"/>
      <c r="AW247" s="1"/>
      <c r="AX247" s="1"/>
      <c r="AY247" s="1"/>
      <c r="AZ247" s="1"/>
      <c r="BA247" s="1"/>
      <c r="BB247" s="1"/>
      <c r="BC247" s="1"/>
      <c r="BD247" s="1"/>
      <c r="BE247" s="1" t="s">
        <v>9</v>
      </c>
      <c r="BF247" s="1"/>
      <c r="BG247" s="2"/>
      <c r="BH247" s="1"/>
      <c r="BI247" s="1"/>
      <c r="BJ247" s="2"/>
      <c r="BK247" s="2"/>
      <c r="BL247" s="2"/>
      <c r="BM247" s="1"/>
      <c r="BN247" s="95"/>
    </row>
    <row r="248" spans="1:66" ht="27.6">
      <c r="A248" s="2">
        <v>244</v>
      </c>
      <c r="B248" s="102" t="s">
        <v>4183</v>
      </c>
      <c r="C248" s="102" t="s">
        <v>898</v>
      </c>
      <c r="D248" s="102" t="s">
        <v>3783</v>
      </c>
      <c r="E248" s="102">
        <v>82</v>
      </c>
      <c r="F248" s="102" t="s">
        <v>3447</v>
      </c>
      <c r="G248" s="102" t="s">
        <v>4114</v>
      </c>
      <c r="H248" s="23" t="str">
        <f t="shared" si="6"/>
        <v>蕭＊榮</v>
      </c>
      <c r="I248" s="23" t="str">
        <f t="shared" si="7"/>
        <v>1＊808041</v>
      </c>
      <c r="J248" s="102" t="s">
        <v>3529</v>
      </c>
      <c r="K248" s="102" t="s">
        <v>1127</v>
      </c>
      <c r="L248" s="102">
        <v>1173</v>
      </c>
      <c r="M248" s="106"/>
      <c r="N248" s="33"/>
      <c r="O248" s="33"/>
      <c r="P248" s="33"/>
      <c r="Q248" s="2"/>
      <c r="R248" s="2"/>
      <c r="S248" s="2"/>
      <c r="T248" s="2"/>
      <c r="U248" s="2"/>
      <c r="V248" s="18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2"/>
      <c r="AO248" s="2"/>
      <c r="AP248" s="2"/>
      <c r="AQ248" s="1"/>
      <c r="AR248" s="1"/>
      <c r="AS248" s="1"/>
      <c r="AT248" s="1"/>
      <c r="AU248" s="1"/>
      <c r="AV248" s="2"/>
      <c r="AW248" s="1"/>
      <c r="AX248" s="1"/>
      <c r="AY248" s="1"/>
      <c r="AZ248" s="1"/>
      <c r="BA248" s="1"/>
      <c r="BB248" s="1"/>
      <c r="BC248" s="1"/>
      <c r="BD248" s="1"/>
      <c r="BE248" s="1" t="s">
        <v>9</v>
      </c>
      <c r="BF248" s="1"/>
      <c r="BG248" s="2"/>
      <c r="BH248" s="1"/>
      <c r="BI248" s="1"/>
      <c r="BJ248" s="2"/>
      <c r="BK248" s="2"/>
      <c r="BL248" s="2"/>
      <c r="BM248" s="1"/>
      <c r="BN248" s="95"/>
    </row>
    <row r="249" spans="1:66" ht="41.4">
      <c r="A249" s="2">
        <v>245</v>
      </c>
      <c r="B249" s="102" t="s">
        <v>4184</v>
      </c>
      <c r="C249" s="102" t="s">
        <v>4185</v>
      </c>
      <c r="D249" s="102" t="s">
        <v>3783</v>
      </c>
      <c r="E249" s="102">
        <v>75</v>
      </c>
      <c r="F249" s="102" t="s">
        <v>325</v>
      </c>
      <c r="G249" s="102" t="s">
        <v>325</v>
      </c>
      <c r="H249" s="23" t="str">
        <f t="shared" si="6"/>
        <v>陳＊金</v>
      </c>
      <c r="I249" s="23" t="str">
        <f t="shared" si="7"/>
        <v>1＊831664</v>
      </c>
      <c r="J249" s="102" t="s">
        <v>3962</v>
      </c>
      <c r="K249" s="102" t="s">
        <v>1132</v>
      </c>
      <c r="L249" s="102">
        <v>1173</v>
      </c>
      <c r="M249" s="106"/>
      <c r="N249" s="33"/>
      <c r="O249" s="33"/>
      <c r="P249" s="33"/>
      <c r="Q249" s="2"/>
      <c r="R249" s="2"/>
      <c r="S249" s="2"/>
      <c r="T249" s="2"/>
      <c r="U249" s="2"/>
      <c r="V249" s="18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2"/>
      <c r="AO249" s="2"/>
      <c r="AP249" s="2"/>
      <c r="AQ249" s="1"/>
      <c r="AR249" s="1"/>
      <c r="AS249" s="1"/>
      <c r="AT249" s="1"/>
      <c r="AU249" s="1"/>
      <c r="AV249" s="2"/>
      <c r="AW249" s="1"/>
      <c r="AX249" s="1"/>
      <c r="AY249" s="1"/>
      <c r="AZ249" s="1"/>
      <c r="BA249" s="1"/>
      <c r="BB249" s="1"/>
      <c r="BC249" s="1" t="s">
        <v>9</v>
      </c>
      <c r="BD249" s="1"/>
      <c r="BE249" s="1" t="s">
        <v>9</v>
      </c>
      <c r="BF249" s="1"/>
      <c r="BG249" s="2"/>
      <c r="BH249" s="1"/>
      <c r="BI249" s="1"/>
      <c r="BJ249" s="2"/>
      <c r="BK249" s="2"/>
      <c r="BL249" s="2"/>
      <c r="BM249" s="1"/>
      <c r="BN249" s="95"/>
    </row>
    <row r="250" spans="1:66" ht="46.8">
      <c r="A250" s="2">
        <v>246</v>
      </c>
      <c r="B250" s="102" t="s">
        <v>3863</v>
      </c>
      <c r="C250" s="102" t="s">
        <v>3864</v>
      </c>
      <c r="D250" s="102" t="s">
        <v>3783</v>
      </c>
      <c r="E250" s="102">
        <v>59</v>
      </c>
      <c r="F250" s="102" t="s">
        <v>325</v>
      </c>
      <c r="G250" s="102" t="s">
        <v>325</v>
      </c>
      <c r="H250" s="23" t="str">
        <f t="shared" si="6"/>
        <v>甘＊元</v>
      </c>
      <c r="I250" s="23" t="str">
        <f t="shared" si="7"/>
        <v>2＊077616</v>
      </c>
      <c r="J250" s="102" t="s">
        <v>3962</v>
      </c>
      <c r="K250" s="102">
        <v>5760271</v>
      </c>
      <c r="L250" s="102">
        <v>1173</v>
      </c>
      <c r="M250" s="106"/>
      <c r="N250" s="33"/>
      <c r="O250" s="33"/>
      <c r="P250" s="33"/>
      <c r="Q250" s="2"/>
      <c r="R250" s="2"/>
      <c r="S250" s="2"/>
      <c r="T250" s="2"/>
      <c r="U250" s="2"/>
      <c r="V250" s="18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2"/>
      <c r="AO250" s="2"/>
      <c r="AP250" s="2"/>
      <c r="AQ250" s="1"/>
      <c r="AR250" s="1"/>
      <c r="AS250" s="1"/>
      <c r="AT250" s="1"/>
      <c r="AU250" s="1"/>
      <c r="AV250" s="2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2"/>
      <c r="BH250" s="1"/>
      <c r="BI250" s="1"/>
      <c r="BJ250" s="2"/>
      <c r="BK250" s="2"/>
      <c r="BL250" s="2"/>
      <c r="BM250" s="1" t="s">
        <v>4325</v>
      </c>
      <c r="BN250" s="95"/>
    </row>
    <row r="251" spans="1:66" ht="27.6">
      <c r="A251" s="2">
        <v>247</v>
      </c>
      <c r="B251" s="102" t="s">
        <v>4186</v>
      </c>
      <c r="C251" s="102" t="s">
        <v>4187</v>
      </c>
      <c r="D251" s="102" t="s">
        <v>3790</v>
      </c>
      <c r="E251" s="102">
        <v>68</v>
      </c>
      <c r="F251" s="102" t="s">
        <v>325</v>
      </c>
      <c r="G251" s="102" t="s">
        <v>325</v>
      </c>
      <c r="H251" s="23" t="str">
        <f t="shared" si="6"/>
        <v>張＊蘭</v>
      </c>
      <c r="I251" s="23" t="str">
        <f t="shared" si="7"/>
        <v>1＊361167</v>
      </c>
      <c r="J251" s="102" t="s">
        <v>3973</v>
      </c>
      <c r="K251" s="102" t="s">
        <v>1127</v>
      </c>
      <c r="L251" s="102">
        <v>1173</v>
      </c>
      <c r="M251" s="106"/>
      <c r="N251" s="33"/>
      <c r="O251" s="33"/>
      <c r="P251" s="33"/>
      <c r="Q251" s="2"/>
      <c r="R251" s="2"/>
      <c r="S251" s="2"/>
      <c r="T251" s="2"/>
      <c r="U251" s="2"/>
      <c r="V251" s="18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2"/>
      <c r="AO251" s="2"/>
      <c r="AP251" s="2"/>
      <c r="AQ251" s="1"/>
      <c r="AR251" s="1"/>
      <c r="AS251" s="1"/>
      <c r="AT251" s="1"/>
      <c r="AU251" s="1"/>
      <c r="AV251" s="2"/>
      <c r="AW251" s="1"/>
      <c r="AX251" s="1"/>
      <c r="AY251" s="1"/>
      <c r="AZ251" s="1"/>
      <c r="BA251" s="1"/>
      <c r="BB251" s="1"/>
      <c r="BC251" s="1"/>
      <c r="BD251" s="1"/>
      <c r="BE251" s="1" t="s">
        <v>9</v>
      </c>
      <c r="BF251" s="1"/>
      <c r="BG251" s="2"/>
      <c r="BH251" s="1"/>
      <c r="BI251" s="1"/>
      <c r="BJ251" s="2"/>
      <c r="BK251" s="2"/>
      <c r="BL251" s="2"/>
      <c r="BM251" s="1"/>
      <c r="BN251" s="95"/>
    </row>
    <row r="252" spans="1:66" ht="41.4">
      <c r="A252" s="2">
        <v>248</v>
      </c>
      <c r="B252" s="102" t="s">
        <v>4188</v>
      </c>
      <c r="C252" s="102" t="s">
        <v>4189</v>
      </c>
      <c r="D252" s="102" t="s">
        <v>3783</v>
      </c>
      <c r="E252" s="102">
        <v>79</v>
      </c>
      <c r="F252" s="102" t="s">
        <v>4009</v>
      </c>
      <c r="G252" s="102" t="s">
        <v>4009</v>
      </c>
      <c r="H252" s="23" t="str">
        <f t="shared" si="6"/>
        <v>范＊華</v>
      </c>
      <c r="I252" s="23" t="str">
        <f t="shared" si="7"/>
        <v>2＊285088</v>
      </c>
      <c r="J252" s="102" t="s">
        <v>4009</v>
      </c>
      <c r="K252" s="102" t="s">
        <v>1140</v>
      </c>
      <c r="L252" s="102">
        <v>1173</v>
      </c>
      <c r="M252" s="106"/>
      <c r="N252" s="33"/>
      <c r="O252" s="33"/>
      <c r="P252" s="33"/>
      <c r="Q252" s="2"/>
      <c r="R252" s="2"/>
      <c r="S252" s="2"/>
      <c r="T252" s="2"/>
      <c r="U252" s="2"/>
      <c r="V252" s="18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2"/>
      <c r="AO252" s="2"/>
      <c r="AP252" s="2"/>
      <c r="AQ252" s="1"/>
      <c r="AR252" s="1"/>
      <c r="AS252" s="1"/>
      <c r="AT252" s="1"/>
      <c r="AU252" s="1"/>
      <c r="AV252" s="2"/>
      <c r="AW252" s="1"/>
      <c r="AX252" s="1"/>
      <c r="AY252" s="1"/>
      <c r="AZ252" s="1"/>
      <c r="BA252" s="1"/>
      <c r="BB252" s="1"/>
      <c r="BC252" s="1"/>
      <c r="BD252" s="1"/>
      <c r="BE252" s="1" t="s">
        <v>9</v>
      </c>
      <c r="BF252" s="1"/>
      <c r="BG252" s="2"/>
      <c r="BH252" s="1"/>
      <c r="BI252" s="1"/>
      <c r="BJ252" s="2" t="s">
        <v>1141</v>
      </c>
      <c r="BK252" s="2"/>
      <c r="BL252" s="2"/>
      <c r="BM252" s="1"/>
      <c r="BN252" s="95"/>
    </row>
    <row r="253" spans="1:66" ht="41.4">
      <c r="A253" s="2">
        <v>249</v>
      </c>
      <c r="B253" s="102" t="s">
        <v>3859</v>
      </c>
      <c r="C253" s="102" t="s">
        <v>3860</v>
      </c>
      <c r="D253" s="102" t="s">
        <v>3783</v>
      </c>
      <c r="E253" s="102">
        <v>72</v>
      </c>
      <c r="F253" s="102" t="s">
        <v>3433</v>
      </c>
      <c r="G253" s="102" t="s">
        <v>4083</v>
      </c>
      <c r="H253" s="23" t="str">
        <f t="shared" si="6"/>
        <v>鄭＊鎮</v>
      </c>
      <c r="I253" s="23" t="str">
        <f t="shared" si="7"/>
        <v>0＊719886</v>
      </c>
      <c r="J253" s="102" t="s">
        <v>4122</v>
      </c>
      <c r="K253" s="102" t="s">
        <v>4326</v>
      </c>
      <c r="L253" s="102">
        <v>1173</v>
      </c>
      <c r="M253" s="106"/>
      <c r="N253" s="33"/>
      <c r="O253" s="33"/>
      <c r="P253" s="33"/>
      <c r="Q253" s="2"/>
      <c r="R253" s="2"/>
      <c r="S253" s="2"/>
      <c r="T253" s="2"/>
      <c r="U253" s="2"/>
      <c r="V253" s="18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2"/>
      <c r="AO253" s="2"/>
      <c r="AP253" s="2"/>
      <c r="AQ253" s="1"/>
      <c r="AR253" s="1"/>
      <c r="AS253" s="1"/>
      <c r="AT253" s="1"/>
      <c r="AU253" s="1"/>
      <c r="AV253" s="2" t="s">
        <v>9</v>
      </c>
      <c r="AW253" s="1"/>
      <c r="AX253" s="1"/>
      <c r="AY253" s="1"/>
      <c r="AZ253" s="1" t="s">
        <v>9</v>
      </c>
      <c r="BA253" s="1"/>
      <c r="BB253" s="1"/>
      <c r="BC253" s="1"/>
      <c r="BD253" s="1"/>
      <c r="BE253" s="1"/>
      <c r="BF253" s="1"/>
      <c r="BG253" s="2"/>
      <c r="BH253" s="1"/>
      <c r="BI253" s="1"/>
      <c r="BJ253" s="2"/>
      <c r="BK253" s="2"/>
      <c r="BL253" s="2"/>
      <c r="BM253" s="1" t="s">
        <v>1111</v>
      </c>
      <c r="BN253" s="95"/>
    </row>
    <row r="254" spans="1:66" ht="27.6">
      <c r="A254" s="2">
        <v>250</v>
      </c>
      <c r="B254" s="102" t="s">
        <v>4190</v>
      </c>
      <c r="C254" s="102" t="s">
        <v>4191</v>
      </c>
      <c r="D254" s="102" t="s">
        <v>3783</v>
      </c>
      <c r="E254" s="102">
        <v>44</v>
      </c>
      <c r="F254" s="102" t="s">
        <v>325</v>
      </c>
      <c r="G254" s="102" t="s">
        <v>325</v>
      </c>
      <c r="H254" s="23" t="str">
        <f t="shared" si="6"/>
        <v>吳＊成</v>
      </c>
      <c r="I254" s="23" t="str">
        <f t="shared" si="7"/>
        <v>1＊517326</v>
      </c>
      <c r="J254" s="102" t="s">
        <v>4122</v>
      </c>
      <c r="K254" s="102" t="s">
        <v>1127</v>
      </c>
      <c r="L254" s="102">
        <v>1173</v>
      </c>
      <c r="M254" s="106"/>
      <c r="N254" s="33"/>
      <c r="O254" s="33"/>
      <c r="P254" s="33"/>
      <c r="Q254" s="2"/>
      <c r="R254" s="2"/>
      <c r="S254" s="2"/>
      <c r="T254" s="2"/>
      <c r="U254" s="2"/>
      <c r="V254" s="18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2"/>
      <c r="AO254" s="2"/>
      <c r="AP254" s="2"/>
      <c r="AQ254" s="1"/>
      <c r="AR254" s="1"/>
      <c r="AS254" s="1"/>
      <c r="AT254" s="1"/>
      <c r="AU254" s="1"/>
      <c r="AV254" s="2"/>
      <c r="AW254" s="1"/>
      <c r="AX254" s="1"/>
      <c r="AY254" s="1"/>
      <c r="AZ254" s="1"/>
      <c r="BA254" s="1"/>
      <c r="BB254" s="1"/>
      <c r="BC254" s="1"/>
      <c r="BD254" s="1"/>
      <c r="BE254" s="1" t="s">
        <v>9</v>
      </c>
      <c r="BF254" s="1"/>
      <c r="BG254" s="2"/>
      <c r="BH254" s="1"/>
      <c r="BI254" s="1"/>
      <c r="BJ254" s="2"/>
      <c r="BK254" s="2"/>
      <c r="BL254" s="2"/>
      <c r="BM254" s="1"/>
      <c r="BN254" s="95"/>
    </row>
    <row r="255" spans="1:66" ht="27.6">
      <c r="A255" s="2">
        <v>251</v>
      </c>
      <c r="B255" s="102" t="s">
        <v>4192</v>
      </c>
      <c r="C255" s="102" t="s">
        <v>4193</v>
      </c>
      <c r="D255" s="102" t="s">
        <v>3783</v>
      </c>
      <c r="E255" s="102">
        <v>88</v>
      </c>
      <c r="F255" s="102" t="s">
        <v>325</v>
      </c>
      <c r="G255" s="102" t="s">
        <v>325</v>
      </c>
      <c r="H255" s="23" t="str">
        <f t="shared" si="6"/>
        <v>廖＊勳</v>
      </c>
      <c r="I255" s="23" t="str">
        <f t="shared" si="7"/>
        <v>2＊699104</v>
      </c>
      <c r="J255" s="102" t="s">
        <v>4122</v>
      </c>
      <c r="K255" s="102" t="s">
        <v>1127</v>
      </c>
      <c r="L255" s="102">
        <v>1173</v>
      </c>
      <c r="M255" s="106"/>
      <c r="N255" s="33"/>
      <c r="O255" s="33"/>
      <c r="P255" s="33"/>
      <c r="Q255" s="2"/>
      <c r="R255" s="2"/>
      <c r="S255" s="2"/>
      <c r="T255" s="2"/>
      <c r="U255" s="2"/>
      <c r="V255" s="18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2"/>
      <c r="AO255" s="2"/>
      <c r="AP255" s="2"/>
      <c r="AQ255" s="1"/>
      <c r="AR255" s="1"/>
      <c r="AS255" s="1"/>
      <c r="AT255" s="1"/>
      <c r="AU255" s="1"/>
      <c r="AV255" s="2"/>
      <c r="AW255" s="1"/>
      <c r="AX255" s="1"/>
      <c r="AY255" s="1"/>
      <c r="AZ255" s="1"/>
      <c r="BA255" s="1"/>
      <c r="BB255" s="1"/>
      <c r="BC255" s="1"/>
      <c r="BD255" s="1"/>
      <c r="BE255" s="1" t="s">
        <v>9</v>
      </c>
      <c r="BF255" s="1"/>
      <c r="BG255" s="2"/>
      <c r="BH255" s="1"/>
      <c r="BI255" s="1"/>
      <c r="BJ255" s="2"/>
      <c r="BK255" s="2"/>
      <c r="BL255" s="2"/>
      <c r="BM255" s="1"/>
      <c r="BN255" s="95"/>
    </row>
    <row r="256" spans="1:66" ht="41.4">
      <c r="A256" s="2">
        <v>252</v>
      </c>
      <c r="B256" s="102" t="s">
        <v>4194</v>
      </c>
      <c r="C256" s="102" t="s">
        <v>4195</v>
      </c>
      <c r="D256" s="102" t="s">
        <v>3783</v>
      </c>
      <c r="E256" s="102">
        <v>62</v>
      </c>
      <c r="F256" s="102" t="s">
        <v>3449</v>
      </c>
      <c r="G256" s="102"/>
      <c r="H256" s="23" t="str">
        <f t="shared" si="6"/>
        <v>孫＊華</v>
      </c>
      <c r="I256" s="23" t="str">
        <f t="shared" si="7"/>
        <v>1＊614044</v>
      </c>
      <c r="J256" s="102" t="s">
        <v>4013</v>
      </c>
      <c r="K256" s="102" t="s">
        <v>1155</v>
      </c>
      <c r="L256" s="102">
        <v>1173</v>
      </c>
      <c r="M256" s="106"/>
      <c r="N256" s="33"/>
      <c r="O256" s="33"/>
      <c r="P256" s="33"/>
      <c r="Q256" s="2"/>
      <c r="R256" s="2"/>
      <c r="S256" s="2"/>
      <c r="T256" s="2"/>
      <c r="U256" s="2"/>
      <c r="V256" s="18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2"/>
      <c r="AO256" s="2"/>
      <c r="AP256" s="2"/>
      <c r="AQ256" s="1"/>
      <c r="AR256" s="1"/>
      <c r="AS256" s="1"/>
      <c r="AT256" s="1"/>
      <c r="AU256" s="1"/>
      <c r="AV256" s="2"/>
      <c r="AW256" s="1"/>
      <c r="AX256" s="1"/>
      <c r="AY256" s="1"/>
      <c r="AZ256" s="1" t="s">
        <v>9</v>
      </c>
      <c r="BA256" s="1"/>
      <c r="BB256" s="1"/>
      <c r="BC256" s="1"/>
      <c r="BD256" s="1"/>
      <c r="BE256" s="1"/>
      <c r="BF256" s="1"/>
      <c r="BG256" s="2" t="s">
        <v>9</v>
      </c>
      <c r="BH256" s="1"/>
      <c r="BI256" s="1"/>
      <c r="BJ256" s="2"/>
      <c r="BK256" s="2"/>
      <c r="BL256" s="2"/>
      <c r="BM256" s="1" t="s">
        <v>1111</v>
      </c>
      <c r="BN256" s="95"/>
    </row>
    <row r="257" spans="1:66" ht="27.6">
      <c r="A257" s="2">
        <v>253</v>
      </c>
      <c r="B257" s="102" t="s">
        <v>4196</v>
      </c>
      <c r="C257" s="102" t="s">
        <v>4197</v>
      </c>
      <c r="D257" s="102" t="s">
        <v>3790</v>
      </c>
      <c r="E257" s="102">
        <v>70</v>
      </c>
      <c r="F257" s="102" t="s">
        <v>325</v>
      </c>
      <c r="G257" s="102" t="s">
        <v>325</v>
      </c>
      <c r="H257" s="23" t="str">
        <f t="shared" si="6"/>
        <v>楊＊素紫</v>
      </c>
      <c r="I257" s="23" t="str">
        <f t="shared" si="7"/>
        <v>1＊664458</v>
      </c>
      <c r="J257" s="102" t="s">
        <v>4013</v>
      </c>
      <c r="K257" s="102" t="s">
        <v>1143</v>
      </c>
      <c r="L257" s="102">
        <v>1173</v>
      </c>
      <c r="M257" s="106"/>
      <c r="N257" s="33"/>
      <c r="O257" s="33"/>
      <c r="P257" s="33"/>
      <c r="Q257" s="2"/>
      <c r="R257" s="2"/>
      <c r="S257" s="2"/>
      <c r="T257" s="2"/>
      <c r="U257" s="2"/>
      <c r="V257" s="18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2"/>
      <c r="AO257" s="2"/>
      <c r="AP257" s="2"/>
      <c r="AQ257" s="1"/>
      <c r="AR257" s="1"/>
      <c r="AS257" s="1"/>
      <c r="AT257" s="1"/>
      <c r="AU257" s="1"/>
      <c r="AV257" s="2"/>
      <c r="AW257" s="1"/>
      <c r="AX257" s="1"/>
      <c r="AY257" s="1"/>
      <c r="AZ257" s="1" t="s">
        <v>9</v>
      </c>
      <c r="BA257" s="1"/>
      <c r="BB257" s="1"/>
      <c r="BC257" s="1"/>
      <c r="BD257" s="1"/>
      <c r="BE257" s="1"/>
      <c r="BF257" s="1"/>
      <c r="BG257" s="2" t="s">
        <v>9</v>
      </c>
      <c r="BH257" s="1"/>
      <c r="BI257" s="1"/>
      <c r="BJ257" s="2"/>
      <c r="BK257" s="2"/>
      <c r="BL257" s="2"/>
      <c r="BM257" s="1"/>
      <c r="BN257" s="95"/>
    </row>
    <row r="258" spans="1:66" ht="27.6">
      <c r="A258" s="2">
        <v>254</v>
      </c>
      <c r="B258" s="102" t="s">
        <v>4198</v>
      </c>
      <c r="C258" s="102" t="s">
        <v>4199</v>
      </c>
      <c r="D258" s="102" t="s">
        <v>3783</v>
      </c>
      <c r="E258" s="102">
        <v>84</v>
      </c>
      <c r="F258" s="102" t="s">
        <v>325</v>
      </c>
      <c r="G258" s="102" t="s">
        <v>325</v>
      </c>
      <c r="H258" s="23" t="str">
        <f t="shared" si="6"/>
        <v>詹＊盛</v>
      </c>
      <c r="I258" s="23" t="str">
        <f t="shared" si="7"/>
        <v>1＊903516</v>
      </c>
      <c r="J258" s="102" t="s">
        <v>4013</v>
      </c>
      <c r="K258" s="102" t="s">
        <v>1143</v>
      </c>
      <c r="L258" s="102">
        <v>1173</v>
      </c>
      <c r="M258" s="106"/>
      <c r="N258" s="33"/>
      <c r="O258" s="33"/>
      <c r="P258" s="33"/>
      <c r="Q258" s="2"/>
      <c r="R258" s="2"/>
      <c r="S258" s="2"/>
      <c r="T258" s="2"/>
      <c r="U258" s="2"/>
      <c r="V258" s="18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2"/>
      <c r="AO258" s="2"/>
      <c r="AP258" s="2"/>
      <c r="AQ258" s="1"/>
      <c r="AR258" s="1"/>
      <c r="AS258" s="1"/>
      <c r="AT258" s="1"/>
      <c r="AU258" s="1"/>
      <c r="AV258" s="2"/>
      <c r="AW258" s="1"/>
      <c r="AX258" s="1"/>
      <c r="AY258" s="1"/>
      <c r="AZ258" s="1" t="s">
        <v>9</v>
      </c>
      <c r="BA258" s="1"/>
      <c r="BB258" s="1"/>
      <c r="BC258" s="1"/>
      <c r="BD258" s="1"/>
      <c r="BE258" s="1"/>
      <c r="BF258" s="1"/>
      <c r="BG258" s="2" t="s">
        <v>9</v>
      </c>
      <c r="BH258" s="1"/>
      <c r="BI258" s="1"/>
      <c r="BJ258" s="2"/>
      <c r="BK258" s="2"/>
      <c r="BL258" s="2"/>
      <c r="BM258" s="1"/>
      <c r="BN258" s="95"/>
    </row>
    <row r="259" spans="1:66">
      <c r="A259" s="2">
        <v>255</v>
      </c>
      <c r="B259" s="102" t="s">
        <v>4200</v>
      </c>
      <c r="C259" s="102" t="s">
        <v>4201</v>
      </c>
      <c r="D259" s="102" t="s">
        <v>3783</v>
      </c>
      <c r="E259" s="102">
        <v>72</v>
      </c>
      <c r="F259" s="102" t="s">
        <v>2547</v>
      </c>
      <c r="G259" s="102" t="s">
        <v>3975</v>
      </c>
      <c r="H259" s="23" t="str">
        <f t="shared" si="6"/>
        <v>林＊杰</v>
      </c>
      <c r="I259" s="23" t="str">
        <f t="shared" si="7"/>
        <v>2＊936873</v>
      </c>
      <c r="J259" s="102" t="s">
        <v>4202</v>
      </c>
      <c r="K259" s="102">
        <v>5761110</v>
      </c>
      <c r="L259" s="102">
        <v>1173</v>
      </c>
      <c r="M259" s="106"/>
      <c r="N259" s="33"/>
      <c r="O259" s="33"/>
      <c r="P259" s="33"/>
      <c r="Q259" s="2"/>
      <c r="R259" s="2"/>
      <c r="S259" s="2"/>
      <c r="T259" s="2"/>
      <c r="U259" s="2"/>
      <c r="V259" s="18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2"/>
      <c r="AO259" s="2"/>
      <c r="AP259" s="2"/>
      <c r="AQ259" s="1"/>
      <c r="AR259" s="1"/>
      <c r="AS259" s="1"/>
      <c r="AT259" s="1"/>
      <c r="AU259" s="1"/>
      <c r="AV259" s="2"/>
      <c r="AW259" s="1"/>
      <c r="AX259" s="1"/>
      <c r="AY259" s="1"/>
      <c r="AZ259" s="1" t="s">
        <v>9</v>
      </c>
      <c r="BA259" s="1"/>
      <c r="BB259" s="1"/>
      <c r="BC259" s="1"/>
      <c r="BD259" s="1"/>
      <c r="BE259" s="1"/>
      <c r="BF259" s="1"/>
      <c r="BG259" s="2"/>
      <c r="BH259" s="1"/>
      <c r="BI259" s="1"/>
      <c r="BJ259" s="2"/>
      <c r="BK259" s="2"/>
      <c r="BL259" s="2"/>
      <c r="BM259" s="1"/>
      <c r="BN259" s="95"/>
    </row>
    <row r="260" spans="1:66" ht="41.4">
      <c r="A260" s="2">
        <v>256</v>
      </c>
      <c r="B260" s="102" t="s">
        <v>4203</v>
      </c>
      <c r="C260" s="102" t="s">
        <v>4204</v>
      </c>
      <c r="D260" s="102" t="s">
        <v>3783</v>
      </c>
      <c r="E260" s="102">
        <v>38</v>
      </c>
      <c r="F260" s="102" t="s">
        <v>4202</v>
      </c>
      <c r="G260" s="102" t="s">
        <v>4202</v>
      </c>
      <c r="H260" s="23" t="str">
        <f t="shared" si="6"/>
        <v>王＊永</v>
      </c>
      <c r="I260" s="23" t="str">
        <f t="shared" si="7"/>
        <v>2＊407918</v>
      </c>
      <c r="J260" s="102" t="s">
        <v>4202</v>
      </c>
      <c r="K260" s="102" t="s">
        <v>1132</v>
      </c>
      <c r="L260" s="102">
        <v>1173</v>
      </c>
      <c r="M260" s="106"/>
      <c r="N260" s="33"/>
      <c r="O260" s="33"/>
      <c r="P260" s="33"/>
      <c r="Q260" s="2"/>
      <c r="R260" s="2"/>
      <c r="S260" s="2"/>
      <c r="T260" s="2"/>
      <c r="U260" s="2"/>
      <c r="V260" s="18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2"/>
      <c r="AO260" s="2"/>
      <c r="AP260" s="2"/>
      <c r="AQ260" s="1"/>
      <c r="AR260" s="1"/>
      <c r="AS260" s="1"/>
      <c r="AT260" s="1"/>
      <c r="AU260" s="1"/>
      <c r="AV260" s="2"/>
      <c r="AW260" s="1"/>
      <c r="AX260" s="1"/>
      <c r="AY260" s="1"/>
      <c r="AZ260" s="1"/>
      <c r="BA260" s="1"/>
      <c r="BB260" s="1"/>
      <c r="BC260" s="1"/>
      <c r="BD260" s="1" t="s">
        <v>9</v>
      </c>
      <c r="BE260" s="1" t="s">
        <v>9</v>
      </c>
      <c r="BF260" s="1"/>
      <c r="BG260" s="2"/>
      <c r="BH260" s="1"/>
      <c r="BI260" s="1"/>
      <c r="BJ260" s="2"/>
      <c r="BK260" s="2"/>
      <c r="BL260" s="2"/>
      <c r="BM260" s="1"/>
      <c r="BN260" s="95"/>
    </row>
    <row r="261" spans="1:66" ht="41.4">
      <c r="A261" s="2">
        <v>257</v>
      </c>
      <c r="B261" s="102" t="s">
        <v>4205</v>
      </c>
      <c r="C261" s="102" t="s">
        <v>425</v>
      </c>
      <c r="D261" s="102" t="s">
        <v>3790</v>
      </c>
      <c r="E261" s="102">
        <v>54</v>
      </c>
      <c r="F261" s="102" t="s">
        <v>4202</v>
      </c>
      <c r="G261" s="102" t="s">
        <v>4202</v>
      </c>
      <c r="H261" s="23" t="str">
        <f t="shared" ref="H261:H324" si="8">REPLACE(B261,2,1,"＊")</f>
        <v>楊＊燕</v>
      </c>
      <c r="I261" s="23" t="str">
        <f t="shared" ref="I261:I324" si="9">REPLACE(C261,2,1,"＊")</f>
        <v>0＊154677</v>
      </c>
      <c r="J261" s="102" t="s">
        <v>4202</v>
      </c>
      <c r="K261" s="102" t="s">
        <v>1125</v>
      </c>
      <c r="L261" s="102">
        <v>1173</v>
      </c>
      <c r="M261" s="106"/>
      <c r="N261" s="33"/>
      <c r="O261" s="33"/>
      <c r="P261" s="33"/>
      <c r="Q261" s="2"/>
      <c r="R261" s="2"/>
      <c r="S261" s="2"/>
      <c r="T261" s="2"/>
      <c r="U261" s="2"/>
      <c r="V261" s="18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2"/>
      <c r="AO261" s="2"/>
      <c r="AP261" s="2"/>
      <c r="AQ261" s="1"/>
      <c r="AR261" s="1"/>
      <c r="AS261" s="1"/>
      <c r="AT261" s="1"/>
      <c r="AU261" s="1"/>
      <c r="AV261" s="2"/>
      <c r="AW261" s="1"/>
      <c r="AX261" s="1"/>
      <c r="AY261" s="1"/>
      <c r="AZ261" s="1"/>
      <c r="BA261" s="1"/>
      <c r="BB261" s="1"/>
      <c r="BC261" s="1"/>
      <c r="BD261" s="1" t="s">
        <v>9</v>
      </c>
      <c r="BE261"/>
      <c r="BF261" s="1" t="s">
        <v>1133</v>
      </c>
      <c r="BG261" s="2"/>
      <c r="BH261" s="1"/>
      <c r="BI261" s="1"/>
      <c r="BJ261" s="2"/>
      <c r="BK261" s="2"/>
      <c r="BL261" s="2"/>
      <c r="BM261" s="1"/>
      <c r="BN261" s="95"/>
    </row>
    <row r="262" spans="1:66" ht="41.4">
      <c r="A262" s="2">
        <v>258</v>
      </c>
      <c r="B262" s="102" t="s">
        <v>4206</v>
      </c>
      <c r="C262" s="102" t="s">
        <v>2202</v>
      </c>
      <c r="D262" s="102" t="s">
        <v>3790</v>
      </c>
      <c r="E262" s="102">
        <v>84</v>
      </c>
      <c r="F262" s="102" t="s">
        <v>4202</v>
      </c>
      <c r="G262" s="102" t="s">
        <v>4202</v>
      </c>
      <c r="H262" s="23" t="str">
        <f t="shared" si="8"/>
        <v>張＊美子</v>
      </c>
      <c r="I262" s="23" t="str">
        <f t="shared" si="9"/>
        <v>0＊769717</v>
      </c>
      <c r="J262" s="102" t="s">
        <v>4202</v>
      </c>
      <c r="K262" s="102" t="s">
        <v>1132</v>
      </c>
      <c r="L262" s="102">
        <v>1173</v>
      </c>
      <c r="M262" s="106"/>
      <c r="N262" s="33"/>
      <c r="O262" s="33"/>
      <c r="P262" s="33"/>
      <c r="Q262" s="2"/>
      <c r="R262" s="2"/>
      <c r="S262" s="2"/>
      <c r="T262" s="2"/>
      <c r="U262" s="2"/>
      <c r="V262" s="18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2"/>
      <c r="AO262" s="2"/>
      <c r="AP262" s="2"/>
      <c r="AQ262" s="1"/>
      <c r="AR262" s="1"/>
      <c r="AS262" s="1"/>
      <c r="AT262" s="1"/>
      <c r="AU262" s="1"/>
      <c r="AV262" s="2"/>
      <c r="AW262" s="1"/>
      <c r="AX262" s="1"/>
      <c r="AY262" s="1"/>
      <c r="AZ262" s="1"/>
      <c r="BA262" s="1"/>
      <c r="BB262" s="1"/>
      <c r="BC262" s="1"/>
      <c r="BD262" s="1" t="s">
        <v>9</v>
      </c>
      <c r="BE262" s="1" t="s">
        <v>9</v>
      </c>
      <c r="BF262" s="1"/>
      <c r="BG262" s="2"/>
      <c r="BH262" s="1"/>
      <c r="BI262" s="1"/>
      <c r="BJ262" s="2"/>
      <c r="BK262" s="2"/>
      <c r="BL262" s="2"/>
      <c r="BM262" s="1"/>
      <c r="BN262" s="95"/>
    </row>
    <row r="263" spans="1:66" ht="41.4">
      <c r="A263" s="2">
        <v>259</v>
      </c>
      <c r="B263" s="102" t="s">
        <v>4207</v>
      </c>
      <c r="C263" s="102" t="s">
        <v>4208</v>
      </c>
      <c r="D263" s="102" t="s">
        <v>3783</v>
      </c>
      <c r="E263" s="102">
        <v>51</v>
      </c>
      <c r="F263" s="102" t="s">
        <v>4202</v>
      </c>
      <c r="G263" s="102" t="s">
        <v>4202</v>
      </c>
      <c r="H263" s="23" t="str">
        <f t="shared" si="8"/>
        <v>張＊樹</v>
      </c>
      <c r="I263" s="23" t="str">
        <f t="shared" si="9"/>
        <v>1＊591926</v>
      </c>
      <c r="J263" s="102" t="s">
        <v>4202</v>
      </c>
      <c r="K263" s="102" t="s">
        <v>1132</v>
      </c>
      <c r="L263" s="102">
        <v>1173</v>
      </c>
      <c r="M263" s="106"/>
      <c r="N263" s="33"/>
      <c r="O263" s="33"/>
      <c r="P263" s="33"/>
      <c r="Q263" s="2"/>
      <c r="R263" s="2"/>
      <c r="S263" s="2"/>
      <c r="T263" s="2"/>
      <c r="U263" s="2"/>
      <c r="V263" s="18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2"/>
      <c r="AO263" s="2"/>
      <c r="AP263" s="2"/>
      <c r="AQ263" s="1"/>
      <c r="AR263" s="1"/>
      <c r="AS263" s="1"/>
      <c r="AT263" s="1"/>
      <c r="AU263" s="1"/>
      <c r="AV263" s="2"/>
      <c r="AW263" s="1"/>
      <c r="AX263" s="1"/>
      <c r="AY263" s="1"/>
      <c r="AZ263" s="1"/>
      <c r="BA263" s="1"/>
      <c r="BB263" s="1"/>
      <c r="BC263" s="1"/>
      <c r="BD263" s="1" t="s">
        <v>9</v>
      </c>
      <c r="BE263" s="1" t="s">
        <v>9</v>
      </c>
      <c r="BF263" s="1"/>
      <c r="BG263" s="2"/>
      <c r="BH263" s="1"/>
      <c r="BI263" s="1"/>
      <c r="BJ263" s="2"/>
      <c r="BK263" s="2"/>
      <c r="BL263" s="2"/>
      <c r="BM263" s="1"/>
      <c r="BN263" s="95"/>
    </row>
    <row r="264" spans="1:66" ht="27.6">
      <c r="A264" s="2">
        <v>260</v>
      </c>
      <c r="B264" s="102" t="s">
        <v>4209</v>
      </c>
      <c r="C264" s="102" t="s">
        <v>573</v>
      </c>
      <c r="D264" s="102" t="s">
        <v>3790</v>
      </c>
      <c r="E264" s="102">
        <v>59</v>
      </c>
      <c r="F264" s="102" t="s">
        <v>325</v>
      </c>
      <c r="G264" s="102" t="s">
        <v>325</v>
      </c>
      <c r="H264" s="23" t="str">
        <f t="shared" si="8"/>
        <v>王＊燕</v>
      </c>
      <c r="I264" s="23" t="str">
        <f t="shared" si="9"/>
        <v>0＊647934</v>
      </c>
      <c r="J264" s="102" t="s">
        <v>4025</v>
      </c>
      <c r="K264" s="102" t="s">
        <v>1127</v>
      </c>
      <c r="L264" s="102">
        <v>1173</v>
      </c>
      <c r="M264" s="106"/>
      <c r="N264" s="33"/>
      <c r="O264" s="33"/>
      <c r="P264" s="33"/>
      <c r="Q264" s="2"/>
      <c r="R264" s="2"/>
      <c r="S264" s="2"/>
      <c r="T264" s="2"/>
      <c r="U264" s="2"/>
      <c r="V264" s="18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2"/>
      <c r="AO264" s="2"/>
      <c r="AP264" s="2"/>
      <c r="AQ264" s="1"/>
      <c r="AR264" s="1"/>
      <c r="AS264" s="1"/>
      <c r="AT264" s="1"/>
      <c r="AU264" s="1"/>
      <c r="AV264" s="2"/>
      <c r="AW264" s="1"/>
      <c r="AX264" s="1"/>
      <c r="AY264" s="1"/>
      <c r="AZ264" s="1"/>
      <c r="BA264" s="1"/>
      <c r="BB264" s="1"/>
      <c r="BC264" s="1"/>
      <c r="BD264" s="1"/>
      <c r="BE264" s="1" t="s">
        <v>9</v>
      </c>
      <c r="BF264" s="1"/>
      <c r="BG264" s="2"/>
      <c r="BH264" s="1"/>
      <c r="BI264" s="1"/>
      <c r="BJ264" s="2"/>
      <c r="BK264" s="2"/>
      <c r="BL264" s="2"/>
      <c r="BM264" s="1"/>
      <c r="BN264" s="95"/>
    </row>
    <row r="265" spans="1:66" ht="27.6">
      <c r="A265" s="2">
        <v>261</v>
      </c>
      <c r="B265" s="102" t="s">
        <v>3901</v>
      </c>
      <c r="C265" s="102" t="s">
        <v>3902</v>
      </c>
      <c r="D265" s="102" t="s">
        <v>3790</v>
      </c>
      <c r="E265" s="102">
        <v>86</v>
      </c>
      <c r="F265" s="102" t="s">
        <v>3529</v>
      </c>
      <c r="G265" s="102"/>
      <c r="H265" s="23" t="str">
        <f t="shared" si="8"/>
        <v>侯＊雪</v>
      </c>
      <c r="I265" s="23" t="str">
        <f t="shared" si="9"/>
        <v>0＊502045</v>
      </c>
      <c r="J265" s="102" t="s">
        <v>4126</v>
      </c>
      <c r="K265" s="102" t="s">
        <v>1143</v>
      </c>
      <c r="L265" s="102">
        <v>1173</v>
      </c>
      <c r="M265" s="106"/>
      <c r="N265" s="33"/>
      <c r="O265" s="33"/>
      <c r="P265" s="33"/>
      <c r="Q265" s="2"/>
      <c r="R265" s="2"/>
      <c r="S265" s="2"/>
      <c r="T265" s="2"/>
      <c r="U265" s="2"/>
      <c r="V265" s="18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2"/>
      <c r="AO265" s="2"/>
      <c r="AP265" s="2"/>
      <c r="AQ265" s="1"/>
      <c r="AR265" s="1"/>
      <c r="AS265" s="1"/>
      <c r="AT265" s="1"/>
      <c r="AU265" s="1"/>
      <c r="AV265" s="2"/>
      <c r="AW265" s="1"/>
      <c r="AX265" s="1"/>
      <c r="AY265" s="1"/>
      <c r="AZ265" s="1" t="s">
        <v>9</v>
      </c>
      <c r="BA265" s="1"/>
      <c r="BB265" s="1"/>
      <c r="BC265" s="1"/>
      <c r="BD265" s="1"/>
      <c r="BE265" s="1"/>
      <c r="BF265" s="1"/>
      <c r="BG265" s="2" t="s">
        <v>9</v>
      </c>
      <c r="BH265" s="1"/>
      <c r="BI265" s="1"/>
      <c r="BJ265" s="2"/>
      <c r="BK265" s="2"/>
      <c r="BL265" s="2"/>
      <c r="BM265" s="1"/>
      <c r="BN265" s="95"/>
    </row>
    <row r="266" spans="1:66" ht="27.6">
      <c r="A266" s="2">
        <v>262</v>
      </c>
      <c r="B266" s="102" t="s">
        <v>4210</v>
      </c>
      <c r="C266" s="102" t="s">
        <v>1470</v>
      </c>
      <c r="D266" s="102" t="s">
        <v>3790</v>
      </c>
      <c r="E266" s="102">
        <v>66</v>
      </c>
      <c r="F266" s="102" t="s">
        <v>325</v>
      </c>
      <c r="G266" s="102" t="s">
        <v>325</v>
      </c>
      <c r="H266" s="23" t="str">
        <f t="shared" si="8"/>
        <v>林＊珠</v>
      </c>
      <c r="I266" s="23" t="str">
        <f t="shared" si="9"/>
        <v>0＊149805</v>
      </c>
      <c r="J266" s="102" t="s">
        <v>4126</v>
      </c>
      <c r="K266" s="102" t="s">
        <v>1127</v>
      </c>
      <c r="L266" s="102">
        <v>1173</v>
      </c>
      <c r="M266" s="106"/>
      <c r="N266" s="33"/>
      <c r="O266" s="33"/>
      <c r="P266" s="33"/>
      <c r="Q266" s="2"/>
      <c r="R266" s="2"/>
      <c r="S266" s="2"/>
      <c r="T266" s="2"/>
      <c r="U266" s="2"/>
      <c r="V266" s="18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2"/>
      <c r="AO266" s="2"/>
      <c r="AP266" s="2"/>
      <c r="AQ266" s="1"/>
      <c r="AR266" s="1"/>
      <c r="AS266" s="1"/>
      <c r="AT266" s="1"/>
      <c r="AU266" s="1"/>
      <c r="AV266" s="2"/>
      <c r="AW266" s="1"/>
      <c r="AX266" s="1"/>
      <c r="AY266" s="1"/>
      <c r="AZ266" s="1"/>
      <c r="BA266" s="1"/>
      <c r="BB266" s="1"/>
      <c r="BC266" s="1"/>
      <c r="BD266" s="1"/>
      <c r="BE266" s="1" t="s">
        <v>9</v>
      </c>
      <c r="BF266" s="1"/>
      <c r="BG266" s="2"/>
      <c r="BH266" s="1"/>
      <c r="BI266" s="1"/>
      <c r="BJ266" s="2"/>
      <c r="BK266" s="2"/>
      <c r="BL266" s="2"/>
      <c r="BM266" s="1"/>
      <c r="BN266" s="95"/>
    </row>
    <row r="267" spans="1:66" ht="55.2">
      <c r="A267" s="2">
        <v>263</v>
      </c>
      <c r="B267" s="102" t="s">
        <v>3903</v>
      </c>
      <c r="C267" s="102" t="s">
        <v>3904</v>
      </c>
      <c r="D267" s="102" t="s">
        <v>3790</v>
      </c>
      <c r="E267" s="102">
        <v>65</v>
      </c>
      <c r="F267" s="102" t="s">
        <v>325</v>
      </c>
      <c r="G267" s="102" t="s">
        <v>325</v>
      </c>
      <c r="H267" s="23" t="str">
        <f t="shared" si="8"/>
        <v>徐＊美鈴</v>
      </c>
      <c r="I267" s="23" t="str">
        <f t="shared" si="9"/>
        <v>1＊573874</v>
      </c>
      <c r="J267" s="102" t="s">
        <v>4037</v>
      </c>
      <c r="K267" s="102" t="s">
        <v>1814</v>
      </c>
      <c r="L267" s="102">
        <v>1173</v>
      </c>
      <c r="M267" s="106"/>
      <c r="N267" s="33"/>
      <c r="O267" s="33"/>
      <c r="P267" s="33"/>
      <c r="Q267" s="2"/>
      <c r="R267" s="2"/>
      <c r="S267" s="2"/>
      <c r="T267" s="2"/>
      <c r="U267" s="2"/>
      <c r="V267" s="18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2"/>
      <c r="AO267" s="2"/>
      <c r="AP267" s="2"/>
      <c r="AQ267" s="1"/>
      <c r="AR267" s="1"/>
      <c r="AS267" s="1"/>
      <c r="AT267" s="1"/>
      <c r="AU267" s="1"/>
      <c r="AV267" s="2"/>
      <c r="AW267" s="1"/>
      <c r="AX267" s="1"/>
      <c r="AY267" s="1"/>
      <c r="AZ267" s="1" t="s">
        <v>9</v>
      </c>
      <c r="BA267" s="1"/>
      <c r="BB267" s="1"/>
      <c r="BC267" s="1"/>
      <c r="BD267" s="1"/>
      <c r="BE267" s="1"/>
      <c r="BF267" s="1"/>
      <c r="BG267" s="2" t="s">
        <v>9</v>
      </c>
      <c r="BH267" s="1"/>
      <c r="BI267" s="1"/>
      <c r="BJ267" s="2"/>
      <c r="BK267" s="2"/>
      <c r="BL267" s="2"/>
      <c r="BM267" s="1" t="s">
        <v>1111</v>
      </c>
      <c r="BN267" s="95"/>
    </row>
    <row r="268" spans="1:66">
      <c r="A268" s="2">
        <v>264</v>
      </c>
      <c r="B268" s="102" t="s">
        <v>4211</v>
      </c>
      <c r="C268" s="102" t="s">
        <v>4212</v>
      </c>
      <c r="D268" s="102" t="s">
        <v>3790</v>
      </c>
      <c r="E268" s="102">
        <v>86</v>
      </c>
      <c r="F268" s="102" t="s">
        <v>325</v>
      </c>
      <c r="G268" s="102" t="s">
        <v>325</v>
      </c>
      <c r="H268" s="23" t="str">
        <f t="shared" si="8"/>
        <v>黃＊</v>
      </c>
      <c r="I268" s="23" t="str">
        <f t="shared" si="9"/>
        <v>1＊275255</v>
      </c>
      <c r="J268" s="102" t="s">
        <v>4037</v>
      </c>
      <c r="K268" s="102">
        <v>5760350</v>
      </c>
      <c r="L268" s="102">
        <v>1173</v>
      </c>
      <c r="M268" s="106"/>
      <c r="N268" s="33"/>
      <c r="O268" s="33"/>
      <c r="P268" s="33"/>
      <c r="Q268" s="2"/>
      <c r="R268" s="2"/>
      <c r="S268" s="2"/>
      <c r="T268" s="2"/>
      <c r="U268" s="2"/>
      <c r="V268" s="18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2"/>
      <c r="AO268" s="2"/>
      <c r="AP268" s="2"/>
      <c r="AQ268" s="1"/>
      <c r="AR268" s="1"/>
      <c r="AS268" s="1"/>
      <c r="AT268" s="1"/>
      <c r="AU268" s="1"/>
      <c r="AV268" s="2"/>
      <c r="AW268" s="1"/>
      <c r="AX268" s="1"/>
      <c r="AY268" s="1" t="s">
        <v>9</v>
      </c>
      <c r="AZ268" s="1"/>
      <c r="BA268" s="1"/>
      <c r="BB268" s="1"/>
      <c r="BC268" s="1"/>
      <c r="BD268" s="1"/>
      <c r="BE268" s="1"/>
      <c r="BF268" s="1"/>
      <c r="BG268" s="2"/>
      <c r="BH268" s="1"/>
      <c r="BI268" s="1"/>
      <c r="BJ268" s="2"/>
      <c r="BK268" s="2"/>
      <c r="BL268" s="2"/>
      <c r="BM268" s="1"/>
      <c r="BN268" s="95"/>
    </row>
    <row r="269" spans="1:66" ht="41.4">
      <c r="A269" s="2">
        <v>265</v>
      </c>
      <c r="B269" s="102" t="s">
        <v>4213</v>
      </c>
      <c r="C269" s="102" t="s">
        <v>4214</v>
      </c>
      <c r="D269" s="102" t="s">
        <v>3790</v>
      </c>
      <c r="E269" s="102">
        <v>99</v>
      </c>
      <c r="F269" s="102" t="s">
        <v>325</v>
      </c>
      <c r="G269" s="102" t="s">
        <v>325</v>
      </c>
      <c r="H269" s="23" t="str">
        <f t="shared" si="8"/>
        <v>華＊</v>
      </c>
      <c r="I269" s="23" t="str">
        <f t="shared" si="9"/>
        <v>2＊115295</v>
      </c>
      <c r="J269" s="102" t="s">
        <v>4037</v>
      </c>
      <c r="K269" s="102" t="s">
        <v>1148</v>
      </c>
      <c r="L269" s="102">
        <v>1173</v>
      </c>
      <c r="M269" s="106"/>
      <c r="N269" s="33"/>
      <c r="O269" s="33"/>
      <c r="P269" s="33"/>
      <c r="Q269" s="2"/>
      <c r="R269" s="2"/>
      <c r="S269" s="2"/>
      <c r="T269" s="2"/>
      <c r="U269" s="2"/>
      <c r="V269" s="18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2"/>
      <c r="AO269" s="2"/>
      <c r="AP269" s="2"/>
      <c r="AQ269" s="1"/>
      <c r="AR269" s="1"/>
      <c r="AS269" s="1"/>
      <c r="AT269" s="1"/>
      <c r="AU269" s="1"/>
      <c r="AV269" s="2"/>
      <c r="AW269" s="1"/>
      <c r="AX269" s="1"/>
      <c r="AY269" s="1"/>
      <c r="AZ269" s="1" t="s">
        <v>9</v>
      </c>
      <c r="BA269" s="1"/>
      <c r="BB269" s="1"/>
      <c r="BC269" s="1"/>
      <c r="BD269" s="1"/>
      <c r="BE269" s="1"/>
      <c r="BF269" s="1"/>
      <c r="BG269" s="2" t="s">
        <v>9</v>
      </c>
      <c r="BH269" s="1"/>
      <c r="BI269" s="1"/>
      <c r="BJ269" s="2"/>
      <c r="BK269" s="2"/>
      <c r="BL269" s="2"/>
      <c r="BM269" s="1" t="s">
        <v>1111</v>
      </c>
      <c r="BN269" s="95"/>
    </row>
    <row r="270" spans="1:66" ht="41.4">
      <c r="A270" s="2">
        <v>266</v>
      </c>
      <c r="B270" s="102" t="s">
        <v>4215</v>
      </c>
      <c r="C270" s="102" t="s">
        <v>444</v>
      </c>
      <c r="D270" s="102" t="s">
        <v>3783</v>
      </c>
      <c r="E270" s="102">
        <v>68</v>
      </c>
      <c r="F270" s="102" t="s">
        <v>325</v>
      </c>
      <c r="G270" s="102" t="s">
        <v>325</v>
      </c>
      <c r="H270" s="23" t="str">
        <f t="shared" si="8"/>
        <v>張＊助</v>
      </c>
      <c r="I270" s="23" t="str">
        <f t="shared" si="9"/>
        <v>0＊425574</v>
      </c>
      <c r="J270" s="102" t="s">
        <v>4043</v>
      </c>
      <c r="K270" s="102" t="s">
        <v>1134</v>
      </c>
      <c r="L270" s="102">
        <v>1173</v>
      </c>
      <c r="M270" s="106"/>
      <c r="N270" s="33"/>
      <c r="O270" s="33"/>
      <c r="P270" s="33"/>
      <c r="Q270" s="2"/>
      <c r="R270" s="2"/>
      <c r="S270" s="2"/>
      <c r="T270" s="2"/>
      <c r="U270" s="2"/>
      <c r="V270" s="18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2"/>
      <c r="AO270" s="2"/>
      <c r="AP270" s="2"/>
      <c r="AQ270" s="1"/>
      <c r="AR270" s="1"/>
      <c r="AS270" s="1"/>
      <c r="AT270" s="1"/>
      <c r="AU270" s="1"/>
      <c r="AV270" s="2"/>
      <c r="AW270" s="1"/>
      <c r="AX270" s="1"/>
      <c r="AY270" s="1"/>
      <c r="AZ270" s="1"/>
      <c r="BA270" s="1"/>
      <c r="BB270" s="1"/>
      <c r="BC270" s="1"/>
      <c r="BD270" s="1"/>
      <c r="BE270" s="2" t="s">
        <v>9</v>
      </c>
      <c r="BF270" s="1"/>
      <c r="BG270" s="2"/>
      <c r="BH270" s="1"/>
      <c r="BI270" s="1"/>
      <c r="BJ270" s="2"/>
      <c r="BK270" s="2"/>
      <c r="BL270" s="2"/>
      <c r="BM270" s="1" t="s">
        <v>4319</v>
      </c>
      <c r="BN270" s="95"/>
    </row>
    <row r="271" spans="1:66">
      <c r="A271" s="2">
        <v>267</v>
      </c>
      <c r="B271" s="102" t="s">
        <v>4216</v>
      </c>
      <c r="C271" s="102" t="s">
        <v>4217</v>
      </c>
      <c r="D271" s="102" t="s">
        <v>3783</v>
      </c>
      <c r="E271" s="102">
        <v>72</v>
      </c>
      <c r="F271" s="102" t="s">
        <v>4041</v>
      </c>
      <c r="G271" s="102"/>
      <c r="H271" s="23" t="str">
        <f t="shared" si="8"/>
        <v>陳＊</v>
      </c>
      <c r="I271" s="23" t="str">
        <f t="shared" si="9"/>
        <v>0＊518789</v>
      </c>
      <c r="J271" s="102" t="s">
        <v>4043</v>
      </c>
      <c r="K271" s="102">
        <v>5760350</v>
      </c>
      <c r="L271" s="102">
        <v>1173</v>
      </c>
      <c r="M271" s="106"/>
      <c r="N271" s="33"/>
      <c r="O271" s="33"/>
      <c r="P271" s="33"/>
      <c r="Q271" s="2"/>
      <c r="R271" s="2"/>
      <c r="S271" s="2"/>
      <c r="T271" s="2"/>
      <c r="U271" s="2"/>
      <c r="V271" s="18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2"/>
      <c r="AO271" s="2"/>
      <c r="AP271" s="2"/>
      <c r="AQ271" s="1"/>
      <c r="AR271" s="1"/>
      <c r="AS271" s="1"/>
      <c r="AT271" s="1"/>
      <c r="AU271" s="1"/>
      <c r="AV271" s="2"/>
      <c r="AW271" s="1"/>
      <c r="AX271" s="1"/>
      <c r="AY271" s="1" t="s">
        <v>9</v>
      </c>
      <c r="AZ271" s="1"/>
      <c r="BA271" s="1"/>
      <c r="BB271" s="1"/>
      <c r="BC271" s="1"/>
      <c r="BD271" s="1"/>
      <c r="BE271" s="1"/>
      <c r="BF271" s="1"/>
      <c r="BG271" s="2"/>
      <c r="BH271" s="1"/>
      <c r="BI271" s="1"/>
      <c r="BJ271" s="2"/>
      <c r="BK271" s="2"/>
      <c r="BL271" s="2"/>
      <c r="BM271" s="1"/>
      <c r="BN271" s="95"/>
    </row>
    <row r="272" spans="1:66" ht="41.4">
      <c r="A272" s="2">
        <v>268</v>
      </c>
      <c r="B272" s="102" t="s">
        <v>4218</v>
      </c>
      <c r="C272" s="102" t="s">
        <v>4219</v>
      </c>
      <c r="D272" s="102" t="s">
        <v>3790</v>
      </c>
      <c r="E272" s="102">
        <v>78</v>
      </c>
      <c r="F272" s="102" t="s">
        <v>4046</v>
      </c>
      <c r="G272" s="102"/>
      <c r="H272" s="23" t="str">
        <f t="shared" si="8"/>
        <v>董＊慧嬌</v>
      </c>
      <c r="I272" s="23" t="str">
        <f t="shared" si="9"/>
        <v>1＊831910</v>
      </c>
      <c r="J272" s="102" t="s">
        <v>4047</v>
      </c>
      <c r="K272" s="102" t="s">
        <v>1132</v>
      </c>
      <c r="L272" s="102">
        <v>1173</v>
      </c>
      <c r="M272" s="106"/>
      <c r="N272" s="33"/>
      <c r="O272" s="33"/>
      <c r="P272" s="33"/>
      <c r="Q272" s="2"/>
      <c r="R272" s="2"/>
      <c r="S272" s="2"/>
      <c r="T272" s="2"/>
      <c r="U272" s="2"/>
      <c r="V272" s="18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2"/>
      <c r="AO272" s="2"/>
      <c r="AP272" s="2"/>
      <c r="AQ272" s="1"/>
      <c r="AR272" s="1"/>
      <c r="AS272" s="1"/>
      <c r="AT272" s="1"/>
      <c r="AU272" s="1"/>
      <c r="AV272" s="2"/>
      <c r="AW272" s="1"/>
      <c r="AX272" s="1"/>
      <c r="AY272" s="1"/>
      <c r="AZ272" s="1"/>
      <c r="BA272" s="1"/>
      <c r="BB272" s="1"/>
      <c r="BC272" s="1"/>
      <c r="BD272" s="1" t="s">
        <v>9</v>
      </c>
      <c r="BE272" s="1" t="s">
        <v>9</v>
      </c>
      <c r="BF272" s="1"/>
      <c r="BG272" s="2"/>
      <c r="BH272" s="1"/>
      <c r="BI272" s="1"/>
      <c r="BJ272" s="2"/>
      <c r="BK272" s="2"/>
      <c r="BL272" s="2"/>
      <c r="BM272" s="32"/>
      <c r="BN272" s="95"/>
    </row>
    <row r="273" spans="1:66" ht="41.4">
      <c r="A273" s="2">
        <v>269</v>
      </c>
      <c r="B273" s="102" t="s">
        <v>4220</v>
      </c>
      <c r="C273" s="102" t="s">
        <v>2382</v>
      </c>
      <c r="D273" s="102" t="s">
        <v>3783</v>
      </c>
      <c r="E273" s="102">
        <v>69</v>
      </c>
      <c r="F273" s="102" t="s">
        <v>325</v>
      </c>
      <c r="G273" s="102" t="s">
        <v>325</v>
      </c>
      <c r="H273" s="23" t="str">
        <f t="shared" si="8"/>
        <v>張＊賢</v>
      </c>
      <c r="I273" s="23" t="str">
        <f t="shared" si="9"/>
        <v>0＊525142</v>
      </c>
      <c r="J273" s="102" t="s">
        <v>4221</v>
      </c>
      <c r="K273" s="102" t="s">
        <v>1803</v>
      </c>
      <c r="L273" s="102">
        <v>1173</v>
      </c>
      <c r="M273" s="106"/>
      <c r="N273" s="33"/>
      <c r="O273" s="33"/>
      <c r="P273" s="33"/>
      <c r="Q273" s="2"/>
      <c r="R273" s="2"/>
      <c r="S273" s="2"/>
      <c r="T273" s="2"/>
      <c r="U273" s="2"/>
      <c r="V273" s="18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2"/>
      <c r="AO273" s="2"/>
      <c r="AP273" s="2"/>
      <c r="AQ273" s="1"/>
      <c r="AR273" s="1"/>
      <c r="AS273" s="1"/>
      <c r="AT273" s="1"/>
      <c r="AU273" s="1"/>
      <c r="AV273" s="2"/>
      <c r="AW273" s="1"/>
      <c r="AX273" s="1"/>
      <c r="AY273" s="1" t="s">
        <v>9</v>
      </c>
      <c r="AZ273" s="1"/>
      <c r="BA273" s="1"/>
      <c r="BB273" s="1"/>
      <c r="BC273" s="1"/>
      <c r="BD273" s="1"/>
      <c r="BE273" s="2" t="s">
        <v>9</v>
      </c>
      <c r="BF273" s="1"/>
      <c r="BG273" s="2"/>
      <c r="BH273" s="1"/>
      <c r="BI273" s="1"/>
      <c r="BJ273" s="2"/>
      <c r="BK273" s="2"/>
      <c r="BL273" s="2"/>
      <c r="BM273" s="1"/>
      <c r="BN273" s="95"/>
    </row>
    <row r="274" spans="1:66">
      <c r="A274" s="2">
        <v>270</v>
      </c>
      <c r="B274" s="102" t="s">
        <v>4222</v>
      </c>
      <c r="C274" s="102" t="s">
        <v>4223</v>
      </c>
      <c r="D274" s="102" t="s">
        <v>3790</v>
      </c>
      <c r="E274" s="102">
        <v>62</v>
      </c>
      <c r="F274" s="102" t="s">
        <v>4037</v>
      </c>
      <c r="G274" s="102"/>
      <c r="H274" s="23" t="str">
        <f t="shared" si="8"/>
        <v>楊＊華</v>
      </c>
      <c r="I274" s="23" t="str">
        <f t="shared" si="9"/>
        <v>1＊543275</v>
      </c>
      <c r="J274" s="102" t="s">
        <v>4221</v>
      </c>
      <c r="K274" s="102">
        <v>5760350</v>
      </c>
      <c r="L274" s="102">
        <v>1173</v>
      </c>
      <c r="M274" s="106"/>
      <c r="N274" s="33"/>
      <c r="O274" s="33"/>
      <c r="P274" s="33"/>
      <c r="Q274" s="2"/>
      <c r="R274" s="2"/>
      <c r="S274" s="2"/>
      <c r="T274" s="2"/>
      <c r="U274" s="2"/>
      <c r="V274" s="18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2"/>
      <c r="AO274" s="2"/>
      <c r="AP274" s="2"/>
      <c r="AQ274" s="1"/>
      <c r="AR274" s="1"/>
      <c r="AS274" s="1"/>
      <c r="AT274" s="1"/>
      <c r="AU274" s="1"/>
      <c r="AV274" s="2"/>
      <c r="AW274" s="1"/>
      <c r="AX274" s="1"/>
      <c r="AY274" s="1" t="s">
        <v>9</v>
      </c>
      <c r="AZ274" s="1"/>
      <c r="BA274" s="1"/>
      <c r="BB274" s="1"/>
      <c r="BC274" s="1"/>
      <c r="BD274" s="1"/>
      <c r="BE274" s="1"/>
      <c r="BF274" s="1"/>
      <c r="BG274" s="2"/>
      <c r="BH274" s="1"/>
      <c r="BI274" s="1"/>
      <c r="BJ274" s="2"/>
      <c r="BK274" s="2"/>
      <c r="BL274" s="2"/>
      <c r="BM274" s="1"/>
      <c r="BN274" s="95"/>
    </row>
    <row r="275" spans="1:66" ht="41.4">
      <c r="A275" s="2">
        <v>271</v>
      </c>
      <c r="B275" s="102" t="s">
        <v>4224</v>
      </c>
      <c r="C275" s="102" t="s">
        <v>4225</v>
      </c>
      <c r="D275" s="102" t="s">
        <v>3783</v>
      </c>
      <c r="E275" s="102">
        <v>59</v>
      </c>
      <c r="F275" s="102" t="s">
        <v>325</v>
      </c>
      <c r="G275" s="102" t="s">
        <v>325</v>
      </c>
      <c r="H275" s="23" t="str">
        <f t="shared" si="8"/>
        <v>陳＊國</v>
      </c>
      <c r="I275" s="23" t="str">
        <f t="shared" si="9"/>
        <v>2＊106643</v>
      </c>
      <c r="J275" s="102" t="s">
        <v>4128</v>
      </c>
      <c r="K275" s="102" t="s">
        <v>1132</v>
      </c>
      <c r="L275" s="102">
        <v>1173</v>
      </c>
      <c r="M275" s="106"/>
      <c r="N275" s="33"/>
      <c r="O275" s="33"/>
      <c r="P275" s="33"/>
      <c r="Q275" s="2"/>
      <c r="R275" s="2"/>
      <c r="S275" s="2"/>
      <c r="T275" s="2"/>
      <c r="U275" s="2"/>
      <c r="V275" s="18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2"/>
      <c r="AO275" s="2"/>
      <c r="AP275" s="2"/>
      <c r="AQ275" s="1"/>
      <c r="AR275" s="1"/>
      <c r="AS275" s="1"/>
      <c r="AT275" s="1"/>
      <c r="AU275" s="1"/>
      <c r="AV275" s="2"/>
      <c r="AW275" s="1"/>
      <c r="AX275" s="1"/>
      <c r="AY275" s="1"/>
      <c r="AZ275" s="1"/>
      <c r="BA275" s="1"/>
      <c r="BB275" s="1"/>
      <c r="BC275" s="1" t="s">
        <v>9</v>
      </c>
      <c r="BD275" s="1"/>
      <c r="BE275" s="1" t="s">
        <v>9</v>
      </c>
      <c r="BF275" s="1"/>
      <c r="BG275" s="2"/>
      <c r="BH275" s="1"/>
      <c r="BI275" s="1"/>
      <c r="BJ275" s="2"/>
      <c r="BK275" s="2"/>
      <c r="BL275" s="2"/>
      <c r="BM275" s="1"/>
      <c r="BN275" s="95"/>
    </row>
    <row r="276" spans="1:66" ht="27.6">
      <c r="A276" s="2">
        <v>272</v>
      </c>
      <c r="B276" s="102" t="s">
        <v>4129</v>
      </c>
      <c r="C276" s="102" t="s">
        <v>4226</v>
      </c>
      <c r="D276" s="102" t="s">
        <v>3790</v>
      </c>
      <c r="E276" s="102">
        <v>85</v>
      </c>
      <c r="F276" s="102" t="s">
        <v>3962</v>
      </c>
      <c r="G276" s="102" t="s">
        <v>3962</v>
      </c>
      <c r="H276" s="23" t="str">
        <f t="shared" si="8"/>
        <v>陳＊嬌</v>
      </c>
      <c r="I276" s="23" t="str">
        <f t="shared" si="9"/>
        <v>2＊079201</v>
      </c>
      <c r="J276" s="102" t="s">
        <v>3962</v>
      </c>
      <c r="K276" s="102" t="s">
        <v>1143</v>
      </c>
      <c r="L276" s="102">
        <v>1410</v>
      </c>
      <c r="M276" s="106"/>
      <c r="N276" s="33"/>
      <c r="O276" s="33"/>
      <c r="P276" s="33"/>
      <c r="Q276" s="2"/>
      <c r="R276" s="2"/>
      <c r="S276" s="2"/>
      <c r="T276" s="2"/>
      <c r="U276" s="2"/>
      <c r="V276" s="18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2"/>
      <c r="AO276" s="2"/>
      <c r="AP276" s="2"/>
      <c r="AQ276" s="1"/>
      <c r="AR276" s="1"/>
      <c r="AS276" s="1"/>
      <c r="AT276" s="1"/>
      <c r="AU276" s="1"/>
      <c r="AV276" s="2"/>
      <c r="AW276" s="1"/>
      <c r="AX276" s="1"/>
      <c r="AY276" s="1"/>
      <c r="AZ276" s="1" t="s">
        <v>9</v>
      </c>
      <c r="BA276" s="1"/>
      <c r="BB276" s="1"/>
      <c r="BC276" s="1"/>
      <c r="BD276" s="1"/>
      <c r="BE276" s="1"/>
      <c r="BF276" s="1"/>
      <c r="BG276" s="2" t="s">
        <v>9</v>
      </c>
      <c r="BH276" s="1"/>
      <c r="BI276" s="1"/>
      <c r="BJ276" s="2"/>
      <c r="BK276" s="2"/>
      <c r="BL276" s="2"/>
      <c r="BM276" s="1"/>
      <c r="BN276" s="95"/>
    </row>
    <row r="277" spans="1:66">
      <c r="A277" s="2">
        <v>273</v>
      </c>
      <c r="B277" s="102" t="s">
        <v>3949</v>
      </c>
      <c r="C277" s="102" t="s">
        <v>2280</v>
      </c>
      <c r="D277" s="102" t="s">
        <v>3790</v>
      </c>
      <c r="E277" s="102">
        <v>51</v>
      </c>
      <c r="F277" s="102" t="s">
        <v>3439</v>
      </c>
      <c r="G277" s="102"/>
      <c r="H277" s="23" t="str">
        <f t="shared" si="8"/>
        <v>許＊敏</v>
      </c>
      <c r="I277" s="23" t="str">
        <f t="shared" si="9"/>
        <v>1＊248544</v>
      </c>
      <c r="J277" s="102" t="s">
        <v>4114</v>
      </c>
      <c r="K277" s="102">
        <v>5760350</v>
      </c>
      <c r="L277" s="102">
        <v>1410</v>
      </c>
      <c r="M277" s="106"/>
      <c r="N277" s="33"/>
      <c r="O277" s="33"/>
      <c r="P277" s="33"/>
      <c r="Q277" s="2"/>
      <c r="R277" s="2"/>
      <c r="S277" s="2"/>
      <c r="T277" s="2"/>
      <c r="U277" s="2"/>
      <c r="V277" s="18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2"/>
      <c r="AO277" s="2"/>
      <c r="AP277" s="2"/>
      <c r="AQ277" s="1"/>
      <c r="AR277" s="1"/>
      <c r="AS277" s="1"/>
      <c r="AT277" s="1"/>
      <c r="AU277" s="1"/>
      <c r="AV277" s="2"/>
      <c r="AW277" s="1"/>
      <c r="AX277" s="1"/>
      <c r="AY277" s="1" t="s">
        <v>9</v>
      </c>
      <c r="AZ277" s="1"/>
      <c r="BA277" s="1"/>
      <c r="BB277" s="1"/>
      <c r="BC277" s="1"/>
      <c r="BD277" s="1"/>
      <c r="BE277" s="1"/>
      <c r="BF277" s="1"/>
      <c r="BG277" s="2"/>
      <c r="BH277" s="1"/>
      <c r="BI277" s="1"/>
      <c r="BJ277" s="2"/>
      <c r="BK277" s="2"/>
      <c r="BL277" s="2"/>
      <c r="BM277" s="1"/>
      <c r="BN277" s="95"/>
    </row>
    <row r="278" spans="1:66" ht="27.6">
      <c r="A278" s="2">
        <v>274</v>
      </c>
      <c r="B278" s="102" t="s">
        <v>4227</v>
      </c>
      <c r="C278" s="102" t="s">
        <v>541</v>
      </c>
      <c r="D278" s="102" t="s">
        <v>3790</v>
      </c>
      <c r="E278" s="102">
        <v>95</v>
      </c>
      <c r="F278" s="102" t="s">
        <v>3440</v>
      </c>
      <c r="G278" s="102"/>
      <c r="H278" s="23" t="str">
        <f t="shared" si="8"/>
        <v>許＊絹絹</v>
      </c>
      <c r="I278" s="23" t="str">
        <f t="shared" si="9"/>
        <v>1＊002214</v>
      </c>
      <c r="J278" s="102" t="s">
        <v>4114</v>
      </c>
      <c r="K278" s="102" t="s">
        <v>1143</v>
      </c>
      <c r="L278" s="102">
        <v>1410</v>
      </c>
      <c r="M278" s="106"/>
      <c r="N278" s="33"/>
      <c r="O278" s="33"/>
      <c r="P278" s="33"/>
      <c r="Q278" s="2"/>
      <c r="R278" s="2"/>
      <c r="S278" s="2"/>
      <c r="T278" s="2"/>
      <c r="U278" s="2"/>
      <c r="V278" s="18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2"/>
      <c r="AO278" s="2"/>
      <c r="AP278" s="2"/>
      <c r="AQ278" s="1"/>
      <c r="AR278" s="1"/>
      <c r="AS278" s="1"/>
      <c r="AT278" s="1"/>
      <c r="AU278" s="1"/>
      <c r="AV278" s="2"/>
      <c r="AW278" s="1"/>
      <c r="AX278" s="1"/>
      <c r="AY278" s="1"/>
      <c r="AZ278" s="1" t="s">
        <v>9</v>
      </c>
      <c r="BA278" s="1"/>
      <c r="BB278" s="1"/>
      <c r="BC278" s="1"/>
      <c r="BD278" s="1"/>
      <c r="BE278" s="1"/>
      <c r="BF278" s="1"/>
      <c r="BG278" s="2" t="s">
        <v>9</v>
      </c>
      <c r="BH278" s="1"/>
      <c r="BI278" s="1"/>
      <c r="BJ278" s="2"/>
      <c r="BK278" s="2"/>
      <c r="BL278" s="2"/>
      <c r="BM278" s="1"/>
      <c r="BN278" s="95"/>
    </row>
    <row r="279" spans="1:66" ht="27.6">
      <c r="A279" s="2">
        <v>275</v>
      </c>
      <c r="B279" s="102" t="s">
        <v>4228</v>
      </c>
      <c r="C279" s="102" t="s">
        <v>3522</v>
      </c>
      <c r="D279" s="102" t="s">
        <v>3790</v>
      </c>
      <c r="E279" s="102">
        <v>80</v>
      </c>
      <c r="F279" s="102" t="s">
        <v>3455</v>
      </c>
      <c r="G279" s="102" t="s">
        <v>4117</v>
      </c>
      <c r="H279" s="23" t="str">
        <f t="shared" si="8"/>
        <v>林＊梅子</v>
      </c>
      <c r="I279" s="23" t="str">
        <f t="shared" si="9"/>
        <v>2＊067684</v>
      </c>
      <c r="J279" s="102" t="s">
        <v>4114</v>
      </c>
      <c r="K279" s="102" t="s">
        <v>1127</v>
      </c>
      <c r="L279" s="102">
        <v>1410</v>
      </c>
      <c r="M279" s="106"/>
      <c r="N279" s="33"/>
      <c r="O279" s="33"/>
      <c r="P279" s="33"/>
      <c r="Q279" s="2"/>
      <c r="R279" s="2"/>
      <c r="S279" s="2"/>
      <c r="T279" s="2"/>
      <c r="U279" s="2"/>
      <c r="V279" s="18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2"/>
      <c r="AO279" s="2"/>
      <c r="AP279" s="2"/>
      <c r="AQ279" s="1"/>
      <c r="AR279" s="1"/>
      <c r="AS279" s="1"/>
      <c r="AT279" s="1"/>
      <c r="AU279" s="1"/>
      <c r="AV279" s="2"/>
      <c r="AW279" s="1"/>
      <c r="AX279" s="1"/>
      <c r="AY279" s="1"/>
      <c r="AZ279" s="1"/>
      <c r="BA279" s="1"/>
      <c r="BB279" s="1"/>
      <c r="BC279" s="1"/>
      <c r="BD279" s="1"/>
      <c r="BE279" s="1" t="s">
        <v>9</v>
      </c>
      <c r="BF279" s="1"/>
      <c r="BG279" s="2"/>
      <c r="BH279" s="1"/>
      <c r="BI279" s="1"/>
      <c r="BJ279" s="2"/>
      <c r="BK279" s="2"/>
      <c r="BL279" s="2"/>
      <c r="BM279" s="1"/>
      <c r="BN279" s="95"/>
    </row>
    <row r="280" spans="1:66" ht="41.4">
      <c r="A280" s="2">
        <v>276</v>
      </c>
      <c r="B280" s="102" t="s">
        <v>4229</v>
      </c>
      <c r="C280" s="102" t="s">
        <v>1485</v>
      </c>
      <c r="D280" s="102" t="s">
        <v>3783</v>
      </c>
      <c r="E280" s="102">
        <v>77</v>
      </c>
      <c r="F280" s="102" t="s">
        <v>325</v>
      </c>
      <c r="G280" s="102" t="s">
        <v>325</v>
      </c>
      <c r="H280" s="23" t="str">
        <f t="shared" si="8"/>
        <v>黃＊建</v>
      </c>
      <c r="I280" s="23" t="str">
        <f t="shared" si="9"/>
        <v>0＊756367</v>
      </c>
      <c r="J280" s="102" t="s">
        <v>4114</v>
      </c>
      <c r="K280" s="102" t="s">
        <v>1803</v>
      </c>
      <c r="L280" s="102">
        <v>1410</v>
      </c>
      <c r="M280" s="106"/>
      <c r="N280" s="33"/>
      <c r="O280" s="33"/>
      <c r="P280" s="33"/>
      <c r="Q280" s="2"/>
      <c r="R280" s="2"/>
      <c r="S280" s="2"/>
      <c r="T280" s="2"/>
      <c r="U280" s="2"/>
      <c r="V280" s="18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2"/>
      <c r="AO280" s="2"/>
      <c r="AP280" s="2"/>
      <c r="AQ280" s="1"/>
      <c r="AR280" s="1"/>
      <c r="AS280" s="1"/>
      <c r="AT280" s="1"/>
      <c r="AU280" s="1"/>
      <c r="AV280" s="2"/>
      <c r="AW280" s="1"/>
      <c r="AX280" s="1"/>
      <c r="AY280" s="1" t="s">
        <v>9</v>
      </c>
      <c r="AZ280" s="1"/>
      <c r="BA280" s="1"/>
      <c r="BB280" s="1"/>
      <c r="BC280" s="1"/>
      <c r="BD280" s="1"/>
      <c r="BE280" s="1" t="s">
        <v>9</v>
      </c>
      <c r="BF280" s="1"/>
      <c r="BG280" s="2"/>
      <c r="BH280" s="1"/>
      <c r="BI280" s="1"/>
      <c r="BJ280" s="2"/>
      <c r="BK280" s="2"/>
      <c r="BL280" s="2"/>
      <c r="BM280" s="1"/>
      <c r="BN280" s="95"/>
    </row>
    <row r="281" spans="1:66" ht="27.6">
      <c r="A281" s="2">
        <v>277</v>
      </c>
      <c r="B281" s="102" t="s">
        <v>4230</v>
      </c>
      <c r="C281" s="102" t="s">
        <v>204</v>
      </c>
      <c r="D281" s="102" t="s">
        <v>3783</v>
      </c>
      <c r="E281" s="102">
        <v>53</v>
      </c>
      <c r="F281" s="102" t="s">
        <v>325</v>
      </c>
      <c r="G281" s="102" t="s">
        <v>325</v>
      </c>
      <c r="H281" s="23" t="str">
        <f t="shared" si="8"/>
        <v>陳＊家</v>
      </c>
      <c r="I281" s="23" t="str">
        <f t="shared" si="9"/>
        <v>0＊210108</v>
      </c>
      <c r="J281" s="102" t="s">
        <v>4114</v>
      </c>
      <c r="K281" s="102" t="s">
        <v>1127</v>
      </c>
      <c r="L281" s="102">
        <v>1410</v>
      </c>
      <c r="M281" s="106"/>
      <c r="N281" s="33"/>
      <c r="O281" s="33"/>
      <c r="P281" s="33"/>
      <c r="Q281" s="2"/>
      <c r="R281" s="2"/>
      <c r="S281" s="2"/>
      <c r="T281" s="2"/>
      <c r="U281" s="2"/>
      <c r="V281" s="18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2"/>
      <c r="AO281" s="2"/>
      <c r="AP281" s="2"/>
      <c r="AQ281" s="1"/>
      <c r="AR281" s="1"/>
      <c r="AS281" s="1"/>
      <c r="AT281" s="1"/>
      <c r="AU281" s="1"/>
      <c r="AV281" s="2"/>
      <c r="AW281" s="1"/>
      <c r="AX281" s="1"/>
      <c r="AY281" s="1"/>
      <c r="AZ281" s="1"/>
      <c r="BA281" s="1"/>
      <c r="BB281" s="1"/>
      <c r="BC281" s="1"/>
      <c r="BD281" s="1"/>
      <c r="BE281" s="1" t="s">
        <v>9</v>
      </c>
      <c r="BF281" s="1"/>
      <c r="BG281" s="2"/>
      <c r="BH281" s="1"/>
      <c r="BI281" s="1"/>
      <c r="BJ281" s="2"/>
      <c r="BK281" s="2"/>
      <c r="BL281" s="2"/>
      <c r="BM281" s="1"/>
      <c r="BN281" s="95"/>
    </row>
    <row r="282" spans="1:66">
      <c r="A282" s="2">
        <v>278</v>
      </c>
      <c r="B282" s="102" t="s">
        <v>4231</v>
      </c>
      <c r="C282" s="102" t="s">
        <v>2121</v>
      </c>
      <c r="D282" s="102" t="s">
        <v>3783</v>
      </c>
      <c r="E282" s="102">
        <v>80</v>
      </c>
      <c r="F282" s="102" t="s">
        <v>4117</v>
      </c>
      <c r="G282" s="102" t="s">
        <v>4007</v>
      </c>
      <c r="H282" s="23" t="str">
        <f t="shared" si="8"/>
        <v>黃＊雄</v>
      </c>
      <c r="I282" s="23" t="str">
        <f t="shared" si="9"/>
        <v>0＊948092</v>
      </c>
      <c r="J282" s="102" t="s">
        <v>4117</v>
      </c>
      <c r="K282" s="102">
        <v>5760350</v>
      </c>
      <c r="L282" s="102">
        <v>1410</v>
      </c>
      <c r="M282" s="106"/>
      <c r="N282" s="33"/>
      <c r="O282" s="33"/>
      <c r="P282" s="33"/>
      <c r="Q282" s="2"/>
      <c r="R282" s="2"/>
      <c r="S282" s="2"/>
      <c r="T282" s="2"/>
      <c r="U282" s="2"/>
      <c r="V282" s="18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2"/>
      <c r="AO282" s="2"/>
      <c r="AP282" s="2"/>
      <c r="AQ282" s="1"/>
      <c r="AR282" s="1"/>
      <c r="AS282" s="1"/>
      <c r="AT282" s="1"/>
      <c r="AU282" s="1"/>
      <c r="AV282" s="2"/>
      <c r="AW282" s="1"/>
      <c r="AX282" s="1"/>
      <c r="AY282" s="1" t="s">
        <v>9</v>
      </c>
      <c r="AZ282" s="1"/>
      <c r="BA282" s="1"/>
      <c r="BB282" s="1"/>
      <c r="BC282" s="1"/>
      <c r="BD282" s="1"/>
      <c r="BE282" s="1"/>
      <c r="BF282" s="1"/>
      <c r="BG282" s="2"/>
      <c r="BH282" s="1"/>
      <c r="BI282" s="1"/>
      <c r="BJ282" s="2"/>
      <c r="BK282" s="2"/>
      <c r="BL282" s="2"/>
      <c r="BM282" s="1"/>
      <c r="BN282" s="95"/>
    </row>
    <row r="283" spans="1:66" ht="41.4">
      <c r="A283" s="2">
        <v>279</v>
      </c>
      <c r="B283" s="102" t="s">
        <v>4232</v>
      </c>
      <c r="C283" s="102" t="s">
        <v>730</v>
      </c>
      <c r="D283" s="102" t="s">
        <v>3783</v>
      </c>
      <c r="E283" s="102">
        <v>65</v>
      </c>
      <c r="F283" s="102" t="s">
        <v>325</v>
      </c>
      <c r="G283" s="102" t="s">
        <v>325</v>
      </c>
      <c r="H283" s="23" t="str">
        <f t="shared" si="8"/>
        <v>何＊興</v>
      </c>
      <c r="I283" s="23" t="str">
        <f t="shared" si="9"/>
        <v>1＊044421</v>
      </c>
      <c r="J283" s="102" t="s">
        <v>4117</v>
      </c>
      <c r="K283" s="102" t="s">
        <v>1140</v>
      </c>
      <c r="L283" s="102">
        <v>1410</v>
      </c>
      <c r="M283" s="106"/>
      <c r="N283" s="33"/>
      <c r="O283" s="33"/>
      <c r="P283" s="33"/>
      <c r="Q283" s="2"/>
      <c r="R283" s="2"/>
      <c r="S283" s="2"/>
      <c r="T283" s="2"/>
      <c r="U283" s="2"/>
      <c r="V283" s="18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2"/>
      <c r="AO283" s="2"/>
      <c r="AP283" s="2"/>
      <c r="AQ283" s="1"/>
      <c r="AR283" s="1"/>
      <c r="AS283" s="1"/>
      <c r="AT283" s="1"/>
      <c r="AU283" s="1"/>
      <c r="AV283" s="2"/>
      <c r="AW283" s="1"/>
      <c r="AX283" s="1"/>
      <c r="AY283" s="1"/>
      <c r="AZ283" s="1"/>
      <c r="BA283" s="1"/>
      <c r="BB283" s="1"/>
      <c r="BC283" s="1"/>
      <c r="BD283" s="1"/>
      <c r="BE283" s="1" t="s">
        <v>9</v>
      </c>
      <c r="BF283" s="1"/>
      <c r="BG283" s="2"/>
      <c r="BH283" s="1"/>
      <c r="BI283" s="1"/>
      <c r="BJ283" s="2" t="s">
        <v>1141</v>
      </c>
      <c r="BK283" s="2"/>
      <c r="BL283" s="2"/>
      <c r="BM283" s="1"/>
      <c r="BN283" s="95"/>
    </row>
    <row r="284" spans="1:66" ht="41.4">
      <c r="A284" s="2">
        <v>280</v>
      </c>
      <c r="B284" s="102" t="s">
        <v>4233</v>
      </c>
      <c r="C284" s="102" t="s">
        <v>4234</v>
      </c>
      <c r="D284" s="102" t="s">
        <v>3790</v>
      </c>
      <c r="E284" s="102">
        <v>86</v>
      </c>
      <c r="F284" s="102" t="s">
        <v>3973</v>
      </c>
      <c r="G284" s="102" t="s">
        <v>3973</v>
      </c>
      <c r="H284" s="23" t="str">
        <f t="shared" si="8"/>
        <v>楊＊雁</v>
      </c>
      <c r="I284" s="23" t="str">
        <f t="shared" si="9"/>
        <v>0＊311590</v>
      </c>
      <c r="J284" s="102" t="s">
        <v>3973</v>
      </c>
      <c r="K284" s="102" t="s">
        <v>1125</v>
      </c>
      <c r="L284" s="102">
        <v>1410</v>
      </c>
      <c r="M284" s="106"/>
      <c r="N284" s="33"/>
      <c r="O284" s="33"/>
      <c r="P284" s="33"/>
      <c r="Q284" s="2"/>
      <c r="R284" s="2"/>
      <c r="S284" s="2"/>
      <c r="T284" s="2"/>
      <c r="U284" s="2"/>
      <c r="V284" s="18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2"/>
      <c r="AO284" s="2"/>
      <c r="AP284" s="2"/>
      <c r="AQ284" s="1"/>
      <c r="AR284" s="1"/>
      <c r="AS284" s="1"/>
      <c r="AT284" s="1"/>
      <c r="AU284" s="1"/>
      <c r="AV284" s="2"/>
      <c r="AW284" s="1"/>
      <c r="AX284" s="1"/>
      <c r="AY284" s="1"/>
      <c r="AZ284" s="1"/>
      <c r="BA284" s="1"/>
      <c r="BB284" s="1"/>
      <c r="BC284" s="1"/>
      <c r="BD284" s="1" t="s">
        <v>9</v>
      </c>
      <c r="BE284" s="1"/>
      <c r="BF284" s="1" t="s">
        <v>1102</v>
      </c>
      <c r="BG284" s="2"/>
      <c r="BH284" s="1"/>
      <c r="BI284" s="1"/>
      <c r="BJ284" s="2"/>
      <c r="BK284" s="2"/>
      <c r="BL284" s="2"/>
      <c r="BM284" s="1"/>
      <c r="BN284" s="95"/>
    </row>
    <row r="285" spans="1:66" ht="27.6">
      <c r="A285" s="2">
        <v>281</v>
      </c>
      <c r="B285" s="102" t="s">
        <v>4231</v>
      </c>
      <c r="C285" s="102" t="s">
        <v>2121</v>
      </c>
      <c r="D285" s="102" t="s">
        <v>3783</v>
      </c>
      <c r="E285" s="102">
        <v>80</v>
      </c>
      <c r="F285" s="102" t="s">
        <v>4117</v>
      </c>
      <c r="G285" s="102" t="s">
        <v>4007</v>
      </c>
      <c r="H285" s="23" t="str">
        <f t="shared" si="8"/>
        <v>黃＊雄</v>
      </c>
      <c r="I285" s="23" t="str">
        <f t="shared" si="9"/>
        <v>0＊948092</v>
      </c>
      <c r="J285" s="102" t="s">
        <v>3973</v>
      </c>
      <c r="K285" s="102" t="s">
        <v>3007</v>
      </c>
      <c r="L285" s="102">
        <v>1410</v>
      </c>
      <c r="M285" s="106"/>
      <c r="N285" s="33"/>
      <c r="O285" s="33"/>
      <c r="P285" s="33"/>
      <c r="Q285" s="2"/>
      <c r="R285" s="2"/>
      <c r="S285" s="2"/>
      <c r="T285" s="2"/>
      <c r="U285" s="2"/>
      <c r="V285" s="18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2"/>
      <c r="AO285" s="2"/>
      <c r="AP285" s="2"/>
      <c r="AQ285" s="1"/>
      <c r="AR285" s="1"/>
      <c r="AS285" s="1"/>
      <c r="AT285" s="1"/>
      <c r="AU285" s="1"/>
      <c r="AV285" s="2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2" t="s">
        <v>9</v>
      </c>
      <c r="BH285" s="1"/>
      <c r="BI285" s="2"/>
      <c r="BJ285" s="2"/>
      <c r="BK285" s="2"/>
      <c r="BL285" s="2"/>
      <c r="BM285" s="1"/>
      <c r="BN285" s="95"/>
    </row>
    <row r="286" spans="1:66" ht="27.6">
      <c r="A286" s="2">
        <v>282</v>
      </c>
      <c r="B286" s="102" t="s">
        <v>4235</v>
      </c>
      <c r="C286" s="102" t="s">
        <v>4236</v>
      </c>
      <c r="D286" s="102" t="s">
        <v>3790</v>
      </c>
      <c r="E286" s="102">
        <v>95</v>
      </c>
      <c r="F286" s="102" t="s">
        <v>3428</v>
      </c>
      <c r="G286" s="102" t="s">
        <v>4037</v>
      </c>
      <c r="H286" s="23" t="str">
        <f t="shared" si="8"/>
        <v>郭＊英</v>
      </c>
      <c r="I286" s="23" t="str">
        <f t="shared" si="9"/>
        <v>0＊959343</v>
      </c>
      <c r="J286" s="102" t="s">
        <v>3986</v>
      </c>
      <c r="K286" s="102" t="s">
        <v>1142</v>
      </c>
      <c r="L286" s="102">
        <v>1410</v>
      </c>
      <c r="M286" s="106"/>
      <c r="N286" s="33"/>
      <c r="O286" s="33"/>
      <c r="P286" s="33"/>
      <c r="Q286" s="2"/>
      <c r="R286" s="2"/>
      <c r="S286" s="2"/>
      <c r="T286" s="2"/>
      <c r="U286" s="2"/>
      <c r="V286" s="18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2"/>
      <c r="AO286" s="2"/>
      <c r="AP286" s="2"/>
      <c r="AQ286" s="1"/>
      <c r="AR286" s="1"/>
      <c r="AS286" s="1"/>
      <c r="AT286" s="1"/>
      <c r="AU286" s="1"/>
      <c r="AV286" s="2"/>
      <c r="AW286" s="1"/>
      <c r="AX286" s="1"/>
      <c r="AY286" s="1"/>
      <c r="AZ286" s="1" t="s">
        <v>9</v>
      </c>
      <c r="BA286" s="1"/>
      <c r="BB286" s="1"/>
      <c r="BC286" s="1"/>
      <c r="BD286" s="1"/>
      <c r="BE286" s="1"/>
      <c r="BF286" s="1"/>
      <c r="BG286" s="2"/>
      <c r="BH286" s="1"/>
      <c r="BI286" s="1"/>
      <c r="BJ286" s="2"/>
      <c r="BK286" s="2"/>
      <c r="BL286" s="2"/>
      <c r="BM286" s="1" t="s">
        <v>1111</v>
      </c>
      <c r="BN286" s="95"/>
    </row>
    <row r="287" spans="1:66" ht="27.6">
      <c r="A287" s="2">
        <v>283</v>
      </c>
      <c r="B287" s="102" t="s">
        <v>4231</v>
      </c>
      <c r="C287" s="102" t="s">
        <v>2121</v>
      </c>
      <c r="D287" s="102" t="s">
        <v>3783</v>
      </c>
      <c r="E287" s="102">
        <v>80</v>
      </c>
      <c r="F287" s="102" t="s">
        <v>4117</v>
      </c>
      <c r="G287" s="102" t="s">
        <v>4007</v>
      </c>
      <c r="H287" s="23" t="str">
        <f t="shared" si="8"/>
        <v>黃＊雄</v>
      </c>
      <c r="I287" s="23" t="str">
        <f t="shared" si="9"/>
        <v>0＊948092</v>
      </c>
      <c r="J287" s="102" t="s">
        <v>3986</v>
      </c>
      <c r="K287" s="102" t="s">
        <v>1127</v>
      </c>
      <c r="L287" s="102">
        <v>1410</v>
      </c>
      <c r="M287" s="106"/>
      <c r="N287" s="33"/>
      <c r="O287" s="33"/>
      <c r="P287" s="33"/>
      <c r="Q287" s="2"/>
      <c r="R287" s="2"/>
      <c r="S287" s="2"/>
      <c r="T287" s="2"/>
      <c r="U287" s="2"/>
      <c r="V287" s="18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2"/>
      <c r="AO287" s="2"/>
      <c r="AP287" s="2"/>
      <c r="AQ287" s="1"/>
      <c r="AR287" s="1"/>
      <c r="AS287" s="1"/>
      <c r="AT287" s="1"/>
      <c r="AU287" s="1"/>
      <c r="AV287" s="2"/>
      <c r="AW287" s="1"/>
      <c r="AX287" s="1"/>
      <c r="AY287" s="1"/>
      <c r="AZ287" s="1"/>
      <c r="BA287" s="1"/>
      <c r="BB287" s="1"/>
      <c r="BC287" s="1"/>
      <c r="BD287" s="1"/>
      <c r="BE287" s="1" t="s">
        <v>9</v>
      </c>
      <c r="BF287" s="1"/>
      <c r="BG287" s="2"/>
      <c r="BH287" s="1"/>
      <c r="BI287" s="1"/>
      <c r="BJ287" s="2"/>
      <c r="BK287" s="2"/>
      <c r="BL287" s="2"/>
      <c r="BM287" s="1"/>
      <c r="BN287" s="95"/>
    </row>
    <row r="288" spans="1:66" ht="27.6">
      <c r="A288" s="2">
        <v>284</v>
      </c>
      <c r="B288" s="102" t="s">
        <v>4237</v>
      </c>
      <c r="C288" s="102" t="s">
        <v>2219</v>
      </c>
      <c r="D288" s="102" t="s">
        <v>3790</v>
      </c>
      <c r="E288" s="102">
        <v>51</v>
      </c>
      <c r="F288" s="102" t="s">
        <v>325</v>
      </c>
      <c r="G288" s="102" t="s">
        <v>325</v>
      </c>
      <c r="H288" s="23" t="str">
        <f t="shared" si="8"/>
        <v>徐＊萱</v>
      </c>
      <c r="I288" s="23" t="str">
        <f t="shared" si="9"/>
        <v>1＊475211</v>
      </c>
      <c r="J288" s="102" t="s">
        <v>3986</v>
      </c>
      <c r="K288" s="102" t="s">
        <v>1130</v>
      </c>
      <c r="L288" s="102">
        <v>1410</v>
      </c>
      <c r="M288" s="106"/>
      <c r="N288" s="33"/>
      <c r="O288" s="33"/>
      <c r="P288" s="33"/>
      <c r="Q288" s="2"/>
      <c r="R288" s="2"/>
      <c r="S288" s="2"/>
      <c r="T288" s="2"/>
      <c r="U288" s="2"/>
      <c r="V288" s="18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2"/>
      <c r="AO288" s="2"/>
      <c r="AP288" s="2"/>
      <c r="AQ288" s="1"/>
      <c r="AR288" s="1"/>
      <c r="AS288" s="1"/>
      <c r="AT288" s="1"/>
      <c r="AU288" s="1"/>
      <c r="AV288" s="2"/>
      <c r="AW288" s="1"/>
      <c r="AX288" s="1"/>
      <c r="AY288" s="1"/>
      <c r="AZ288" s="1"/>
      <c r="BA288" s="1"/>
      <c r="BB288" s="1"/>
      <c r="BC288" s="1"/>
      <c r="BD288" s="1"/>
      <c r="BE288" s="1"/>
      <c r="BF288" s="1" t="s">
        <v>1169</v>
      </c>
      <c r="BG288" s="2"/>
      <c r="BH288" s="1"/>
      <c r="BI288" s="1"/>
      <c r="BJ288" s="2"/>
      <c r="BK288" s="2"/>
      <c r="BL288" s="2"/>
      <c r="BM288" s="1"/>
      <c r="BN288" s="95"/>
    </row>
    <row r="289" spans="1:66" ht="69">
      <c r="A289" s="2">
        <v>285</v>
      </c>
      <c r="B289" s="102" t="s">
        <v>4238</v>
      </c>
      <c r="C289" s="102" t="s">
        <v>4239</v>
      </c>
      <c r="D289" s="102" t="s">
        <v>3790</v>
      </c>
      <c r="E289" s="102">
        <v>73</v>
      </c>
      <c r="F289" s="102" t="s">
        <v>3990</v>
      </c>
      <c r="G289" s="102" t="s">
        <v>3990</v>
      </c>
      <c r="H289" s="23" t="str">
        <f t="shared" si="8"/>
        <v>王＊麗珠</v>
      </c>
      <c r="I289" s="23" t="str">
        <f t="shared" si="9"/>
        <v>0＊749117</v>
      </c>
      <c r="J289" s="102" t="s">
        <v>3990</v>
      </c>
      <c r="K289" s="102" t="s">
        <v>2645</v>
      </c>
      <c r="L289" s="102">
        <v>1410</v>
      </c>
      <c r="M289" s="106"/>
      <c r="N289" s="33"/>
      <c r="O289" s="33"/>
      <c r="P289" s="33"/>
      <c r="Q289" s="2"/>
      <c r="R289" s="2"/>
      <c r="S289" s="2"/>
      <c r="T289" s="2"/>
      <c r="U289" s="2"/>
      <c r="V289" s="18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2"/>
      <c r="AO289" s="2"/>
      <c r="AP289" s="2"/>
      <c r="AQ289" s="1"/>
      <c r="AR289" s="1"/>
      <c r="AS289" s="1"/>
      <c r="AT289" s="1"/>
      <c r="AU289" s="1"/>
      <c r="AV289" s="2"/>
      <c r="AW289" s="1"/>
      <c r="AX289" s="1"/>
      <c r="AY289" s="1"/>
      <c r="AZ289" s="1" t="s">
        <v>9</v>
      </c>
      <c r="BA289" s="1"/>
      <c r="BB289" s="1"/>
      <c r="BC289" s="1"/>
      <c r="BD289" s="1" t="s">
        <v>9</v>
      </c>
      <c r="BE289" s="1"/>
      <c r="BF289" s="1" t="s">
        <v>9</v>
      </c>
      <c r="BG289" s="2"/>
      <c r="BH289" s="1"/>
      <c r="BI289" s="1"/>
      <c r="BJ289" s="2"/>
      <c r="BK289" s="2"/>
      <c r="BL289" s="2"/>
      <c r="BM289" s="1" t="s">
        <v>1111</v>
      </c>
      <c r="BN289" s="95"/>
    </row>
    <row r="290" spans="1:66">
      <c r="A290" s="2">
        <v>286</v>
      </c>
      <c r="B290" s="102" t="s">
        <v>4240</v>
      </c>
      <c r="C290" s="102" t="s">
        <v>2125</v>
      </c>
      <c r="D290" s="102" t="s">
        <v>3783</v>
      </c>
      <c r="E290" s="102">
        <v>33</v>
      </c>
      <c r="F290" s="102" t="s">
        <v>325</v>
      </c>
      <c r="G290" s="102" t="s">
        <v>325</v>
      </c>
      <c r="H290" s="23" t="str">
        <f t="shared" si="8"/>
        <v>楊＊博</v>
      </c>
      <c r="I290" s="23" t="str">
        <f t="shared" si="9"/>
        <v>0＊041437</v>
      </c>
      <c r="J290" s="102" t="s">
        <v>3990</v>
      </c>
      <c r="K290" s="102">
        <v>5760350</v>
      </c>
      <c r="L290" s="102">
        <v>1410</v>
      </c>
      <c r="M290" s="106"/>
      <c r="N290" s="33"/>
      <c r="O290" s="33"/>
      <c r="P290" s="33"/>
      <c r="Q290" s="2"/>
      <c r="R290" s="2"/>
      <c r="S290" s="2"/>
      <c r="T290" s="2"/>
      <c r="U290" s="2"/>
      <c r="V290" s="18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2"/>
      <c r="AO290" s="2"/>
      <c r="AP290" s="2"/>
      <c r="AQ290" s="1"/>
      <c r="AR290" s="1"/>
      <c r="AS290" s="1"/>
      <c r="AT290" s="1"/>
      <c r="AU290" s="1"/>
      <c r="AV290" s="2"/>
      <c r="AW290" s="1"/>
      <c r="AX290" s="1"/>
      <c r="AY290" s="1" t="s">
        <v>9</v>
      </c>
      <c r="AZ290" s="1"/>
      <c r="BA290" s="1"/>
      <c r="BB290" s="1"/>
      <c r="BC290" s="1"/>
      <c r="BD290" s="1"/>
      <c r="BE290" s="1"/>
      <c r="BF290" s="1"/>
      <c r="BG290" s="2"/>
      <c r="BH290" s="1"/>
      <c r="BI290" s="1"/>
      <c r="BJ290" s="2"/>
      <c r="BK290" s="2"/>
      <c r="BL290" s="2"/>
      <c r="BM290" s="1"/>
      <c r="BN290" s="95"/>
    </row>
    <row r="291" spans="1:66" ht="27.6">
      <c r="A291" s="2">
        <v>287</v>
      </c>
      <c r="B291" s="102" t="s">
        <v>3952</v>
      </c>
      <c r="C291" s="102" t="s">
        <v>3953</v>
      </c>
      <c r="D291" s="102" t="s">
        <v>3783</v>
      </c>
      <c r="E291" s="102">
        <v>97</v>
      </c>
      <c r="F291" s="102" t="s">
        <v>4241</v>
      </c>
      <c r="G291" s="102" t="s">
        <v>4080</v>
      </c>
      <c r="H291" s="23" t="str">
        <f t="shared" si="8"/>
        <v>吳＊潤</v>
      </c>
      <c r="I291" s="23" t="str">
        <f t="shared" si="9"/>
        <v>0＊014704</v>
      </c>
      <c r="J291" s="102" t="s">
        <v>4009</v>
      </c>
      <c r="K291" s="102" t="s">
        <v>1142</v>
      </c>
      <c r="L291" s="102">
        <v>1410</v>
      </c>
      <c r="M291" s="106"/>
      <c r="N291" s="33"/>
      <c r="O291" s="33"/>
      <c r="P291" s="33"/>
      <c r="Q291" s="2"/>
      <c r="R291" s="2"/>
      <c r="S291" s="2"/>
      <c r="T291" s="2"/>
      <c r="U291" s="2"/>
      <c r="V291" s="18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2"/>
      <c r="AO291" s="2"/>
      <c r="AP291" s="2"/>
      <c r="AQ291" s="1"/>
      <c r="AR291" s="1"/>
      <c r="AS291" s="1"/>
      <c r="AT291" s="1"/>
      <c r="AU291" s="1"/>
      <c r="AV291" s="2"/>
      <c r="AW291" s="1"/>
      <c r="AX291" s="1"/>
      <c r="AY291" s="1"/>
      <c r="AZ291" s="1" t="s">
        <v>9</v>
      </c>
      <c r="BA291" s="1"/>
      <c r="BB291" s="1"/>
      <c r="BC291" s="1"/>
      <c r="BD291" s="1"/>
      <c r="BE291" s="1"/>
      <c r="BF291" s="1"/>
      <c r="BG291" s="2"/>
      <c r="BH291" s="1"/>
      <c r="BI291" s="1"/>
      <c r="BJ291" s="2"/>
      <c r="BK291" s="2"/>
      <c r="BL291" s="2"/>
      <c r="BM291" s="1" t="s">
        <v>1111</v>
      </c>
      <c r="BN291" s="95"/>
    </row>
    <row r="292" spans="1:66" ht="41.4">
      <c r="A292" s="2">
        <v>288</v>
      </c>
      <c r="B292" s="102" t="s">
        <v>4242</v>
      </c>
      <c r="C292" s="102" t="s">
        <v>2130</v>
      </c>
      <c r="D292" s="102" t="s">
        <v>3783</v>
      </c>
      <c r="E292" s="102">
        <v>88</v>
      </c>
      <c r="F292" s="102" t="s">
        <v>325</v>
      </c>
      <c r="G292" s="102" t="s">
        <v>325</v>
      </c>
      <c r="H292" s="23" t="str">
        <f t="shared" si="8"/>
        <v>陳＊臣</v>
      </c>
      <c r="I292" s="23" t="str">
        <f t="shared" si="9"/>
        <v>0＊061390</v>
      </c>
      <c r="J292" s="102" t="s">
        <v>4009</v>
      </c>
      <c r="K292" s="102" t="s">
        <v>1134</v>
      </c>
      <c r="L292" s="102">
        <v>1410</v>
      </c>
      <c r="M292" s="106"/>
      <c r="N292" s="33"/>
      <c r="O292" s="33"/>
      <c r="P292" s="33"/>
      <c r="Q292" s="2"/>
      <c r="R292" s="2"/>
      <c r="S292" s="2"/>
      <c r="T292" s="2"/>
      <c r="U292" s="2"/>
      <c r="V292" s="18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2"/>
      <c r="AO292" s="2"/>
      <c r="AP292" s="2"/>
      <c r="AQ292" s="1"/>
      <c r="AR292" s="1"/>
      <c r="AS292" s="1"/>
      <c r="AT292" s="1"/>
      <c r="AU292" s="1"/>
      <c r="AV292" s="2"/>
      <c r="AW292" s="1"/>
      <c r="AX292" s="1"/>
      <c r="AY292" s="1"/>
      <c r="AZ292" s="1"/>
      <c r="BA292" s="1"/>
      <c r="BB292" s="1"/>
      <c r="BC292" s="1"/>
      <c r="BD292" s="1"/>
      <c r="BE292" s="1" t="s">
        <v>9</v>
      </c>
      <c r="BF292" s="1"/>
      <c r="BG292" s="2"/>
      <c r="BH292" s="1"/>
      <c r="BI292" s="1"/>
      <c r="BJ292" s="2"/>
      <c r="BK292" s="2"/>
      <c r="BL292" s="2"/>
      <c r="BM292" s="1" t="s">
        <v>4319</v>
      </c>
      <c r="BN292" s="95"/>
    </row>
    <row r="293" spans="1:66" ht="27.6">
      <c r="A293" s="2">
        <v>289</v>
      </c>
      <c r="B293" s="102" t="s">
        <v>4243</v>
      </c>
      <c r="C293" s="102" t="s">
        <v>564</v>
      </c>
      <c r="D293" s="102" t="s">
        <v>3790</v>
      </c>
      <c r="E293" s="102">
        <v>74</v>
      </c>
      <c r="F293" s="102" t="s">
        <v>325</v>
      </c>
      <c r="G293" s="102" t="s">
        <v>325</v>
      </c>
      <c r="H293" s="23" t="str">
        <f t="shared" si="8"/>
        <v>楊＊梅</v>
      </c>
      <c r="I293" s="23" t="str">
        <f t="shared" si="9"/>
        <v>0＊312679</v>
      </c>
      <c r="J293" s="102" t="s">
        <v>4009</v>
      </c>
      <c r="K293" s="102" t="s">
        <v>1130</v>
      </c>
      <c r="L293" s="102">
        <v>1410</v>
      </c>
      <c r="M293" s="106"/>
      <c r="N293" s="33"/>
      <c r="O293" s="33"/>
      <c r="P293" s="33"/>
      <c r="Q293" s="2"/>
      <c r="R293" s="2"/>
      <c r="S293" s="2"/>
      <c r="T293" s="2"/>
      <c r="U293" s="2"/>
      <c r="V293" s="18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2"/>
      <c r="AO293" s="2"/>
      <c r="AP293" s="2"/>
      <c r="AQ293" s="1"/>
      <c r="AR293" s="1"/>
      <c r="AS293" s="1"/>
      <c r="AT293" s="1"/>
      <c r="AU293" s="1"/>
      <c r="AV293" s="2"/>
      <c r="AW293" s="1"/>
      <c r="AX293" s="1"/>
      <c r="AY293" s="1"/>
      <c r="AZ293" s="1"/>
      <c r="BA293" s="1"/>
      <c r="BB293" s="1"/>
      <c r="BC293" s="1"/>
      <c r="BD293" s="1"/>
      <c r="BE293" s="1"/>
      <c r="BF293" s="1" t="s">
        <v>9</v>
      </c>
      <c r="BG293" s="2"/>
      <c r="BH293" s="1"/>
      <c r="BI293" s="1"/>
      <c r="BJ293" s="2"/>
      <c r="BK293" s="2"/>
      <c r="BL293" s="2"/>
      <c r="BM293"/>
      <c r="BN293" s="95"/>
    </row>
    <row r="294" spans="1:66" ht="41.4">
      <c r="A294" s="2">
        <v>290</v>
      </c>
      <c r="B294" s="102" t="s">
        <v>4244</v>
      </c>
      <c r="C294" s="102" t="s">
        <v>4245</v>
      </c>
      <c r="D294" s="102" t="s">
        <v>3783</v>
      </c>
      <c r="E294" s="102">
        <v>69</v>
      </c>
      <c r="F294" s="102" t="s">
        <v>325</v>
      </c>
      <c r="G294" s="102" t="s">
        <v>325</v>
      </c>
      <c r="H294" s="23" t="str">
        <f t="shared" si="8"/>
        <v>李＊龍</v>
      </c>
      <c r="I294" s="23" t="str">
        <f t="shared" si="9"/>
        <v>1＊781053</v>
      </c>
      <c r="J294" s="102" t="s">
        <v>4009</v>
      </c>
      <c r="K294" s="102" t="s">
        <v>1140</v>
      </c>
      <c r="L294" s="102">
        <v>1410</v>
      </c>
      <c r="M294" s="106"/>
      <c r="N294" s="33"/>
      <c r="O294" s="33"/>
      <c r="P294" s="33"/>
      <c r="Q294" s="2"/>
      <c r="R294" s="2"/>
      <c r="S294" s="2"/>
      <c r="T294" s="2"/>
      <c r="U294" s="2"/>
      <c r="V294" s="18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2"/>
      <c r="AO294" s="2"/>
      <c r="AP294" s="2"/>
      <c r="AQ294" s="1"/>
      <c r="AR294" s="1"/>
      <c r="AS294" s="1"/>
      <c r="AT294" s="1"/>
      <c r="AU294" s="1"/>
      <c r="AV294" s="2"/>
      <c r="AW294" s="1"/>
      <c r="AX294" s="1"/>
      <c r="AY294" s="1"/>
      <c r="AZ294" s="1"/>
      <c r="BA294" s="1"/>
      <c r="BB294" s="1"/>
      <c r="BC294" s="1"/>
      <c r="BD294" s="1"/>
      <c r="BE294" s="1" t="s">
        <v>9</v>
      </c>
      <c r="BF294" s="1"/>
      <c r="BG294" s="2"/>
      <c r="BH294" s="1"/>
      <c r="BI294" s="1"/>
      <c r="BJ294" s="2" t="s">
        <v>2994</v>
      </c>
      <c r="BK294" s="2"/>
      <c r="BL294" s="2"/>
      <c r="BM294" s="1"/>
      <c r="BN294" s="95"/>
    </row>
    <row r="295" spans="1:66" ht="27.6">
      <c r="A295" s="2">
        <v>291</v>
      </c>
      <c r="B295" s="102" t="s">
        <v>4246</v>
      </c>
      <c r="C295" s="102" t="s">
        <v>4247</v>
      </c>
      <c r="D295" s="102" t="s">
        <v>3790</v>
      </c>
      <c r="E295" s="102">
        <v>56</v>
      </c>
      <c r="F295" s="102" t="s">
        <v>4013</v>
      </c>
      <c r="G295" s="102" t="s">
        <v>4202</v>
      </c>
      <c r="H295" s="23" t="str">
        <f t="shared" si="8"/>
        <v>林＊卿</v>
      </c>
      <c r="I295" s="23" t="str">
        <f t="shared" si="9"/>
        <v>0＊927748</v>
      </c>
      <c r="J295" s="102" t="s">
        <v>4013</v>
      </c>
      <c r="K295" s="102" t="s">
        <v>1142</v>
      </c>
      <c r="L295" s="102">
        <v>1410</v>
      </c>
      <c r="M295" s="106"/>
      <c r="N295" s="33"/>
      <c r="O295" s="33"/>
      <c r="P295" s="33"/>
      <c r="Q295" s="2"/>
      <c r="R295" s="2"/>
      <c r="S295" s="2"/>
      <c r="T295" s="2"/>
      <c r="U295" s="2"/>
      <c r="V295" s="18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2"/>
      <c r="AO295" s="2"/>
      <c r="AP295" s="2"/>
      <c r="AQ295" s="1"/>
      <c r="AR295" s="1"/>
      <c r="AS295" s="1"/>
      <c r="AT295" s="1"/>
      <c r="AU295" s="1"/>
      <c r="AV295" s="2"/>
      <c r="AW295" s="1"/>
      <c r="AX295" s="1"/>
      <c r="AY295" s="1"/>
      <c r="AZ295" s="1" t="s">
        <v>9</v>
      </c>
      <c r="BA295" s="1"/>
      <c r="BB295" s="1"/>
      <c r="BC295" s="1"/>
      <c r="BD295" s="1"/>
      <c r="BE295" s="1"/>
      <c r="BF295" s="1"/>
      <c r="BG295" s="2"/>
      <c r="BH295" s="1"/>
      <c r="BI295" s="1"/>
      <c r="BJ295" s="2"/>
      <c r="BK295" s="2"/>
      <c r="BL295" s="2"/>
      <c r="BM295" s="1" t="s">
        <v>1111</v>
      </c>
      <c r="BN295" s="95"/>
    </row>
    <row r="296" spans="1:66" ht="27.6">
      <c r="A296" s="2">
        <v>292</v>
      </c>
      <c r="B296" s="102" t="s">
        <v>4248</v>
      </c>
      <c r="C296" s="102" t="s">
        <v>4249</v>
      </c>
      <c r="D296" s="102" t="s">
        <v>3790</v>
      </c>
      <c r="E296" s="102">
        <v>77</v>
      </c>
      <c r="F296" s="102" t="s">
        <v>4122</v>
      </c>
      <c r="G296" s="102" t="s">
        <v>4013</v>
      </c>
      <c r="H296" s="23" t="str">
        <f t="shared" si="8"/>
        <v>黃＊麵</v>
      </c>
      <c r="I296" s="23" t="str">
        <f t="shared" si="9"/>
        <v>0＊473447</v>
      </c>
      <c r="J296" s="102" t="s">
        <v>4013</v>
      </c>
      <c r="K296" s="102" t="s">
        <v>1142</v>
      </c>
      <c r="L296" s="102">
        <v>1410</v>
      </c>
      <c r="M296" s="106"/>
      <c r="N296" s="33"/>
      <c r="O296" s="33"/>
      <c r="P296" s="33"/>
      <c r="Q296" s="2"/>
      <c r="R296" s="2"/>
      <c r="S296" s="2"/>
      <c r="T296" s="2"/>
      <c r="U296" s="2"/>
      <c r="V296" s="18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2"/>
      <c r="AO296" s="2"/>
      <c r="AP296" s="2"/>
      <c r="AQ296" s="1"/>
      <c r="AR296" s="1"/>
      <c r="AS296" s="1"/>
      <c r="AT296" s="1"/>
      <c r="AU296" s="1"/>
      <c r="AV296" s="2"/>
      <c r="AW296" s="1"/>
      <c r="AX296" s="1"/>
      <c r="AY296" s="1"/>
      <c r="AZ296" s="1" t="s">
        <v>9</v>
      </c>
      <c r="BA296" s="1"/>
      <c r="BB296" s="1"/>
      <c r="BC296" s="1"/>
      <c r="BD296" s="1"/>
      <c r="BE296" s="1"/>
      <c r="BF296" s="1"/>
      <c r="BG296" s="2"/>
      <c r="BH296" s="1"/>
      <c r="BI296" s="1"/>
      <c r="BJ296" s="2"/>
      <c r="BK296" s="2"/>
      <c r="BL296" s="2"/>
      <c r="BM296" s="1" t="s">
        <v>1111</v>
      </c>
      <c r="BN296" s="90"/>
    </row>
    <row r="297" spans="1:66" ht="27.6">
      <c r="A297" s="2">
        <v>293</v>
      </c>
      <c r="B297" s="102" t="s">
        <v>4250</v>
      </c>
      <c r="C297" s="102" t="s">
        <v>4251</v>
      </c>
      <c r="D297" s="102" t="s">
        <v>3783</v>
      </c>
      <c r="E297" s="102">
        <v>88</v>
      </c>
      <c r="F297" s="102" t="s">
        <v>4009</v>
      </c>
      <c r="G297" s="102" t="s">
        <v>4221</v>
      </c>
      <c r="H297" s="23" t="str">
        <f t="shared" si="8"/>
        <v>陳＊成</v>
      </c>
      <c r="I297" s="23" t="str">
        <f t="shared" si="9"/>
        <v>2＊099388</v>
      </c>
      <c r="J297" s="102" t="s">
        <v>4013</v>
      </c>
      <c r="K297" s="102" t="s">
        <v>1142</v>
      </c>
      <c r="L297" s="102">
        <v>1410</v>
      </c>
      <c r="M297" s="106"/>
      <c r="N297" s="33"/>
      <c r="O297" s="33"/>
      <c r="P297" s="33"/>
      <c r="Q297" s="2"/>
      <c r="R297" s="2"/>
      <c r="S297" s="2"/>
      <c r="T297" s="2"/>
      <c r="U297" s="2"/>
      <c r="V297" s="18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2"/>
      <c r="AO297" s="2"/>
      <c r="AP297" s="2"/>
      <c r="AQ297" s="1"/>
      <c r="AR297" s="1"/>
      <c r="AS297" s="1"/>
      <c r="AT297" s="1"/>
      <c r="AU297" s="1"/>
      <c r="AV297" s="2"/>
      <c r="AW297" s="1"/>
      <c r="AX297" s="1"/>
      <c r="AY297" s="1"/>
      <c r="AZ297" s="1" t="s">
        <v>9</v>
      </c>
      <c r="BA297" s="1"/>
      <c r="BB297" s="1"/>
      <c r="BC297" s="1"/>
      <c r="BD297" s="1"/>
      <c r="BE297" s="1"/>
      <c r="BF297" s="1"/>
      <c r="BG297" s="2"/>
      <c r="BH297" s="1"/>
      <c r="BI297" s="1"/>
      <c r="BJ297" s="2"/>
      <c r="BK297" s="2"/>
      <c r="BL297" s="2"/>
      <c r="BM297" s="1" t="s">
        <v>1111</v>
      </c>
      <c r="BN297" s="90"/>
    </row>
    <row r="298" spans="1:66">
      <c r="A298" s="2">
        <v>294</v>
      </c>
      <c r="B298" s="102" t="s">
        <v>4252</v>
      </c>
      <c r="C298" s="102" t="s">
        <v>4253</v>
      </c>
      <c r="D298" s="102" t="s">
        <v>3790</v>
      </c>
      <c r="E298" s="102">
        <v>58</v>
      </c>
      <c r="F298" s="102" t="s">
        <v>4254</v>
      </c>
      <c r="G298" s="102" t="s">
        <v>4025</v>
      </c>
      <c r="H298" s="23" t="str">
        <f t="shared" si="8"/>
        <v>王＊玲</v>
      </c>
      <c r="I298" s="23" t="str">
        <f t="shared" si="9"/>
        <v>0＊767043</v>
      </c>
      <c r="J298" s="102" t="s">
        <v>4202</v>
      </c>
      <c r="K298" s="102">
        <v>5760480</v>
      </c>
      <c r="L298" s="102">
        <v>1410</v>
      </c>
      <c r="M298" s="106"/>
      <c r="N298" s="33"/>
      <c r="O298" s="33"/>
      <c r="P298" s="33"/>
      <c r="Q298" s="2"/>
      <c r="R298" s="2"/>
      <c r="S298" s="2"/>
      <c r="T298" s="2"/>
      <c r="U298" s="2"/>
      <c r="V298" s="18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2"/>
      <c r="AO298" s="2"/>
      <c r="AP298" s="2"/>
      <c r="AQ298" s="1"/>
      <c r="AR298" s="1"/>
      <c r="AS298" s="1"/>
      <c r="AT298" s="1"/>
      <c r="AU298" s="1"/>
      <c r="AV298" s="2" t="s">
        <v>9</v>
      </c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2"/>
      <c r="BH298" s="1"/>
      <c r="BI298" s="1"/>
      <c r="BJ298" s="2"/>
      <c r="BK298" s="2"/>
      <c r="BL298" s="2"/>
      <c r="BM298" s="1"/>
      <c r="BN298" s="90"/>
    </row>
    <row r="299" spans="1:66" ht="41.4">
      <c r="A299" s="2">
        <v>295</v>
      </c>
      <c r="B299" s="102" t="s">
        <v>4255</v>
      </c>
      <c r="C299" s="102" t="s">
        <v>563</v>
      </c>
      <c r="D299" s="102" t="s">
        <v>3790</v>
      </c>
      <c r="E299" s="102">
        <v>61</v>
      </c>
      <c r="F299" s="102" t="s">
        <v>4202</v>
      </c>
      <c r="G299" s="102" t="s">
        <v>4202</v>
      </c>
      <c r="H299" s="23" t="str">
        <f t="shared" si="8"/>
        <v>藍＊玉</v>
      </c>
      <c r="I299" s="23" t="str">
        <f t="shared" si="9"/>
        <v>1＊854835</v>
      </c>
      <c r="J299" s="102" t="s">
        <v>4202</v>
      </c>
      <c r="K299" s="102" t="s">
        <v>1132</v>
      </c>
      <c r="L299" s="102">
        <v>1410</v>
      </c>
      <c r="M299" s="106"/>
      <c r="N299" s="33"/>
      <c r="O299" s="33"/>
      <c r="P299" s="33"/>
      <c r="Q299" s="2"/>
      <c r="R299" s="2"/>
      <c r="S299" s="2"/>
      <c r="T299" s="2"/>
      <c r="U299" s="2"/>
      <c r="V299" s="18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2"/>
      <c r="AO299" s="2"/>
      <c r="AP299" s="2"/>
      <c r="AQ299" s="1"/>
      <c r="AR299" s="1"/>
      <c r="AS299" s="1"/>
      <c r="AT299" s="1"/>
      <c r="AU299" s="1"/>
      <c r="AV299" s="2"/>
      <c r="AW299" s="1"/>
      <c r="AX299" s="1"/>
      <c r="AY299" s="1"/>
      <c r="AZ299" s="1"/>
      <c r="BA299" s="1"/>
      <c r="BB299" s="1"/>
      <c r="BC299" s="1"/>
      <c r="BD299" s="1" t="s">
        <v>9</v>
      </c>
      <c r="BE299" s="1" t="s">
        <v>9</v>
      </c>
      <c r="BF299" s="1"/>
      <c r="BG299" s="2"/>
      <c r="BH299" s="1"/>
      <c r="BI299" s="1"/>
      <c r="BJ299" s="2"/>
      <c r="BK299" s="2"/>
      <c r="BL299" s="2"/>
      <c r="BM299" s="1"/>
      <c r="BN299" s="90"/>
    </row>
    <row r="300" spans="1:66" ht="27.6">
      <c r="A300" s="2">
        <v>296</v>
      </c>
      <c r="B300" s="102" t="s">
        <v>4256</v>
      </c>
      <c r="C300" s="102" t="s">
        <v>4257</v>
      </c>
      <c r="D300" s="102" t="s">
        <v>3790</v>
      </c>
      <c r="E300" s="102">
        <v>95</v>
      </c>
      <c r="F300" s="102" t="s">
        <v>325</v>
      </c>
      <c r="G300" s="102" t="s">
        <v>325</v>
      </c>
      <c r="H300" s="23" t="str">
        <f t="shared" si="8"/>
        <v>劉＊秀芬</v>
      </c>
      <c r="I300" s="23" t="str">
        <f t="shared" si="9"/>
        <v>0＊306294</v>
      </c>
      <c r="J300" s="102" t="s">
        <v>3975</v>
      </c>
      <c r="K300" s="102" t="s">
        <v>1143</v>
      </c>
      <c r="L300" s="102">
        <v>1410</v>
      </c>
      <c r="M300" s="106"/>
      <c r="N300" s="33"/>
      <c r="O300" s="33"/>
      <c r="P300" s="33"/>
      <c r="Q300" s="2"/>
      <c r="R300" s="2"/>
      <c r="S300" s="2"/>
      <c r="T300" s="2"/>
      <c r="U300" s="2"/>
      <c r="V300" s="18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2"/>
      <c r="AO300" s="2"/>
      <c r="AP300" s="2"/>
      <c r="AQ300" s="1"/>
      <c r="AR300" s="1"/>
      <c r="AS300" s="1"/>
      <c r="AT300" s="1"/>
      <c r="AU300" s="1"/>
      <c r="AV300" s="2"/>
      <c r="AW300" s="1"/>
      <c r="AX300" s="1"/>
      <c r="AY300" s="1"/>
      <c r="AZ300" s="1" t="s">
        <v>9</v>
      </c>
      <c r="BA300" s="1"/>
      <c r="BB300" s="1"/>
      <c r="BC300" s="1"/>
      <c r="BD300" s="1"/>
      <c r="BE300" s="1"/>
      <c r="BF300" s="1"/>
      <c r="BG300" s="2" t="s">
        <v>9</v>
      </c>
      <c r="BH300" s="1"/>
      <c r="BI300" s="1"/>
      <c r="BJ300" s="2"/>
      <c r="BK300" s="2"/>
      <c r="BL300" s="2"/>
      <c r="BM300" s="1"/>
      <c r="BN300" s="90"/>
    </row>
    <row r="301" spans="1:66" ht="27.6">
      <c r="A301" s="2">
        <v>297</v>
      </c>
      <c r="B301" s="102" t="s">
        <v>4227</v>
      </c>
      <c r="C301" s="102" t="s">
        <v>541</v>
      </c>
      <c r="D301" s="102" t="s">
        <v>3790</v>
      </c>
      <c r="E301" s="102">
        <v>95</v>
      </c>
      <c r="F301" s="102" t="s">
        <v>3440</v>
      </c>
      <c r="G301" s="102"/>
      <c r="H301" s="23" t="str">
        <f t="shared" si="8"/>
        <v>許＊絹絹</v>
      </c>
      <c r="I301" s="23" t="str">
        <f t="shared" si="9"/>
        <v>1＊002214</v>
      </c>
      <c r="J301" s="102" t="s">
        <v>4025</v>
      </c>
      <c r="K301" s="102" t="s">
        <v>1152</v>
      </c>
      <c r="L301" s="102">
        <v>1410</v>
      </c>
      <c r="M301" s="106"/>
      <c r="N301" s="33"/>
      <c r="O301" s="33"/>
      <c r="P301" s="33"/>
      <c r="Q301" s="2"/>
      <c r="R301" s="2"/>
      <c r="S301" s="2"/>
      <c r="T301" s="2"/>
      <c r="U301" s="2"/>
      <c r="V301" s="18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2"/>
      <c r="AO301" s="2"/>
      <c r="AP301" s="2"/>
      <c r="AQ301" s="1"/>
      <c r="AR301" s="1"/>
      <c r="AS301" s="1"/>
      <c r="AT301" s="1"/>
      <c r="AU301" s="1"/>
      <c r="AV301" s="2" t="s">
        <v>9</v>
      </c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2"/>
      <c r="BH301" s="1"/>
      <c r="BI301" s="1"/>
      <c r="BJ301" s="2"/>
      <c r="BK301" s="2"/>
      <c r="BL301" s="2"/>
      <c r="BM301" s="1" t="s">
        <v>1111</v>
      </c>
      <c r="BN301" s="90"/>
    </row>
    <row r="302" spans="1:66">
      <c r="A302" s="2">
        <v>298</v>
      </c>
      <c r="B302" s="102" t="s">
        <v>3954</v>
      </c>
      <c r="C302" s="102" t="s">
        <v>3955</v>
      </c>
      <c r="D302" s="102" t="s">
        <v>3790</v>
      </c>
      <c r="E302" s="102">
        <v>85</v>
      </c>
      <c r="F302" s="102" t="s">
        <v>4258</v>
      </c>
      <c r="G302" s="102"/>
      <c r="H302" s="23" t="str">
        <f t="shared" si="8"/>
        <v>郭＊玉</v>
      </c>
      <c r="I302" s="23" t="str">
        <f t="shared" si="9"/>
        <v>0＊835386</v>
      </c>
      <c r="J302" s="102" t="s">
        <v>4025</v>
      </c>
      <c r="K302" s="102">
        <v>5760350</v>
      </c>
      <c r="L302" s="102">
        <v>1410</v>
      </c>
      <c r="M302" s="106"/>
      <c r="N302" s="33"/>
      <c r="O302" s="33"/>
      <c r="P302" s="33"/>
      <c r="Q302" s="2"/>
      <c r="R302" s="2"/>
      <c r="S302" s="2"/>
      <c r="T302" s="2"/>
      <c r="U302" s="2"/>
      <c r="V302" s="18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2"/>
      <c r="AO302" s="2"/>
      <c r="AP302" s="2"/>
      <c r="AQ302" s="1"/>
      <c r="AR302" s="1"/>
      <c r="AS302" s="1"/>
      <c r="AT302" s="1"/>
      <c r="AU302" s="1"/>
      <c r="AV302" s="2"/>
      <c r="AW302" s="1"/>
      <c r="AX302" s="1"/>
      <c r="AY302" s="1" t="s">
        <v>9</v>
      </c>
      <c r="AZ302" s="1"/>
      <c r="BA302" s="1"/>
      <c r="BB302" s="1"/>
      <c r="BC302" s="1"/>
      <c r="BD302" s="1"/>
      <c r="BE302" s="1"/>
      <c r="BF302" s="1"/>
      <c r="BG302" s="2"/>
      <c r="BH302" s="1"/>
      <c r="BI302" s="1"/>
      <c r="BJ302" s="2"/>
      <c r="BK302" s="2"/>
      <c r="BL302" s="2"/>
      <c r="BM302" s="1"/>
      <c r="BN302" s="90"/>
    </row>
    <row r="303" spans="1:66" ht="27.6">
      <c r="A303" s="2">
        <v>299</v>
      </c>
      <c r="B303" s="102" t="s">
        <v>4259</v>
      </c>
      <c r="C303" s="102" t="s">
        <v>2258</v>
      </c>
      <c r="D303" s="102" t="s">
        <v>3783</v>
      </c>
      <c r="E303" s="102">
        <v>73</v>
      </c>
      <c r="F303" s="102" t="s">
        <v>4202</v>
      </c>
      <c r="G303" s="102"/>
      <c r="H303" s="23" t="str">
        <f t="shared" si="8"/>
        <v>鄭＊豹</v>
      </c>
      <c r="I303" s="23" t="str">
        <f t="shared" si="9"/>
        <v>0＊425183</v>
      </c>
      <c r="J303" s="102" t="s">
        <v>4025</v>
      </c>
      <c r="K303" s="102" t="s">
        <v>1130</v>
      </c>
      <c r="L303" s="102">
        <v>1410</v>
      </c>
      <c r="M303" s="106"/>
      <c r="N303" s="33"/>
      <c r="O303" s="33"/>
      <c r="P303" s="33"/>
      <c r="Q303" s="2"/>
      <c r="R303" s="2"/>
      <c r="S303" s="2"/>
      <c r="T303" s="2"/>
      <c r="U303" s="2"/>
      <c r="V303" s="18"/>
      <c r="W303" s="1"/>
      <c r="X303" s="1"/>
      <c r="Y303" s="1"/>
      <c r="Z303" s="1"/>
      <c r="AA303" s="1" t="s">
        <v>9</v>
      </c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2"/>
      <c r="AO303" s="2"/>
      <c r="AP303" s="2"/>
      <c r="AQ303" s="1"/>
      <c r="AR303" s="1"/>
      <c r="AS303" s="1"/>
      <c r="AT303" s="1"/>
      <c r="AU303" s="1"/>
      <c r="AV303" s="2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2"/>
      <c r="BH303" s="1"/>
      <c r="BI303" s="1"/>
      <c r="BJ303" s="2"/>
      <c r="BK303" s="2"/>
      <c r="BL303" s="2" t="s">
        <v>9</v>
      </c>
      <c r="BM303" s="1"/>
      <c r="BN303" s="90"/>
    </row>
    <row r="304" spans="1:66" ht="27.6">
      <c r="A304" s="2">
        <v>300</v>
      </c>
      <c r="B304" s="102" t="s">
        <v>4260</v>
      </c>
      <c r="C304" s="102" t="s">
        <v>561</v>
      </c>
      <c r="D304" s="102" t="s">
        <v>3783</v>
      </c>
      <c r="E304" s="102">
        <v>69</v>
      </c>
      <c r="F304" s="102" t="s">
        <v>325</v>
      </c>
      <c r="G304" s="102" t="s">
        <v>325</v>
      </c>
      <c r="H304" s="23" t="str">
        <f t="shared" si="8"/>
        <v>陳＊樹</v>
      </c>
      <c r="I304" s="23" t="str">
        <f t="shared" si="9"/>
        <v>1＊627452</v>
      </c>
      <c r="J304" s="102" t="s">
        <v>4025</v>
      </c>
      <c r="K304" s="102" t="s">
        <v>1127</v>
      </c>
      <c r="L304" s="102">
        <v>1410</v>
      </c>
      <c r="M304" s="106"/>
      <c r="N304" s="33"/>
      <c r="O304" s="33"/>
      <c r="P304" s="33"/>
      <c r="Q304" s="2"/>
      <c r="R304" s="2"/>
      <c r="S304" s="2"/>
      <c r="T304" s="2"/>
      <c r="U304" s="2"/>
      <c r="V304" s="18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2"/>
      <c r="AO304" s="2"/>
      <c r="AP304" s="2"/>
      <c r="AQ304" s="1"/>
      <c r="AR304" s="1"/>
      <c r="AS304" s="1"/>
      <c r="AT304" s="1"/>
      <c r="AU304" s="1"/>
      <c r="AV304" s="2"/>
      <c r="AW304" s="1"/>
      <c r="AX304" s="1"/>
      <c r="AY304" s="1"/>
      <c r="AZ304" s="1"/>
      <c r="BA304" s="1"/>
      <c r="BB304" s="1"/>
      <c r="BC304" s="1"/>
      <c r="BD304" s="1"/>
      <c r="BE304" s="1" t="s">
        <v>9</v>
      </c>
      <c r="BF304" s="1"/>
      <c r="BG304" s="2"/>
      <c r="BH304" s="1"/>
      <c r="BI304" s="1"/>
      <c r="BJ304" s="2"/>
      <c r="BK304" s="2"/>
      <c r="BL304" s="2"/>
      <c r="BM304" s="1"/>
      <c r="BN304" s="90"/>
    </row>
    <row r="305" spans="1:66" ht="27.6">
      <c r="A305" s="2">
        <v>301</v>
      </c>
      <c r="B305" s="102" t="s">
        <v>4261</v>
      </c>
      <c r="C305" s="102" t="s">
        <v>2278</v>
      </c>
      <c r="D305" s="102" t="s">
        <v>3790</v>
      </c>
      <c r="E305" s="102">
        <v>64</v>
      </c>
      <c r="F305" s="102" t="s">
        <v>325</v>
      </c>
      <c r="G305" s="102" t="s">
        <v>325</v>
      </c>
      <c r="H305" s="23" t="str">
        <f t="shared" si="8"/>
        <v>林＊</v>
      </c>
      <c r="I305" s="23" t="str">
        <f t="shared" si="9"/>
        <v>1＊140163</v>
      </c>
      <c r="J305" s="102" t="s">
        <v>4025</v>
      </c>
      <c r="K305" s="102" t="s">
        <v>1127</v>
      </c>
      <c r="L305" s="102">
        <v>1410</v>
      </c>
      <c r="M305" s="106"/>
      <c r="N305" s="33"/>
      <c r="O305" s="33"/>
      <c r="P305" s="33"/>
      <c r="Q305" s="2"/>
      <c r="R305" s="2"/>
      <c r="S305" s="2"/>
      <c r="T305" s="2"/>
      <c r="U305" s="2"/>
      <c r="V305" s="18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2"/>
      <c r="AO305" s="2"/>
      <c r="AP305" s="2"/>
      <c r="AQ305" s="1"/>
      <c r="AR305" s="1"/>
      <c r="AS305" s="1"/>
      <c r="AT305" s="1"/>
      <c r="AU305" s="1"/>
      <c r="AV305" s="2"/>
      <c r="AW305" s="1"/>
      <c r="AX305" s="1"/>
      <c r="AY305" s="1"/>
      <c r="AZ305" s="1"/>
      <c r="BA305" s="1"/>
      <c r="BB305" s="1"/>
      <c r="BC305" s="1"/>
      <c r="BD305" s="1"/>
      <c r="BE305" s="1" t="s">
        <v>9</v>
      </c>
      <c r="BF305" s="1"/>
      <c r="BG305" s="2"/>
      <c r="BH305" s="1"/>
      <c r="BI305" s="1"/>
      <c r="BJ305" s="2"/>
      <c r="BK305" s="2"/>
      <c r="BL305" s="2"/>
      <c r="BM305" s="1"/>
      <c r="BN305" s="90"/>
    </row>
    <row r="306" spans="1:66" ht="27.6">
      <c r="A306" s="2">
        <v>302</v>
      </c>
      <c r="B306" s="102" t="s">
        <v>4262</v>
      </c>
      <c r="C306" s="102" t="s">
        <v>4263</v>
      </c>
      <c r="D306" s="102" t="s">
        <v>3783</v>
      </c>
      <c r="E306" s="102">
        <v>39</v>
      </c>
      <c r="F306" s="102" t="s">
        <v>3962</v>
      </c>
      <c r="G306" s="102" t="s">
        <v>4080</v>
      </c>
      <c r="H306" s="23" t="str">
        <f t="shared" si="8"/>
        <v>傅＊宏</v>
      </c>
      <c r="I306" s="23" t="str">
        <f t="shared" si="9"/>
        <v>1＊779982</v>
      </c>
      <c r="J306" s="102" t="s">
        <v>4037</v>
      </c>
      <c r="K306" s="102" t="s">
        <v>1152</v>
      </c>
      <c r="L306" s="102">
        <v>1410</v>
      </c>
      <c r="M306" s="106"/>
      <c r="N306" s="33"/>
      <c r="O306" s="33"/>
      <c r="P306" s="33"/>
      <c r="Q306" s="2"/>
      <c r="R306" s="2"/>
      <c r="S306" s="2"/>
      <c r="T306" s="2"/>
      <c r="U306" s="2"/>
      <c r="V306" s="18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2"/>
      <c r="AO306" s="2"/>
      <c r="AP306" s="2"/>
      <c r="AQ306" s="1"/>
      <c r="AR306" s="1"/>
      <c r="AS306" s="1"/>
      <c r="AT306" s="1"/>
      <c r="AU306" s="1"/>
      <c r="AV306" s="2" t="s">
        <v>9</v>
      </c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2"/>
      <c r="BH306" s="1"/>
      <c r="BI306" s="1"/>
      <c r="BJ306" s="2"/>
      <c r="BK306" s="2"/>
      <c r="BL306" s="2"/>
      <c r="BM306" s="1" t="s">
        <v>1111</v>
      </c>
      <c r="BN306" s="90"/>
    </row>
    <row r="307" spans="1:66" ht="41.4">
      <c r="A307" s="2">
        <v>303</v>
      </c>
      <c r="B307" s="102" t="s">
        <v>4264</v>
      </c>
      <c r="C307" s="102" t="s">
        <v>4265</v>
      </c>
      <c r="D307" s="102" t="s">
        <v>3783</v>
      </c>
      <c r="E307" s="102">
        <v>35</v>
      </c>
      <c r="F307" s="102" t="s">
        <v>4126</v>
      </c>
      <c r="G307" s="102" t="s">
        <v>4041</v>
      </c>
      <c r="H307" s="23" t="str">
        <f t="shared" si="8"/>
        <v>呂＊輝</v>
      </c>
      <c r="I307" s="23" t="str">
        <f t="shared" si="9"/>
        <v>0＊017012</v>
      </c>
      <c r="J307" s="102" t="s">
        <v>4037</v>
      </c>
      <c r="K307" s="102" t="s">
        <v>4327</v>
      </c>
      <c r="L307" s="102">
        <v>1410</v>
      </c>
      <c r="M307" s="106"/>
      <c r="N307" s="33"/>
      <c r="O307" s="33"/>
      <c r="P307" s="33"/>
      <c r="Q307" s="2"/>
      <c r="R307" s="2"/>
      <c r="S307" s="2"/>
      <c r="T307" s="2"/>
      <c r="U307" s="2"/>
      <c r="V307" s="18"/>
      <c r="W307" s="1"/>
      <c r="X307" s="1"/>
      <c r="Y307" s="1"/>
      <c r="Z307" s="1"/>
      <c r="AA307" s="1"/>
      <c r="AB307" s="1" t="s">
        <v>9</v>
      </c>
      <c r="AC307" s="1"/>
      <c r="AD307" s="1"/>
      <c r="AE307" s="1"/>
      <c r="AF307" s="1"/>
      <c r="AG307" s="1"/>
      <c r="AH307" s="1"/>
      <c r="AI307" s="1"/>
      <c r="AJ307" s="1"/>
      <c r="AK307" s="1" t="s">
        <v>9</v>
      </c>
      <c r="AL307" s="1"/>
      <c r="AM307" s="1"/>
      <c r="AN307" s="2"/>
      <c r="AO307" s="2"/>
      <c r="AP307" s="2"/>
      <c r="AQ307" s="1"/>
      <c r="AR307" s="1"/>
      <c r="AS307" s="1"/>
      <c r="AT307" s="1"/>
      <c r="AU307" s="1"/>
      <c r="AV307" s="2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2"/>
      <c r="BH307" s="1"/>
      <c r="BI307" s="1"/>
      <c r="BJ307" s="2"/>
      <c r="BK307" s="2"/>
      <c r="BL307" s="2"/>
      <c r="BM307" s="1"/>
      <c r="BN307" s="90"/>
    </row>
    <row r="308" spans="1:66" ht="27.6">
      <c r="A308" s="2">
        <v>304</v>
      </c>
      <c r="B308" s="102" t="s">
        <v>4266</v>
      </c>
      <c r="C308" s="102" t="s">
        <v>2612</v>
      </c>
      <c r="D308" s="102" t="s">
        <v>3783</v>
      </c>
      <c r="E308" s="102">
        <v>86</v>
      </c>
      <c r="F308" s="102" t="s">
        <v>325</v>
      </c>
      <c r="G308" s="102" t="s">
        <v>325</v>
      </c>
      <c r="H308" s="23" t="str">
        <f t="shared" si="8"/>
        <v>蔡＊洪</v>
      </c>
      <c r="I308" s="23" t="str">
        <f t="shared" si="9"/>
        <v>1＊561471</v>
      </c>
      <c r="J308" s="102" t="s">
        <v>4221</v>
      </c>
      <c r="K308" s="102" t="s">
        <v>1127</v>
      </c>
      <c r="L308" s="102">
        <v>1410</v>
      </c>
      <c r="M308" s="106"/>
      <c r="N308" s="33"/>
      <c r="O308" s="33"/>
      <c r="P308" s="33"/>
      <c r="Q308" s="2"/>
      <c r="R308" s="2"/>
      <c r="S308" s="2"/>
      <c r="T308" s="2"/>
      <c r="U308" s="2"/>
      <c r="V308" s="18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2"/>
      <c r="AO308" s="2"/>
      <c r="AP308" s="2"/>
      <c r="AQ308" s="1"/>
      <c r="AR308" s="1"/>
      <c r="AS308" s="1"/>
      <c r="AT308" s="1"/>
      <c r="AU308" s="1"/>
      <c r="AV308" s="2"/>
      <c r="AW308" s="1"/>
      <c r="AX308" s="1"/>
      <c r="AY308" s="1"/>
      <c r="AZ308" s="1"/>
      <c r="BA308" s="1"/>
      <c r="BB308" s="1"/>
      <c r="BC308" s="1"/>
      <c r="BD308" s="1"/>
      <c r="BE308" s="1" t="s">
        <v>9</v>
      </c>
      <c r="BF308" s="1"/>
      <c r="BG308" s="2"/>
      <c r="BH308" s="1"/>
      <c r="BI308" s="1"/>
      <c r="BJ308" s="2"/>
      <c r="BK308" s="2"/>
      <c r="BL308" s="2"/>
      <c r="BM308" s="1"/>
      <c r="BN308" s="90"/>
    </row>
    <row r="309" spans="1:66" ht="27.6">
      <c r="A309" s="2">
        <v>305</v>
      </c>
      <c r="B309" s="102" t="s">
        <v>4267</v>
      </c>
      <c r="C309" s="102" t="s">
        <v>4268</v>
      </c>
      <c r="D309" s="102" t="s">
        <v>3790</v>
      </c>
      <c r="E309" s="102">
        <v>70</v>
      </c>
      <c r="F309" s="102" t="s">
        <v>325</v>
      </c>
      <c r="G309" s="102" t="s">
        <v>325</v>
      </c>
      <c r="H309" s="23" t="str">
        <f t="shared" si="8"/>
        <v>王＊好</v>
      </c>
      <c r="I309" s="23" t="str">
        <f t="shared" si="9"/>
        <v>0＊063961</v>
      </c>
      <c r="J309" s="102" t="s">
        <v>4128</v>
      </c>
      <c r="K309" s="102" t="s">
        <v>1142</v>
      </c>
      <c r="L309" s="102">
        <v>1410</v>
      </c>
      <c r="M309" s="106"/>
      <c r="N309" s="33"/>
      <c r="O309" s="33"/>
      <c r="P309" s="33"/>
      <c r="Q309" s="2"/>
      <c r="R309" s="2"/>
      <c r="S309" s="2"/>
      <c r="T309" s="2"/>
      <c r="U309" s="2"/>
      <c r="V309" s="18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2"/>
      <c r="AO309" s="2"/>
      <c r="AP309" s="2"/>
      <c r="AQ309" s="1"/>
      <c r="AR309" s="1"/>
      <c r="AS309" s="1"/>
      <c r="AT309" s="1"/>
      <c r="AU309" s="1"/>
      <c r="AV309" s="2"/>
      <c r="AW309" s="1"/>
      <c r="AX309" s="1"/>
      <c r="AY309" s="1"/>
      <c r="AZ309" s="1" t="s">
        <v>9</v>
      </c>
      <c r="BA309" s="1"/>
      <c r="BB309" s="1"/>
      <c r="BC309" s="1"/>
      <c r="BD309" s="1"/>
      <c r="BE309" s="1"/>
      <c r="BF309" s="1"/>
      <c r="BG309" s="2"/>
      <c r="BH309" s="1"/>
      <c r="BI309" s="1"/>
      <c r="BJ309" s="2"/>
      <c r="BK309" s="2"/>
      <c r="BL309" s="2"/>
      <c r="BM309" s="1" t="s">
        <v>1111</v>
      </c>
      <c r="BN309" s="90"/>
    </row>
    <row r="310" spans="1:66" ht="41.4">
      <c r="A310" s="2">
        <v>306</v>
      </c>
      <c r="B310" s="102" t="s">
        <v>3796</v>
      </c>
      <c r="C310" s="102" t="s">
        <v>3797</v>
      </c>
      <c r="D310" s="102" t="s">
        <v>3783</v>
      </c>
      <c r="E310" s="102">
        <v>73</v>
      </c>
      <c r="F310" s="102" t="s">
        <v>4128</v>
      </c>
      <c r="G310" s="102"/>
      <c r="H310" s="23" t="str">
        <f t="shared" si="8"/>
        <v>羅＊益</v>
      </c>
      <c r="I310" s="23" t="str">
        <f t="shared" si="9"/>
        <v>2＊078818</v>
      </c>
      <c r="J310" s="102" t="s">
        <v>4069</v>
      </c>
      <c r="K310" s="102" t="s">
        <v>1155</v>
      </c>
      <c r="L310" s="102">
        <v>1410</v>
      </c>
      <c r="M310" s="106"/>
      <c r="N310" s="33"/>
      <c r="O310" s="33"/>
      <c r="P310" s="33"/>
      <c r="Q310" s="2"/>
      <c r="R310" s="2"/>
      <c r="S310" s="2"/>
      <c r="T310" s="2"/>
      <c r="U310" s="2"/>
      <c r="V310" s="18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2"/>
      <c r="AO310" s="2"/>
      <c r="AP310" s="2"/>
      <c r="AQ310" s="1"/>
      <c r="AR310" s="1"/>
      <c r="AS310" s="1"/>
      <c r="AT310" s="1"/>
      <c r="AU310" s="1"/>
      <c r="AV310" s="2"/>
      <c r="AW310" s="1"/>
      <c r="AX310" s="1"/>
      <c r="AY310" s="1"/>
      <c r="AZ310" s="1" t="s">
        <v>9</v>
      </c>
      <c r="BA310" s="1"/>
      <c r="BB310" s="1"/>
      <c r="BC310" s="1"/>
      <c r="BD310" s="1"/>
      <c r="BE310" s="1"/>
      <c r="BF310" s="1"/>
      <c r="BG310" s="2" t="s">
        <v>9</v>
      </c>
      <c r="BH310" s="1"/>
      <c r="BI310" s="1"/>
      <c r="BJ310" s="2"/>
      <c r="BK310" s="2"/>
      <c r="BL310" s="2"/>
      <c r="BM310" s="1" t="s">
        <v>1111</v>
      </c>
      <c r="BN310" s="90"/>
    </row>
    <row r="311" spans="1:66" ht="27.6">
      <c r="A311" s="2">
        <v>307</v>
      </c>
      <c r="B311" s="102" t="s">
        <v>4269</v>
      </c>
      <c r="C311" s="102" t="s">
        <v>4270</v>
      </c>
      <c r="D311" s="102" t="s">
        <v>3790</v>
      </c>
      <c r="E311" s="102">
        <v>87</v>
      </c>
      <c r="F311" s="102" t="s">
        <v>4013</v>
      </c>
      <c r="G311" s="102"/>
      <c r="H311" s="23" t="str">
        <f t="shared" si="8"/>
        <v>蔡＊阿綉</v>
      </c>
      <c r="I311" s="23" t="str">
        <f t="shared" si="9"/>
        <v>0＊467556</v>
      </c>
      <c r="J311" s="102" t="s">
        <v>4069</v>
      </c>
      <c r="K311" s="102" t="s">
        <v>1152</v>
      </c>
      <c r="L311" s="102">
        <v>1410</v>
      </c>
      <c r="M311" s="106"/>
      <c r="N311" s="33"/>
      <c r="O311" s="33"/>
      <c r="P311" s="33"/>
      <c r="Q311" s="2"/>
      <c r="R311" s="2"/>
      <c r="S311" s="2"/>
      <c r="T311" s="2"/>
      <c r="U311" s="2"/>
      <c r="V311" s="18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2"/>
      <c r="AO311" s="2"/>
      <c r="AP311" s="2"/>
      <c r="AQ311" s="1"/>
      <c r="AR311" s="1"/>
      <c r="AS311" s="1"/>
      <c r="AT311" s="1"/>
      <c r="AU311" s="1"/>
      <c r="AV311" s="2" t="s">
        <v>9</v>
      </c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2"/>
      <c r="BH311" s="1"/>
      <c r="BI311" s="1"/>
      <c r="BJ311" s="2"/>
      <c r="BK311" s="2"/>
      <c r="BL311" s="2"/>
      <c r="BM311" s="1" t="s">
        <v>1111</v>
      </c>
      <c r="BN311" s="90"/>
    </row>
    <row r="312" spans="1:66" ht="27.6">
      <c r="A312" s="2">
        <v>308</v>
      </c>
      <c r="B312" s="102" t="s">
        <v>4271</v>
      </c>
      <c r="C312" s="102" t="s">
        <v>4272</v>
      </c>
      <c r="D312" s="102" t="s">
        <v>3790</v>
      </c>
      <c r="E312" s="102">
        <v>44</v>
      </c>
      <c r="F312" s="102" t="s">
        <v>4013</v>
      </c>
      <c r="G312" s="102"/>
      <c r="H312" s="23" t="str">
        <f t="shared" si="8"/>
        <v>王＊玲</v>
      </c>
      <c r="I312" s="23" t="str">
        <f t="shared" si="9"/>
        <v>1＊379508</v>
      </c>
      <c r="J312" s="102" t="s">
        <v>4069</v>
      </c>
      <c r="K312" s="102" t="s">
        <v>1152</v>
      </c>
      <c r="L312" s="102">
        <v>1410</v>
      </c>
      <c r="M312" s="106"/>
      <c r="N312" s="33"/>
      <c r="O312" s="33"/>
      <c r="P312" s="33"/>
      <c r="Q312" s="2"/>
      <c r="R312" s="2"/>
      <c r="S312" s="2"/>
      <c r="T312" s="2"/>
      <c r="U312" s="2"/>
      <c r="V312" s="18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2"/>
      <c r="AO312" s="2"/>
      <c r="AP312" s="2"/>
      <c r="AQ312" s="1"/>
      <c r="AR312" s="1"/>
      <c r="AS312" s="1"/>
      <c r="AT312" s="1"/>
      <c r="AU312" s="1"/>
      <c r="AV312" s="2" t="s">
        <v>9</v>
      </c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2"/>
      <c r="BH312" s="1"/>
      <c r="BI312" s="1"/>
      <c r="BJ312" s="2"/>
      <c r="BK312" s="2"/>
      <c r="BL312" s="2"/>
      <c r="BM312" s="1" t="s">
        <v>1111</v>
      </c>
      <c r="BN312" s="90"/>
    </row>
    <row r="313" spans="1:66" ht="27.6">
      <c r="A313" s="2">
        <v>309</v>
      </c>
      <c r="B313" s="102" t="s">
        <v>4273</v>
      </c>
      <c r="C313" s="102" t="s">
        <v>809</v>
      </c>
      <c r="D313" s="102" t="s">
        <v>3783</v>
      </c>
      <c r="E313" s="102">
        <v>78</v>
      </c>
      <c r="F313" s="102" t="s">
        <v>4069</v>
      </c>
      <c r="G313" s="102" t="s">
        <v>4069</v>
      </c>
      <c r="H313" s="23" t="str">
        <f t="shared" si="8"/>
        <v>傅＊湖</v>
      </c>
      <c r="I313" s="23" t="str">
        <f t="shared" si="9"/>
        <v>2＊777127</v>
      </c>
      <c r="J313" s="107" t="s">
        <v>4069</v>
      </c>
      <c r="K313" s="107" t="s">
        <v>1127</v>
      </c>
      <c r="L313" s="107">
        <v>1410</v>
      </c>
      <c r="M313" s="106"/>
      <c r="N313" s="33"/>
      <c r="O313" s="33"/>
      <c r="P313" s="33"/>
      <c r="Q313" s="2"/>
      <c r="R313" s="2"/>
      <c r="S313" s="2"/>
      <c r="T313" s="2"/>
      <c r="U313" s="2"/>
      <c r="V313" s="18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2"/>
      <c r="AO313" s="2"/>
      <c r="AP313" s="2"/>
      <c r="AQ313" s="1"/>
      <c r="AR313" s="1"/>
      <c r="AS313" s="1"/>
      <c r="AT313" s="1"/>
      <c r="AU313" s="1"/>
      <c r="AV313" s="2"/>
      <c r="AW313" s="1"/>
      <c r="AX313" s="1"/>
      <c r="AY313" s="1"/>
      <c r="AZ313" s="1"/>
      <c r="BA313" s="1"/>
      <c r="BB313" s="1"/>
      <c r="BC313" s="1"/>
      <c r="BD313" s="1"/>
      <c r="BE313" s="1" t="s">
        <v>9</v>
      </c>
      <c r="BF313" s="1"/>
      <c r="BG313" s="2"/>
      <c r="BH313" s="1"/>
      <c r="BI313" s="1"/>
      <c r="BJ313" s="2"/>
      <c r="BK313" s="2"/>
      <c r="BL313" s="2"/>
      <c r="BM313" s="1"/>
      <c r="BN313" s="90"/>
    </row>
    <row r="314" spans="1:66" ht="27.6">
      <c r="A314" s="2">
        <v>310</v>
      </c>
      <c r="B314" s="102" t="s">
        <v>3949</v>
      </c>
      <c r="C314" s="102" t="s">
        <v>2280</v>
      </c>
      <c r="D314" s="102" t="s">
        <v>3790</v>
      </c>
      <c r="E314" s="102">
        <v>51</v>
      </c>
      <c r="F314" s="102" t="s">
        <v>3439</v>
      </c>
      <c r="G314" s="102"/>
      <c r="H314" s="23" t="str">
        <f t="shared" si="8"/>
        <v>許＊敏</v>
      </c>
      <c r="I314" s="23" t="str">
        <f t="shared" si="9"/>
        <v>1＊248544</v>
      </c>
      <c r="J314" s="102" t="s">
        <v>4080</v>
      </c>
      <c r="K314" s="102" t="s">
        <v>1142</v>
      </c>
      <c r="L314" s="102">
        <v>1410</v>
      </c>
      <c r="M314" s="106"/>
      <c r="N314" s="33"/>
      <c r="O314" s="33"/>
      <c r="P314" s="33"/>
      <c r="Q314" s="2"/>
      <c r="R314" s="2"/>
      <c r="S314" s="2"/>
      <c r="T314" s="2"/>
      <c r="U314" s="2"/>
      <c r="V314" s="18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2"/>
      <c r="AO314" s="2"/>
      <c r="AP314" s="2"/>
      <c r="AQ314" s="1"/>
      <c r="AR314" s="1"/>
      <c r="AS314" s="1"/>
      <c r="AT314" s="1"/>
      <c r="AU314" s="1"/>
      <c r="AV314" s="2"/>
      <c r="AW314" s="1"/>
      <c r="AX314" s="1"/>
      <c r="AY314" s="1"/>
      <c r="AZ314" s="1" t="s">
        <v>9</v>
      </c>
      <c r="BA314" s="1"/>
      <c r="BB314" s="1"/>
      <c r="BC314" s="1"/>
      <c r="BD314" s="1"/>
      <c r="BE314" s="1"/>
      <c r="BF314" s="1"/>
      <c r="BG314" s="2"/>
      <c r="BH314" s="1"/>
      <c r="BI314" s="1"/>
      <c r="BJ314" s="2"/>
      <c r="BK314" s="2"/>
      <c r="BL314" s="2"/>
      <c r="BM314" s="1" t="s">
        <v>1111</v>
      </c>
      <c r="BN314" s="90"/>
    </row>
    <row r="315" spans="1:66" ht="41.4">
      <c r="A315" s="2">
        <v>311</v>
      </c>
      <c r="B315" s="102" t="s">
        <v>4206</v>
      </c>
      <c r="C315" s="102" t="s">
        <v>2202</v>
      </c>
      <c r="D315" s="102" t="s">
        <v>3790</v>
      </c>
      <c r="E315" s="102">
        <v>84</v>
      </c>
      <c r="F315" s="102" t="s">
        <v>4080</v>
      </c>
      <c r="G315" s="102" t="s">
        <v>4080</v>
      </c>
      <c r="H315" s="23" t="str">
        <f t="shared" si="8"/>
        <v>張＊美子</v>
      </c>
      <c r="I315" s="23" t="str">
        <f t="shared" si="9"/>
        <v>0＊769717</v>
      </c>
      <c r="J315" s="107" t="s">
        <v>4080</v>
      </c>
      <c r="K315" s="107" t="s">
        <v>1132</v>
      </c>
      <c r="L315" s="107">
        <v>1410</v>
      </c>
      <c r="M315" s="106"/>
      <c r="N315" s="33"/>
      <c r="O315" s="33"/>
      <c r="P315" s="33"/>
      <c r="Q315" s="2"/>
      <c r="R315" s="2"/>
      <c r="S315" s="2"/>
      <c r="T315" s="2"/>
      <c r="U315" s="2"/>
      <c r="V315" s="18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2"/>
      <c r="AO315" s="2"/>
      <c r="AP315" s="2"/>
      <c r="AQ315" s="1"/>
      <c r="AR315" s="1"/>
      <c r="AS315" s="1"/>
      <c r="AT315" s="1"/>
      <c r="AU315" s="1"/>
      <c r="AV315" s="2"/>
      <c r="AW315" s="1"/>
      <c r="AX315" s="1"/>
      <c r="AY315" s="1"/>
      <c r="AZ315" s="1"/>
      <c r="BA315" s="1"/>
      <c r="BB315" s="1"/>
      <c r="BC315" s="1"/>
      <c r="BD315" s="1" t="s">
        <v>9</v>
      </c>
      <c r="BE315" s="1" t="s">
        <v>9</v>
      </c>
      <c r="BF315" s="1"/>
      <c r="BG315" s="2"/>
      <c r="BH315" s="1"/>
      <c r="BI315" s="1"/>
      <c r="BJ315" s="2"/>
      <c r="BK315" s="2"/>
      <c r="BL315" s="2"/>
      <c r="BM315" s="1"/>
      <c r="BN315" s="90"/>
    </row>
    <row r="316" spans="1:66" ht="27.6">
      <c r="A316" s="2">
        <v>312</v>
      </c>
      <c r="B316" s="102" t="s">
        <v>4274</v>
      </c>
      <c r="C316" s="102" t="s">
        <v>4275</v>
      </c>
      <c r="D316" s="102" t="s">
        <v>3790</v>
      </c>
      <c r="E316" s="102">
        <v>86</v>
      </c>
      <c r="F316" s="102" t="s">
        <v>3513</v>
      </c>
      <c r="G316" s="102"/>
      <c r="H316" s="23" t="str">
        <f t="shared" si="8"/>
        <v>陳＊鸞</v>
      </c>
      <c r="I316" s="23" t="str">
        <f t="shared" si="9"/>
        <v>2＊069237</v>
      </c>
      <c r="J316" s="102" t="s">
        <v>4080</v>
      </c>
      <c r="K316" s="102" t="s">
        <v>1142</v>
      </c>
      <c r="L316" s="102">
        <v>1410</v>
      </c>
      <c r="M316" s="106"/>
      <c r="N316" s="33"/>
      <c r="O316" s="33"/>
      <c r="P316" s="33"/>
      <c r="Q316" s="2"/>
      <c r="R316" s="2"/>
      <c r="S316" s="2"/>
      <c r="T316" s="2"/>
      <c r="U316" s="2"/>
      <c r="V316" s="18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2"/>
      <c r="AO316" s="2"/>
      <c r="AP316" s="2"/>
      <c r="AQ316" s="1"/>
      <c r="AR316" s="1"/>
      <c r="AS316" s="1"/>
      <c r="AT316" s="1"/>
      <c r="AU316" s="1"/>
      <c r="AV316" s="2"/>
      <c r="AW316" s="1"/>
      <c r="AX316" s="1"/>
      <c r="AY316" s="1"/>
      <c r="AZ316" s="1" t="s">
        <v>9</v>
      </c>
      <c r="BA316" s="1"/>
      <c r="BB316" s="1"/>
      <c r="BC316" s="1"/>
      <c r="BD316" s="1"/>
      <c r="BE316" s="1"/>
      <c r="BF316" s="1"/>
      <c r="BG316" s="2"/>
      <c r="BH316" s="1"/>
      <c r="BI316" s="1"/>
      <c r="BJ316" s="2"/>
      <c r="BK316" s="2"/>
      <c r="BL316" s="2"/>
      <c r="BM316" s="1" t="s">
        <v>1111</v>
      </c>
      <c r="BN316" s="90"/>
    </row>
    <row r="317" spans="1:66">
      <c r="A317" s="2">
        <v>313</v>
      </c>
      <c r="B317" s="102" t="s">
        <v>4232</v>
      </c>
      <c r="C317" s="102" t="s">
        <v>730</v>
      </c>
      <c r="D317" s="102" t="s">
        <v>3783</v>
      </c>
      <c r="E317" s="102">
        <v>65</v>
      </c>
      <c r="F317" s="102" t="s">
        <v>325</v>
      </c>
      <c r="G317" s="102" t="s">
        <v>325</v>
      </c>
      <c r="H317" s="23" t="str">
        <f t="shared" si="8"/>
        <v>何＊興</v>
      </c>
      <c r="I317" s="23" t="str">
        <f t="shared" si="9"/>
        <v>1＊044421</v>
      </c>
      <c r="J317" s="102" t="s">
        <v>4091</v>
      </c>
      <c r="K317" s="102">
        <v>5760350</v>
      </c>
      <c r="L317" s="102">
        <v>1410</v>
      </c>
      <c r="M317" s="106"/>
      <c r="N317" s="33"/>
      <c r="O317" s="33"/>
      <c r="P317" s="33"/>
      <c r="Q317" s="2"/>
      <c r="R317" s="2"/>
      <c r="S317" s="2"/>
      <c r="T317" s="2"/>
      <c r="U317" s="2"/>
      <c r="V317" s="18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2"/>
      <c r="AO317" s="2"/>
      <c r="AP317" s="2"/>
      <c r="AQ317" s="1"/>
      <c r="AR317" s="1"/>
      <c r="AS317" s="1"/>
      <c r="AT317" s="1"/>
      <c r="AU317" s="1"/>
      <c r="AV317" s="2"/>
      <c r="AW317" s="1"/>
      <c r="AX317" s="1"/>
      <c r="AY317" s="1" t="s">
        <v>9</v>
      </c>
      <c r="AZ317" s="1"/>
      <c r="BA317" s="1"/>
      <c r="BB317" s="1"/>
      <c r="BC317" s="1"/>
      <c r="BD317" s="1"/>
      <c r="BE317" s="1"/>
      <c r="BF317" s="1"/>
      <c r="BG317" s="2"/>
      <c r="BH317" s="1"/>
      <c r="BI317" s="1"/>
      <c r="BJ317" s="2"/>
      <c r="BK317" s="2"/>
      <c r="BL317" s="2"/>
      <c r="BM317" s="1"/>
      <c r="BN317" s="90"/>
    </row>
    <row r="318" spans="1:66" ht="27.6">
      <c r="A318" s="2">
        <v>314</v>
      </c>
      <c r="B318" s="102" t="s">
        <v>3923</v>
      </c>
      <c r="C318" s="102" t="s">
        <v>3924</v>
      </c>
      <c r="D318" s="102" t="s">
        <v>3790</v>
      </c>
      <c r="E318" s="102">
        <v>64</v>
      </c>
      <c r="F318" s="102" t="s">
        <v>3990</v>
      </c>
      <c r="G318" s="102" t="s">
        <v>4126</v>
      </c>
      <c r="H318" s="23" t="str">
        <f t="shared" si="8"/>
        <v>李＊𤆬治</v>
      </c>
      <c r="I318" s="23" t="str">
        <f t="shared" si="9"/>
        <v>1＊447234</v>
      </c>
      <c r="J318" s="102" t="s">
        <v>4009</v>
      </c>
      <c r="K318" s="102" t="s">
        <v>1142</v>
      </c>
      <c r="L318" s="102">
        <v>1551</v>
      </c>
      <c r="M318" s="106"/>
      <c r="N318" s="33"/>
      <c r="O318" s="33"/>
      <c r="P318" s="33"/>
      <c r="Q318" s="2"/>
      <c r="R318" s="2"/>
      <c r="S318" s="2"/>
      <c r="T318" s="2"/>
      <c r="U318" s="2"/>
      <c r="V318" s="18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2"/>
      <c r="AO318" s="2"/>
      <c r="AP318" s="2"/>
      <c r="AQ318" s="1"/>
      <c r="AR318" s="1"/>
      <c r="AS318" s="1"/>
      <c r="AT318" s="1"/>
      <c r="AU318" s="1"/>
      <c r="AV318" s="2"/>
      <c r="AW318" s="1"/>
      <c r="AX318" s="1"/>
      <c r="AY318" s="1"/>
      <c r="AZ318" s="1" t="s">
        <v>9</v>
      </c>
      <c r="BA318" s="1"/>
      <c r="BB318" s="1"/>
      <c r="BC318" s="1"/>
      <c r="BD318" s="1"/>
      <c r="BE318" s="1"/>
      <c r="BF318" s="1"/>
      <c r="BG318" s="2"/>
      <c r="BH318" s="1"/>
      <c r="BI318" s="1"/>
      <c r="BJ318" s="2"/>
      <c r="BK318" s="2"/>
      <c r="BL318" s="2"/>
      <c r="BM318" s="1" t="s">
        <v>1111</v>
      </c>
      <c r="BN318" s="90"/>
    </row>
    <row r="319" spans="1:66" ht="27.6">
      <c r="A319" s="2">
        <v>315</v>
      </c>
      <c r="B319" s="102" t="s">
        <v>4276</v>
      </c>
      <c r="C319" s="102" t="s">
        <v>4277</v>
      </c>
      <c r="D319" s="102" t="s">
        <v>3790</v>
      </c>
      <c r="E319" s="102">
        <v>97</v>
      </c>
      <c r="F319" s="102" t="s">
        <v>3455</v>
      </c>
      <c r="G319" s="102" t="s">
        <v>4202</v>
      </c>
      <c r="H319" s="23" t="str">
        <f t="shared" si="8"/>
        <v>林＊寶玉</v>
      </c>
      <c r="I319" s="23" t="str">
        <f t="shared" si="9"/>
        <v>1＊941082</v>
      </c>
      <c r="J319" s="102" t="s">
        <v>4009</v>
      </c>
      <c r="K319" s="102" t="s">
        <v>1142</v>
      </c>
      <c r="L319" s="102">
        <v>1551</v>
      </c>
      <c r="M319" s="106"/>
      <c r="N319" s="33"/>
      <c r="O319" s="33"/>
      <c r="P319" s="33"/>
      <c r="Q319" s="2"/>
      <c r="R319" s="2"/>
      <c r="S319" s="2"/>
      <c r="T319" s="2"/>
      <c r="U319" s="2"/>
      <c r="V319" s="18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2"/>
      <c r="AO319" s="2"/>
      <c r="AP319" s="2"/>
      <c r="AQ319" s="1"/>
      <c r="AR319" s="1"/>
      <c r="AS319" s="1"/>
      <c r="AT319" s="1"/>
      <c r="AU319" s="1"/>
      <c r="AV319" s="2"/>
      <c r="AW319" s="1"/>
      <c r="AX319" s="1"/>
      <c r="AY319" s="1"/>
      <c r="AZ319" s="1" t="s">
        <v>9</v>
      </c>
      <c r="BA319" s="1"/>
      <c r="BB319" s="1"/>
      <c r="BC319" s="1"/>
      <c r="BD319" s="1"/>
      <c r="BE319" s="1"/>
      <c r="BF319" s="1"/>
      <c r="BG319" s="2"/>
      <c r="BH319" s="1"/>
      <c r="BI319" s="1"/>
      <c r="BJ319" s="2"/>
      <c r="BK319" s="2"/>
      <c r="BL319" s="2"/>
      <c r="BM319" s="1" t="s">
        <v>1111</v>
      </c>
      <c r="BN319" s="90"/>
    </row>
    <row r="320" spans="1:66" ht="27.6">
      <c r="A320" s="2">
        <v>316</v>
      </c>
      <c r="B320" s="102" t="s">
        <v>4278</v>
      </c>
      <c r="C320" s="102" t="s">
        <v>4279</v>
      </c>
      <c r="D320" s="102" t="s">
        <v>3783</v>
      </c>
      <c r="E320" s="102">
        <v>79</v>
      </c>
      <c r="F320" s="102" t="s">
        <v>325</v>
      </c>
      <c r="G320" s="102" t="s">
        <v>325</v>
      </c>
      <c r="H320" s="23" t="str">
        <f t="shared" si="8"/>
        <v>張＊漢</v>
      </c>
      <c r="I320" s="23" t="str">
        <f t="shared" si="9"/>
        <v>2＊002963</v>
      </c>
      <c r="J320" s="102" t="s">
        <v>4122</v>
      </c>
      <c r="K320" s="102" t="s">
        <v>1130</v>
      </c>
      <c r="L320" s="102">
        <v>1551</v>
      </c>
      <c r="M320" s="106"/>
      <c r="N320" s="33"/>
      <c r="O320" s="33"/>
      <c r="P320" s="33"/>
      <c r="Q320" s="2"/>
      <c r="R320" s="2"/>
      <c r="S320" s="2"/>
      <c r="T320" s="2"/>
      <c r="U320" s="2"/>
      <c r="V320" s="18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2"/>
      <c r="AO320" s="2"/>
      <c r="AP320" s="2"/>
      <c r="AQ320" s="1"/>
      <c r="AR320" s="1"/>
      <c r="AS320" s="1"/>
      <c r="AT320" s="1"/>
      <c r="AU320" s="1"/>
      <c r="AV320" s="2"/>
      <c r="AW320" s="1"/>
      <c r="AX320" s="1"/>
      <c r="AY320" s="1"/>
      <c r="AZ320" s="1"/>
      <c r="BA320" s="1"/>
      <c r="BB320" s="1"/>
      <c r="BC320" s="1"/>
      <c r="BD320" s="1"/>
      <c r="BE320" s="1"/>
      <c r="BF320" s="1" t="s">
        <v>1133</v>
      </c>
      <c r="BG320" s="2"/>
      <c r="BH320" s="1"/>
      <c r="BI320" s="1"/>
      <c r="BJ320" s="2"/>
      <c r="BK320" s="2"/>
      <c r="BL320" s="2"/>
      <c r="BM320" s="1"/>
      <c r="BN320" s="90"/>
    </row>
    <row r="321" spans="1:66" ht="27.6">
      <c r="A321" s="2">
        <v>317</v>
      </c>
      <c r="B321" s="102" t="s">
        <v>3918</v>
      </c>
      <c r="C321" s="102" t="s">
        <v>3919</v>
      </c>
      <c r="D321" s="102" t="s">
        <v>3783</v>
      </c>
      <c r="E321" s="102">
        <v>60</v>
      </c>
      <c r="F321" s="102" t="s">
        <v>3439</v>
      </c>
      <c r="G321" s="102" t="s">
        <v>3975</v>
      </c>
      <c r="H321" s="23" t="str">
        <f t="shared" si="8"/>
        <v>黃＊祿</v>
      </c>
      <c r="I321" s="23" t="str">
        <f t="shared" si="9"/>
        <v>1＊147862</v>
      </c>
      <c r="J321" s="102" t="s">
        <v>4122</v>
      </c>
      <c r="K321" s="102" t="s">
        <v>1152</v>
      </c>
      <c r="L321" s="102">
        <v>1551</v>
      </c>
      <c r="M321" s="106"/>
      <c r="N321" s="33"/>
      <c r="O321" s="33"/>
      <c r="P321" s="33"/>
      <c r="Q321" s="2"/>
      <c r="R321" s="2"/>
      <c r="S321" s="2"/>
      <c r="T321" s="2"/>
      <c r="U321" s="2"/>
      <c r="V321" s="18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2"/>
      <c r="AO321" s="2"/>
      <c r="AP321" s="2"/>
      <c r="AQ321" s="1"/>
      <c r="AR321" s="1"/>
      <c r="AS321" s="1"/>
      <c r="AT321" s="1"/>
      <c r="AU321" s="1"/>
      <c r="AV321" s="2" t="s">
        <v>9</v>
      </c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2"/>
      <c r="BH321" s="1"/>
      <c r="BI321" s="1"/>
      <c r="BJ321" s="2"/>
      <c r="BK321" s="2"/>
      <c r="BL321" s="2"/>
      <c r="BM321" s="1" t="s">
        <v>1111</v>
      </c>
      <c r="BN321" s="90"/>
    </row>
    <row r="322" spans="1:66" ht="41.4">
      <c r="A322" s="2">
        <v>318</v>
      </c>
      <c r="B322" s="102" t="s">
        <v>4267</v>
      </c>
      <c r="C322" s="102" t="s">
        <v>4268</v>
      </c>
      <c r="D322" s="102" t="s">
        <v>3790</v>
      </c>
      <c r="E322" s="102">
        <v>70</v>
      </c>
      <c r="F322" s="102" t="s">
        <v>325</v>
      </c>
      <c r="G322" s="102" t="s">
        <v>325</v>
      </c>
      <c r="H322" s="23" t="str">
        <f t="shared" si="8"/>
        <v>王＊好</v>
      </c>
      <c r="I322" s="23" t="str">
        <f t="shared" si="9"/>
        <v>0＊063961</v>
      </c>
      <c r="J322" s="102" t="s">
        <v>4025</v>
      </c>
      <c r="K322" s="102" t="s">
        <v>1132</v>
      </c>
      <c r="L322" s="102">
        <v>1551</v>
      </c>
      <c r="M322" s="106"/>
      <c r="N322" s="33"/>
      <c r="O322" s="33"/>
      <c r="P322" s="33"/>
      <c r="Q322" s="2"/>
      <c r="R322" s="2"/>
      <c r="S322" s="2"/>
      <c r="T322" s="2"/>
      <c r="U322" s="2"/>
      <c r="V322" s="18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2"/>
      <c r="AO322" s="2"/>
      <c r="AP322" s="2"/>
      <c r="AQ322" s="1"/>
      <c r="AR322" s="1"/>
      <c r="AS322" s="1"/>
      <c r="AT322" s="1"/>
      <c r="AU322" s="1"/>
      <c r="AV322" s="2"/>
      <c r="AW322" s="1"/>
      <c r="AX322" s="1"/>
      <c r="AY322" s="1"/>
      <c r="AZ322" s="1"/>
      <c r="BA322" s="1"/>
      <c r="BB322" s="1"/>
      <c r="BC322" s="1"/>
      <c r="BD322" s="1" t="s">
        <v>9</v>
      </c>
      <c r="BE322" s="1" t="s">
        <v>9</v>
      </c>
      <c r="BF322" s="1"/>
      <c r="BG322" s="2"/>
      <c r="BH322" s="1"/>
      <c r="BI322" s="1"/>
      <c r="BJ322" s="2"/>
      <c r="BK322" s="2"/>
      <c r="BL322" s="2"/>
      <c r="BM322" s="1"/>
      <c r="BN322" s="90"/>
    </row>
    <row r="323" spans="1:66" ht="27.6">
      <c r="A323" s="2">
        <v>319</v>
      </c>
      <c r="B323" s="102" t="s">
        <v>4280</v>
      </c>
      <c r="C323" s="102" t="s">
        <v>4281</v>
      </c>
      <c r="D323" s="102" t="s">
        <v>3790</v>
      </c>
      <c r="E323" s="102">
        <v>65</v>
      </c>
      <c r="F323" s="102" t="s">
        <v>325</v>
      </c>
      <c r="G323" s="102" t="s">
        <v>325</v>
      </c>
      <c r="H323" s="23" t="str">
        <f t="shared" si="8"/>
        <v>張＊美</v>
      </c>
      <c r="I323" s="23" t="str">
        <f t="shared" si="9"/>
        <v>1＊052136</v>
      </c>
      <c r="J323" s="102" t="s">
        <v>4025</v>
      </c>
      <c r="K323" s="102" t="s">
        <v>1143</v>
      </c>
      <c r="L323" s="102">
        <v>1551</v>
      </c>
      <c r="M323" s="106"/>
      <c r="N323" s="33"/>
      <c r="O323" s="33"/>
      <c r="P323" s="33"/>
      <c r="Q323" s="2"/>
      <c r="R323" s="2"/>
      <c r="S323" s="2"/>
      <c r="T323" s="2"/>
      <c r="U323" s="2"/>
      <c r="V323" s="18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2"/>
      <c r="AO323" s="2"/>
      <c r="AP323" s="2"/>
      <c r="AQ323" s="1"/>
      <c r="AR323" s="1"/>
      <c r="AS323" s="1"/>
      <c r="AT323" s="1"/>
      <c r="AU323" s="1"/>
      <c r="AV323" s="2"/>
      <c r="AW323" s="1"/>
      <c r="AX323" s="1"/>
      <c r="AY323" s="1"/>
      <c r="AZ323" s="1" t="s">
        <v>9</v>
      </c>
      <c r="BA323" s="1"/>
      <c r="BB323" s="1"/>
      <c r="BC323" s="1"/>
      <c r="BD323" s="1"/>
      <c r="BE323" s="1"/>
      <c r="BF323" s="1"/>
      <c r="BG323" s="2" t="s">
        <v>9</v>
      </c>
      <c r="BH323" s="1"/>
      <c r="BI323" s="1"/>
      <c r="BJ323" s="2"/>
      <c r="BK323" s="2"/>
      <c r="BL323" s="2"/>
      <c r="BM323" s="1"/>
      <c r="BN323" s="90"/>
    </row>
    <row r="324" spans="1:66" ht="41.4">
      <c r="A324" s="2">
        <v>320</v>
      </c>
      <c r="B324" s="102" t="s">
        <v>4282</v>
      </c>
      <c r="C324" s="102" t="s">
        <v>4283</v>
      </c>
      <c r="D324" s="102" t="s">
        <v>3790</v>
      </c>
      <c r="E324" s="102">
        <v>86</v>
      </c>
      <c r="F324" s="102" t="s">
        <v>3529</v>
      </c>
      <c r="G324" s="102" t="s">
        <v>4128</v>
      </c>
      <c r="H324" s="23" t="str">
        <f t="shared" si="8"/>
        <v>吳＊惠</v>
      </c>
      <c r="I324" s="23" t="str">
        <f t="shared" si="9"/>
        <v>0＊118918</v>
      </c>
      <c r="J324" s="102" t="s">
        <v>4025</v>
      </c>
      <c r="K324" s="102" t="s">
        <v>1155</v>
      </c>
      <c r="L324" s="102">
        <v>1551</v>
      </c>
      <c r="M324" s="106"/>
      <c r="N324" s="33"/>
      <c r="O324" s="33"/>
      <c r="P324" s="33"/>
      <c r="Q324" s="2"/>
      <c r="R324" s="2"/>
      <c r="S324" s="2"/>
      <c r="T324" s="2"/>
      <c r="U324" s="2"/>
      <c r="V324" s="18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2"/>
      <c r="AO324" s="2"/>
      <c r="AP324" s="2"/>
      <c r="AQ324" s="1"/>
      <c r="AR324" s="1"/>
      <c r="AS324" s="1"/>
      <c r="AT324" s="1"/>
      <c r="AU324" s="1"/>
      <c r="AV324" s="2"/>
      <c r="AW324" s="1"/>
      <c r="AX324" s="1"/>
      <c r="AY324" s="1"/>
      <c r="AZ324" s="1" t="s">
        <v>9</v>
      </c>
      <c r="BA324" s="1"/>
      <c r="BB324" s="1"/>
      <c r="BC324" s="1"/>
      <c r="BD324" s="1"/>
      <c r="BE324" s="1"/>
      <c r="BF324" s="1"/>
      <c r="BG324" s="2" t="s">
        <v>9</v>
      </c>
      <c r="BH324" s="1"/>
      <c r="BI324" s="1"/>
      <c r="BJ324" s="2"/>
      <c r="BK324" s="2"/>
      <c r="BL324" s="2"/>
      <c r="BM324" s="1" t="s">
        <v>1111</v>
      </c>
      <c r="BN324" s="90"/>
    </row>
    <row r="325" spans="1:66" ht="27.6">
      <c r="A325" s="2">
        <v>321</v>
      </c>
      <c r="B325" s="102" t="s">
        <v>3897</v>
      </c>
      <c r="C325" s="102" t="s">
        <v>3898</v>
      </c>
      <c r="D325" s="102" t="s">
        <v>3783</v>
      </c>
      <c r="E325" s="102">
        <v>43</v>
      </c>
      <c r="F325" s="102" t="s">
        <v>4202</v>
      </c>
      <c r="G325" s="102" t="s">
        <v>4047</v>
      </c>
      <c r="H325" s="23" t="str">
        <f t="shared" ref="H325:H334" si="10">REPLACE(B325,2,1,"＊")</f>
        <v>林＊生</v>
      </c>
      <c r="I325" s="23" t="str">
        <f t="shared" ref="I325:I334" si="11">REPLACE(C325,2,1,"＊")</f>
        <v>2＊107418</v>
      </c>
      <c r="J325" s="102" t="s">
        <v>4126</v>
      </c>
      <c r="K325" s="102" t="s">
        <v>1142</v>
      </c>
      <c r="L325" s="102">
        <v>1551</v>
      </c>
      <c r="M325" s="106"/>
      <c r="N325" s="33"/>
      <c r="O325" s="33"/>
      <c r="P325" s="33"/>
      <c r="Q325" s="2"/>
      <c r="R325" s="2"/>
      <c r="S325" s="2"/>
      <c r="T325" s="2"/>
      <c r="U325" s="2"/>
      <c r="V325" s="18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2"/>
      <c r="AO325" s="2"/>
      <c r="AP325" s="2"/>
      <c r="AQ325" s="1"/>
      <c r="AR325" s="1"/>
      <c r="AS325" s="1"/>
      <c r="AT325" s="1"/>
      <c r="AU325" s="1"/>
      <c r="AV325" s="2"/>
      <c r="AW325" s="1"/>
      <c r="AX325" s="1"/>
      <c r="AY325" s="1"/>
      <c r="AZ325" s="1" t="s">
        <v>9</v>
      </c>
      <c r="BA325" s="1"/>
      <c r="BB325" s="1"/>
      <c r="BC325" s="1"/>
      <c r="BD325" s="1"/>
      <c r="BE325" s="1"/>
      <c r="BF325" s="1"/>
      <c r="BG325" s="2"/>
      <c r="BH325" s="1"/>
      <c r="BI325" s="1"/>
      <c r="BJ325" s="2"/>
      <c r="BK325" s="2"/>
      <c r="BL325" s="2"/>
      <c r="BM325" s="1" t="s">
        <v>1111</v>
      </c>
      <c r="BN325" s="90"/>
    </row>
    <row r="326" spans="1:66" ht="69">
      <c r="A326" s="2">
        <v>322</v>
      </c>
      <c r="B326" s="102" t="s">
        <v>4284</v>
      </c>
      <c r="C326" s="102" t="s">
        <v>491</v>
      </c>
      <c r="D326" s="102" t="s">
        <v>3790</v>
      </c>
      <c r="E326" s="102">
        <v>88</v>
      </c>
      <c r="F326" s="102" t="s">
        <v>325</v>
      </c>
      <c r="G326" s="102" t="s">
        <v>325</v>
      </c>
      <c r="H326" s="23" t="str">
        <f t="shared" si="10"/>
        <v>林＊珠</v>
      </c>
      <c r="I326" s="23" t="str">
        <f t="shared" si="11"/>
        <v>1＊649986</v>
      </c>
      <c r="J326" s="102" t="s">
        <v>4041</v>
      </c>
      <c r="K326" s="102" t="s">
        <v>1179</v>
      </c>
      <c r="L326" s="102">
        <v>1551</v>
      </c>
      <c r="M326" s="106"/>
      <c r="N326" s="33"/>
      <c r="O326" s="33"/>
      <c r="P326" s="33"/>
      <c r="Q326" s="2"/>
      <c r="R326" s="2"/>
      <c r="S326" s="2"/>
      <c r="T326" s="2"/>
      <c r="U326" s="2"/>
      <c r="V326" s="18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2"/>
      <c r="AO326" s="2"/>
      <c r="AP326" s="2"/>
      <c r="AQ326" s="1"/>
      <c r="AR326" s="1"/>
      <c r="AS326" s="1"/>
      <c r="AT326" s="1"/>
      <c r="AU326" s="1"/>
      <c r="AV326" s="2"/>
      <c r="AW326" s="1"/>
      <c r="AX326" s="1"/>
      <c r="AY326" s="1"/>
      <c r="AZ326" s="1" t="s">
        <v>9</v>
      </c>
      <c r="BA326" s="1"/>
      <c r="BB326" s="1"/>
      <c r="BC326" s="1"/>
      <c r="BD326" s="1" t="s">
        <v>9</v>
      </c>
      <c r="BE326" s="1" t="s">
        <v>1133</v>
      </c>
      <c r="BF326" s="1"/>
      <c r="BG326" s="2"/>
      <c r="BH326" s="1"/>
      <c r="BI326" s="1"/>
      <c r="BJ326" s="2"/>
      <c r="BK326" s="2"/>
      <c r="BL326" s="2"/>
      <c r="BM326" s="1" t="s">
        <v>1111</v>
      </c>
      <c r="BN326" s="90"/>
    </row>
    <row r="327" spans="1:66" ht="41.4">
      <c r="A327" s="2">
        <v>323</v>
      </c>
      <c r="B327" s="102" t="s">
        <v>4285</v>
      </c>
      <c r="C327" s="102" t="s">
        <v>4286</v>
      </c>
      <c r="D327" s="102" t="s">
        <v>3790</v>
      </c>
      <c r="E327" s="102">
        <v>71</v>
      </c>
      <c r="F327" s="102" t="s">
        <v>325</v>
      </c>
      <c r="G327" s="102" t="s">
        <v>325</v>
      </c>
      <c r="H327" s="23" t="str">
        <f t="shared" si="10"/>
        <v>廖＊麗珠</v>
      </c>
      <c r="I327" s="23" t="str">
        <f t="shared" si="11"/>
        <v>2＊571039</v>
      </c>
      <c r="J327" s="102" t="s">
        <v>4041</v>
      </c>
      <c r="K327" s="102" t="s">
        <v>1132</v>
      </c>
      <c r="L327" s="102">
        <v>1551</v>
      </c>
      <c r="M327" s="106"/>
      <c r="N327" s="33"/>
      <c r="O327" s="33"/>
      <c r="P327" s="33"/>
      <c r="Q327" s="2"/>
      <c r="R327" s="2"/>
      <c r="S327" s="2"/>
      <c r="T327" s="2"/>
      <c r="U327" s="2"/>
      <c r="V327" s="18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2"/>
      <c r="AO327" s="2"/>
      <c r="AP327" s="2"/>
      <c r="AQ327" s="1"/>
      <c r="AR327" s="1"/>
      <c r="AS327" s="1"/>
      <c r="AT327" s="1"/>
      <c r="AU327" s="1"/>
      <c r="AV327" s="2"/>
      <c r="AW327" s="1"/>
      <c r="AX327" s="1"/>
      <c r="AY327" s="1"/>
      <c r="AZ327" s="1"/>
      <c r="BA327" s="1"/>
      <c r="BB327" s="1"/>
      <c r="BC327" s="1"/>
      <c r="BD327" s="1" t="s">
        <v>9</v>
      </c>
      <c r="BE327" s="1" t="s">
        <v>9</v>
      </c>
      <c r="BF327" s="1"/>
      <c r="BG327" s="2"/>
      <c r="BH327" s="1"/>
      <c r="BI327" s="1"/>
      <c r="BJ327" s="2"/>
      <c r="BK327" s="2"/>
      <c r="BL327" s="2"/>
      <c r="BM327" s="1"/>
      <c r="BN327" s="90"/>
    </row>
    <row r="328" spans="1:66" ht="41.4">
      <c r="A328" s="2">
        <v>324</v>
      </c>
      <c r="B328" s="102" t="s">
        <v>4287</v>
      </c>
      <c r="C328" s="102" t="s">
        <v>4288</v>
      </c>
      <c r="D328" s="102" t="s">
        <v>3790</v>
      </c>
      <c r="E328" s="102">
        <v>57</v>
      </c>
      <c r="F328" s="102" t="s">
        <v>325</v>
      </c>
      <c r="G328" s="102" t="s">
        <v>325</v>
      </c>
      <c r="H328" s="23" t="str">
        <f t="shared" si="10"/>
        <v>董＊瓏</v>
      </c>
      <c r="I328" s="23" t="str">
        <f t="shared" si="11"/>
        <v>1＊611189</v>
      </c>
      <c r="J328" s="102" t="s">
        <v>4043</v>
      </c>
      <c r="K328" s="102" t="s">
        <v>1167</v>
      </c>
      <c r="L328" s="102">
        <v>1551</v>
      </c>
      <c r="M328" s="106"/>
      <c r="N328" s="33"/>
      <c r="O328" s="33"/>
      <c r="P328" s="33"/>
      <c r="Q328" s="2"/>
      <c r="R328" s="2"/>
      <c r="S328" s="2"/>
      <c r="T328" s="2"/>
      <c r="U328" s="2"/>
      <c r="V328" s="18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2"/>
      <c r="AO328" s="2"/>
      <c r="AP328" s="2"/>
      <c r="AQ328" s="1"/>
      <c r="AR328" s="1"/>
      <c r="AS328" s="1"/>
      <c r="AT328" s="1"/>
      <c r="AU328" s="1"/>
      <c r="AV328" s="2"/>
      <c r="AW328" s="1"/>
      <c r="AX328" s="1"/>
      <c r="AY328" s="1" t="s">
        <v>9</v>
      </c>
      <c r="AZ328" s="1" t="s">
        <v>9</v>
      </c>
      <c r="BA328" s="1"/>
      <c r="BB328" s="1"/>
      <c r="BC328" s="1"/>
      <c r="BD328" s="1"/>
      <c r="BE328" s="1"/>
      <c r="BF328" s="1"/>
      <c r="BG328" s="2"/>
      <c r="BH328" s="1"/>
      <c r="BI328" s="1"/>
      <c r="BJ328" s="2"/>
      <c r="BK328" s="2"/>
      <c r="BL328" s="2"/>
      <c r="BM328" s="1" t="s">
        <v>1111</v>
      </c>
      <c r="BN328" s="90"/>
    </row>
    <row r="329" spans="1:66" ht="27.6">
      <c r="A329" s="23">
        <v>325</v>
      </c>
      <c r="B329" s="102" t="s">
        <v>4289</v>
      </c>
      <c r="C329" s="102" t="s">
        <v>4290</v>
      </c>
      <c r="D329" s="102" t="s">
        <v>3783</v>
      </c>
      <c r="E329" s="102">
        <v>85</v>
      </c>
      <c r="F329" s="102" t="s">
        <v>4046</v>
      </c>
      <c r="G329" s="102" t="s">
        <v>4069</v>
      </c>
      <c r="H329" s="23" t="str">
        <f t="shared" si="10"/>
        <v>黃＊利</v>
      </c>
      <c r="I329" s="23" t="str">
        <f t="shared" si="11"/>
        <v>1＊365435</v>
      </c>
      <c r="J329" s="102" t="s">
        <v>4047</v>
      </c>
      <c r="K329" s="102" t="s">
        <v>1142</v>
      </c>
      <c r="L329" s="102">
        <v>1551</v>
      </c>
      <c r="M329" s="106"/>
      <c r="N329" s="33"/>
      <c r="O329" s="33"/>
      <c r="P329" s="33"/>
      <c r="Q329" s="2"/>
      <c r="R329" s="2"/>
      <c r="S329" s="2"/>
      <c r="T329" s="2"/>
      <c r="U329" s="2"/>
      <c r="V329" s="18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2"/>
      <c r="AO329" s="2"/>
      <c r="AP329" s="2"/>
      <c r="AQ329" s="1"/>
      <c r="AR329" s="1"/>
      <c r="AS329" s="1"/>
      <c r="AT329" s="1"/>
      <c r="AU329" s="1"/>
      <c r="AV329" s="2"/>
      <c r="AW329" s="1"/>
      <c r="AX329" s="1"/>
      <c r="AY329" s="1"/>
      <c r="AZ329" s="1" t="s">
        <v>9</v>
      </c>
      <c r="BA329" s="1"/>
      <c r="BB329" s="1"/>
      <c r="BC329" s="1"/>
      <c r="BD329" s="1"/>
      <c r="BE329" s="1"/>
      <c r="BF329" s="1"/>
      <c r="BG329" s="2"/>
      <c r="BH329" s="1"/>
      <c r="BI329" s="1"/>
      <c r="BJ329" s="2"/>
      <c r="BK329" s="2"/>
      <c r="BL329" s="2"/>
      <c r="BM329" s="1" t="s">
        <v>1111</v>
      </c>
      <c r="BN329" s="90"/>
    </row>
    <row r="330" spans="1:66">
      <c r="A330" s="23">
        <v>326</v>
      </c>
      <c r="B330" s="102" t="s">
        <v>3804</v>
      </c>
      <c r="C330" s="102" t="s">
        <v>3805</v>
      </c>
      <c r="D330" s="102" t="s">
        <v>3783</v>
      </c>
      <c r="E330" s="102">
        <v>53</v>
      </c>
      <c r="F330" s="102" t="s">
        <v>325</v>
      </c>
      <c r="G330" s="102" t="s">
        <v>325</v>
      </c>
      <c r="H330" s="23" t="str">
        <f t="shared" si="10"/>
        <v>林＊慶</v>
      </c>
      <c r="I330" s="23" t="str">
        <f t="shared" si="11"/>
        <v>1＊065140</v>
      </c>
      <c r="J330" s="102" t="s">
        <v>4221</v>
      </c>
      <c r="K330" s="102">
        <v>5760350</v>
      </c>
      <c r="L330" s="102">
        <v>1551</v>
      </c>
      <c r="M330" s="106"/>
      <c r="N330" s="33"/>
      <c r="O330" s="33"/>
      <c r="P330" s="33"/>
      <c r="Q330" s="2"/>
      <c r="R330" s="2"/>
      <c r="S330" s="2"/>
      <c r="T330" s="2"/>
      <c r="U330" s="2"/>
      <c r="V330" s="18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2"/>
      <c r="AO330" s="2"/>
      <c r="AP330" s="2"/>
      <c r="AQ330" s="1"/>
      <c r="AR330" s="1"/>
      <c r="AS330" s="1"/>
      <c r="AT330" s="1"/>
      <c r="AU330" s="1"/>
      <c r="AV330" s="2"/>
      <c r="AW330" s="1"/>
      <c r="AX330" s="1"/>
      <c r="AY330" s="1" t="s">
        <v>9</v>
      </c>
      <c r="AZ330" s="1"/>
      <c r="BA330" s="1"/>
      <c r="BB330" s="1"/>
      <c r="BC330" s="1"/>
      <c r="BD330" s="1"/>
      <c r="BE330" s="1"/>
      <c r="BF330" s="1"/>
      <c r="BG330" s="2"/>
      <c r="BH330" s="1"/>
      <c r="BI330" s="1"/>
      <c r="BJ330" s="2"/>
      <c r="BK330" s="2"/>
      <c r="BL330" s="2"/>
      <c r="BM330" s="1"/>
      <c r="BN330" s="90"/>
    </row>
    <row r="331" spans="1:66">
      <c r="A331" s="23">
        <v>327</v>
      </c>
      <c r="B331" s="102" t="s">
        <v>4291</v>
      </c>
      <c r="C331" s="102" t="s">
        <v>4292</v>
      </c>
      <c r="D331" s="102" t="s">
        <v>3783</v>
      </c>
      <c r="E331" s="102">
        <v>62</v>
      </c>
      <c r="F331" s="102" t="s">
        <v>325</v>
      </c>
      <c r="G331" s="102" t="s">
        <v>325</v>
      </c>
      <c r="H331" s="23" t="str">
        <f t="shared" si="10"/>
        <v>陳＊生</v>
      </c>
      <c r="I331" s="23" t="str">
        <f t="shared" si="11"/>
        <v>0＊155600</v>
      </c>
      <c r="J331" s="102" t="s">
        <v>4221</v>
      </c>
      <c r="K331" s="102">
        <v>5760350</v>
      </c>
      <c r="L331" s="102">
        <v>1551</v>
      </c>
      <c r="M331" s="106"/>
      <c r="N331" s="33"/>
      <c r="O331" s="33"/>
      <c r="P331" s="33"/>
      <c r="Q331" s="2"/>
      <c r="R331" s="2"/>
      <c r="S331" s="2"/>
      <c r="T331" s="2"/>
      <c r="U331" s="2"/>
      <c r="V331" s="18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2"/>
      <c r="AO331" s="2"/>
      <c r="AP331" s="2"/>
      <c r="AQ331" s="1"/>
      <c r="AR331" s="1"/>
      <c r="AS331" s="1"/>
      <c r="AT331" s="1"/>
      <c r="AU331" s="1"/>
      <c r="AV331" s="2"/>
      <c r="AW331" s="1"/>
      <c r="AX331" s="1"/>
      <c r="AY331" s="1" t="s">
        <v>9</v>
      </c>
      <c r="AZ331" s="1"/>
      <c r="BA331" s="1"/>
      <c r="BB331" s="1"/>
      <c r="BC331" s="1"/>
      <c r="BD331" s="1"/>
      <c r="BE331" s="1"/>
      <c r="BF331" s="1"/>
      <c r="BG331" s="2"/>
      <c r="BH331" s="1"/>
      <c r="BI331" s="1"/>
      <c r="BJ331" s="2"/>
      <c r="BK331" s="2"/>
      <c r="BL331" s="2"/>
      <c r="BM331" s="1"/>
      <c r="BN331" s="90"/>
    </row>
    <row r="332" spans="1:66" ht="27.6">
      <c r="A332" s="23">
        <v>328</v>
      </c>
      <c r="B332" s="102" t="s">
        <v>3823</v>
      </c>
      <c r="C332" s="102" t="s">
        <v>2363</v>
      </c>
      <c r="D332" s="102" t="s">
        <v>3790</v>
      </c>
      <c r="E332" s="102">
        <v>53</v>
      </c>
      <c r="F332" s="102" t="s">
        <v>325</v>
      </c>
      <c r="G332" s="102" t="s">
        <v>325</v>
      </c>
      <c r="H332" s="23" t="str">
        <f t="shared" si="10"/>
        <v>郭＊娟</v>
      </c>
      <c r="I332" s="23" t="str">
        <f t="shared" si="11"/>
        <v>2＊775695</v>
      </c>
      <c r="J332" s="107" t="s">
        <v>4128</v>
      </c>
      <c r="K332" s="107" t="s">
        <v>1143</v>
      </c>
      <c r="L332" s="107">
        <v>1551</v>
      </c>
      <c r="M332" s="106"/>
      <c r="N332" s="33"/>
      <c r="O332" s="33"/>
      <c r="P332" s="33"/>
      <c r="Q332" s="2"/>
      <c r="R332" s="2"/>
      <c r="S332" s="2"/>
      <c r="T332" s="2"/>
      <c r="U332" s="2"/>
      <c r="V332" s="18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2"/>
      <c r="AO332" s="2"/>
      <c r="AP332" s="2"/>
      <c r="AQ332" s="1"/>
      <c r="AR332" s="1"/>
      <c r="AS332" s="1"/>
      <c r="AT332" s="1"/>
      <c r="AU332" s="1"/>
      <c r="AV332" s="2"/>
      <c r="AW332" s="1"/>
      <c r="AX332" s="1"/>
      <c r="AY332" s="1"/>
      <c r="AZ332" s="1" t="s">
        <v>9</v>
      </c>
      <c r="BA332" s="1"/>
      <c r="BB332" s="1"/>
      <c r="BC332" s="1"/>
      <c r="BD332" s="1"/>
      <c r="BE332" s="1"/>
      <c r="BF332" s="1"/>
      <c r="BG332" s="2" t="s">
        <v>9</v>
      </c>
      <c r="BH332" s="1"/>
      <c r="BI332" s="1"/>
      <c r="BJ332" s="2"/>
      <c r="BK332" s="2"/>
      <c r="BL332" s="2"/>
      <c r="BM332" s="1"/>
      <c r="BN332" s="90"/>
    </row>
    <row r="333" spans="1:66" ht="27.6">
      <c r="A333" s="23">
        <v>329</v>
      </c>
      <c r="B333" s="102" t="s">
        <v>4293</v>
      </c>
      <c r="C333" s="102" t="s">
        <v>4294</v>
      </c>
      <c r="D333" s="102" t="s">
        <v>3790</v>
      </c>
      <c r="E333" s="102">
        <v>81</v>
      </c>
      <c r="F333" s="102" t="s">
        <v>4258</v>
      </c>
      <c r="G333" s="102"/>
      <c r="H333" s="23" t="str">
        <f t="shared" si="10"/>
        <v>李＊美</v>
      </c>
      <c r="I333" s="23" t="str">
        <f t="shared" si="11"/>
        <v>1＊053097</v>
      </c>
      <c r="J333" s="102" t="s">
        <v>4069</v>
      </c>
      <c r="K333" s="102" t="s">
        <v>1142</v>
      </c>
      <c r="L333" s="102">
        <v>1551</v>
      </c>
      <c r="M333" s="106"/>
      <c r="N333" s="33"/>
      <c r="O333" s="33"/>
      <c r="P333" s="33"/>
      <c r="Q333" s="2"/>
      <c r="R333" s="2"/>
      <c r="S333" s="2"/>
      <c r="T333" s="2"/>
      <c r="U333" s="2"/>
      <c r="V333" s="18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2"/>
      <c r="AO333" s="2"/>
      <c r="AP333" s="2"/>
      <c r="AQ333" s="1"/>
      <c r="AR333" s="1"/>
      <c r="AS333" s="1"/>
      <c r="AT333" s="1"/>
      <c r="AU333" s="1"/>
      <c r="AV333" s="2"/>
      <c r="AW333" s="1"/>
      <c r="AX333" s="1"/>
      <c r="AY333" s="1"/>
      <c r="AZ333" s="1" t="s">
        <v>9</v>
      </c>
      <c r="BA333" s="1"/>
      <c r="BB333" s="1"/>
      <c r="BC333" s="1"/>
      <c r="BD333" s="1"/>
      <c r="BE333" s="1"/>
      <c r="BF333" s="1"/>
      <c r="BG333" s="2"/>
      <c r="BH333" s="1"/>
      <c r="BI333" s="1"/>
      <c r="BJ333" s="2"/>
      <c r="BK333" s="2"/>
      <c r="BL333" s="2"/>
      <c r="BM333" s="1" t="s">
        <v>1111</v>
      </c>
      <c r="BN333" s="90"/>
    </row>
    <row r="334" spans="1:66" ht="27.6">
      <c r="A334" s="23">
        <v>330</v>
      </c>
      <c r="B334" s="102" t="s">
        <v>4295</v>
      </c>
      <c r="C334" s="102" t="s">
        <v>4296</v>
      </c>
      <c r="D334" s="102" t="s">
        <v>3790</v>
      </c>
      <c r="E334" s="102">
        <v>72</v>
      </c>
      <c r="F334" s="102" t="s">
        <v>4043</v>
      </c>
      <c r="G334" s="102"/>
      <c r="H334" s="23" t="str">
        <f t="shared" si="10"/>
        <v>林＊德明</v>
      </c>
      <c r="I334" s="23" t="str">
        <f t="shared" si="11"/>
        <v>1＊312052</v>
      </c>
      <c r="J334" s="102" t="s">
        <v>4091</v>
      </c>
      <c r="K334" s="102" t="s">
        <v>1142</v>
      </c>
      <c r="L334" s="102">
        <v>1551</v>
      </c>
      <c r="M334" s="106"/>
      <c r="N334" s="33"/>
      <c r="O334" s="33"/>
      <c r="P334" s="33"/>
      <c r="Q334" s="2"/>
      <c r="R334" s="2"/>
      <c r="S334" s="2"/>
      <c r="T334" s="2"/>
      <c r="U334" s="2"/>
      <c r="V334" s="18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2"/>
      <c r="AO334" s="2"/>
      <c r="AP334" s="2"/>
      <c r="AQ334" s="1"/>
      <c r="AR334" s="1"/>
      <c r="AS334" s="1"/>
      <c r="AT334" s="1"/>
      <c r="AU334" s="1"/>
      <c r="AV334" s="2"/>
      <c r="AW334" s="1"/>
      <c r="AX334" s="1"/>
      <c r="AY334" s="1"/>
      <c r="AZ334" s="1" t="s">
        <v>9</v>
      </c>
      <c r="BA334" s="1"/>
      <c r="BB334" s="1"/>
      <c r="BC334" s="1"/>
      <c r="BD334" s="1"/>
      <c r="BE334" s="1"/>
      <c r="BF334" s="1"/>
      <c r="BG334" s="2"/>
      <c r="BH334" s="1"/>
      <c r="BI334" s="1"/>
      <c r="BJ334" s="2"/>
      <c r="BK334" s="2"/>
      <c r="BL334" s="2"/>
      <c r="BM334" s="1" t="s">
        <v>1111</v>
      </c>
      <c r="BN334" s="90"/>
    </row>
    <row r="335" spans="1:66" ht="16.2">
      <c r="A335" s="20"/>
      <c r="B335" s="69"/>
      <c r="C335" s="69"/>
      <c r="D335" s="69"/>
      <c r="E335" s="69"/>
      <c r="F335" s="69"/>
      <c r="G335" s="69"/>
      <c r="H335" s="69"/>
      <c r="I335" s="69"/>
      <c r="J335" s="69"/>
      <c r="K335" s="71" t="s">
        <v>3175</v>
      </c>
      <c r="L335" s="70"/>
      <c r="M335" s="70"/>
      <c r="N335" s="70"/>
      <c r="O335" s="70"/>
      <c r="P335" s="70"/>
      <c r="Q335" s="8">
        <f>COUNTIF(Q5:Q334,BN1)</f>
        <v>0</v>
      </c>
      <c r="R335" s="8">
        <f>COUNTIF(R5:R334,BN1)</f>
        <v>3</v>
      </c>
      <c r="S335" s="8">
        <f>COUNTIF(S5:S334,BN1)+2</f>
        <v>2</v>
      </c>
      <c r="T335" s="8">
        <f>COUNTIF(T5:T334,BN1)</f>
        <v>4</v>
      </c>
      <c r="U335" s="8">
        <f>COUNTIF(U5:U334,BN1)</f>
        <v>0</v>
      </c>
      <c r="V335" s="8">
        <f>COUNTIF(V5:V334,BN1)</f>
        <v>0</v>
      </c>
      <c r="W335" s="8">
        <f>COUNTIF(W5:W334,BN1)</f>
        <v>0</v>
      </c>
      <c r="X335" s="8">
        <f>COUNTIF(X5:X334,BN1)</f>
        <v>0</v>
      </c>
      <c r="Y335" s="8">
        <f>COUNTIF(Y5:Y334,BN1)</f>
        <v>0</v>
      </c>
      <c r="Z335" s="8">
        <f>COUNTIF(Z5:Z334,BN1)</f>
        <v>0</v>
      </c>
      <c r="AA335" s="8">
        <f>COUNTIF(AA5:AA334,BN1)</f>
        <v>8</v>
      </c>
      <c r="AB335" s="8">
        <f>COUNTIF(AB5:AB334,BN1)</f>
        <v>1</v>
      </c>
      <c r="AC335" s="8">
        <f>COUNTIF(AC5:AC334,BN1)</f>
        <v>0</v>
      </c>
      <c r="AD335" s="8">
        <f>COUNTIF(AD5:AD334,BN1)</f>
        <v>0</v>
      </c>
      <c r="AE335" s="8">
        <f>COUNTIF(AE5:AE334,BN1)</f>
        <v>1</v>
      </c>
      <c r="AF335" s="8">
        <f>COUNTIF(AF5:AF334,BN1)+1</f>
        <v>1</v>
      </c>
      <c r="AG335" s="8">
        <f>COUNTIF(AG5:AG334,BN1)</f>
        <v>0</v>
      </c>
      <c r="AH335" s="8">
        <f>COUNTIF(AH5:AH334,BN1)</f>
        <v>0</v>
      </c>
      <c r="AI335" s="8">
        <f>COUNTIF(AI5:AI334,BN1)</f>
        <v>1</v>
      </c>
      <c r="AJ335" s="8">
        <f>COUNTIF(AJ5:AJ334,BN1)+1</f>
        <v>1</v>
      </c>
      <c r="AK335" s="8">
        <f>COUNTIF(AK5:AK334,BN1)</f>
        <v>1</v>
      </c>
      <c r="AL335" s="8">
        <f>COUNTIF(AL5:AL334,BN1)</f>
        <v>0</v>
      </c>
      <c r="AM335" s="8">
        <f>COUNTIF(AM5:AM334,BN1)</f>
        <v>0</v>
      </c>
      <c r="AN335" s="8">
        <f>COUNTIF(AN5:AN334,BN1)</f>
        <v>0</v>
      </c>
      <c r="AO335" s="8">
        <f>COUNTIF(AO5:AO334,BN1)</f>
        <v>0</v>
      </c>
      <c r="AP335" s="8">
        <f>COUNTIF(AP5:AP334,BN1)</f>
        <v>0</v>
      </c>
      <c r="AQ335" s="8">
        <f>COUNTIF(AQ5:AQ334,BN1)</f>
        <v>0</v>
      </c>
      <c r="AR335" s="8">
        <f>COUNTIF(AR5:AR334,BN1)</f>
        <v>0</v>
      </c>
      <c r="AS335" s="8">
        <f>COUNTIF(AS5:AS334,BN1)</f>
        <v>0</v>
      </c>
      <c r="AT335" s="8">
        <f>COUNTIF(AT5:AT334,BN1)</f>
        <v>0</v>
      </c>
      <c r="AU335" s="8">
        <f>COUNTIF(AU5:AU334,BN1)</f>
        <v>0</v>
      </c>
      <c r="AV335" s="8">
        <f>COUNTIF(AV5:AV334,BN1)</f>
        <v>12</v>
      </c>
      <c r="AW335" s="8">
        <f>COUNTIF(AW5:AW334,BN1)</f>
        <v>3</v>
      </c>
      <c r="AX335" s="8">
        <f>COUNTIF(AX5:AX334,BN1)</f>
        <v>28</v>
      </c>
      <c r="AY335" s="8">
        <f>COUNTIF(AY5:AY334,BN1)</f>
        <v>19</v>
      </c>
      <c r="AZ335" s="8">
        <f>COUNTIF(AZ5:AZ334,BN1)</f>
        <v>50</v>
      </c>
      <c r="BA335" s="8">
        <f>COUNTIF(BA5:BA334,BN1)</f>
        <v>3</v>
      </c>
      <c r="BB335" s="8">
        <f>COUNTIF(BB5:BB334,BN1)</f>
        <v>23</v>
      </c>
      <c r="BC335" s="8">
        <f>COUNTIF(BC5:BC334,BN1)</f>
        <v>4</v>
      </c>
      <c r="BD335" s="8">
        <f>COUNTIF(BD5:BD334,BN1)</f>
        <v>32</v>
      </c>
      <c r="BE335" s="8">
        <f>COUNTIF(BE5:BE334,BN1)+10</f>
        <v>141</v>
      </c>
      <c r="BF335" s="8">
        <f>COUNTIF(BF5:BF334,BN1)+22</f>
        <v>32</v>
      </c>
      <c r="BG335" s="8">
        <f>COUNTIF(BG5:BG334,BN1)</f>
        <v>25</v>
      </c>
      <c r="BH335" s="8">
        <f>COUNTIF(BH5:BH334,BN1)+1</f>
        <v>1</v>
      </c>
      <c r="BI335" s="8">
        <f>COUNTIF(BI5:BI334,BN1)+11</f>
        <v>11</v>
      </c>
      <c r="BJ335" s="8">
        <f>COUNTIF(BJ5:BJ334,BN1)+5</f>
        <v>5</v>
      </c>
      <c r="BK335" s="8">
        <f>COUNTIF(BK5:BK334,BN1)</f>
        <v>2</v>
      </c>
      <c r="BL335" s="8">
        <f>COUNTIF(BL5:BL334,BN1)</f>
        <v>2</v>
      </c>
      <c r="BM335" s="8">
        <f>COUNTIF(BM5:BM334,BN1)+62</f>
        <v>62</v>
      </c>
      <c r="BN335" s="90"/>
    </row>
    <row r="336" spans="1:66" ht="16.2">
      <c r="A336" s="90"/>
      <c r="B336" s="90"/>
      <c r="C336" s="10"/>
      <c r="D336" s="90"/>
      <c r="E336" s="90"/>
      <c r="F336" s="90"/>
      <c r="G336" s="90"/>
      <c r="H336" s="9"/>
      <c r="I336" s="10"/>
      <c r="J336" s="11"/>
      <c r="K336" s="12"/>
      <c r="L336" s="12"/>
      <c r="M336" s="12"/>
      <c r="N336" s="12"/>
      <c r="O336" s="12"/>
      <c r="P336" s="12"/>
      <c r="Q336" s="90" t="s">
        <v>3724</v>
      </c>
      <c r="R336" s="90"/>
      <c r="S336" s="90"/>
      <c r="T336" s="90"/>
      <c r="U336" s="90"/>
      <c r="V336" s="13"/>
      <c r="W336" s="90"/>
      <c r="X336" s="90"/>
      <c r="Y336" s="90"/>
      <c r="Z336" s="90"/>
      <c r="AA336" s="90"/>
      <c r="AB336" s="90"/>
      <c r="AC336" s="90"/>
      <c r="AD336" s="90"/>
      <c r="AE336" s="90"/>
      <c r="AF336" s="90"/>
      <c r="AG336" s="90"/>
      <c r="AH336" s="90"/>
      <c r="AI336" s="90"/>
      <c r="AJ336" s="90"/>
      <c r="AK336" s="90"/>
      <c r="AL336" s="90"/>
      <c r="AM336" s="90"/>
      <c r="AN336" s="90"/>
      <c r="AO336" s="90"/>
      <c r="AP336" s="90"/>
      <c r="AQ336" s="90"/>
      <c r="AR336" s="90"/>
      <c r="AS336" s="90"/>
      <c r="AT336" s="90"/>
      <c r="AU336" s="90"/>
      <c r="AV336" s="90"/>
      <c r="AW336" s="90"/>
      <c r="AX336" s="90"/>
      <c r="AY336" s="90"/>
      <c r="AZ336" s="90"/>
      <c r="BA336" s="90"/>
      <c r="BB336" s="90"/>
      <c r="BC336" s="90"/>
      <c r="BD336" s="90"/>
      <c r="BE336" s="90"/>
      <c r="BF336" s="90"/>
      <c r="BG336" s="90"/>
      <c r="BH336" s="90"/>
      <c r="BI336" s="90"/>
      <c r="BJ336" s="90"/>
      <c r="BK336" s="90"/>
      <c r="BL336" s="90"/>
      <c r="BM336" s="21"/>
      <c r="BN336" s="90"/>
    </row>
    <row r="337" spans="1:66">
      <c r="A337" s="90"/>
      <c r="B337" s="90"/>
      <c r="C337" s="12"/>
      <c r="D337" s="90"/>
      <c r="E337" s="90"/>
      <c r="F337" s="90"/>
      <c r="G337" s="90"/>
      <c r="H337" s="23" t="str">
        <f>REPLACE(B337,2,1,"＊")</f>
        <v>＊</v>
      </c>
      <c r="I337" s="23" t="str">
        <f>REPLACE(C337,2,1,"＊")</f>
        <v>＊</v>
      </c>
      <c r="J337" s="90"/>
      <c r="K337" s="12"/>
      <c r="S337" s="90"/>
      <c r="T337" s="90"/>
      <c r="U337" s="90"/>
      <c r="V337" s="14"/>
      <c r="W337" s="90"/>
      <c r="X337" s="90"/>
      <c r="Y337" s="90"/>
      <c r="Z337" s="90"/>
      <c r="AA337" s="90"/>
      <c r="AB337" s="90"/>
      <c r="AC337" s="90"/>
      <c r="AD337" s="90"/>
      <c r="AE337" s="90"/>
      <c r="AF337" s="90"/>
      <c r="AG337" s="90"/>
      <c r="AH337" s="90"/>
      <c r="AI337" s="90"/>
      <c r="AJ337" s="90"/>
      <c r="AK337" s="90"/>
      <c r="AL337" s="90"/>
      <c r="AM337" s="90"/>
      <c r="AN337" s="90"/>
      <c r="AO337" s="90"/>
      <c r="AP337" s="90"/>
      <c r="AQ337" s="90"/>
      <c r="AR337" s="90"/>
      <c r="AS337" s="90"/>
      <c r="AT337" s="90"/>
      <c r="AU337" s="90"/>
      <c r="AV337" s="90"/>
      <c r="AW337" s="90"/>
      <c r="AX337" s="90"/>
      <c r="AY337" s="90"/>
      <c r="AZ337" s="90"/>
      <c r="BA337" s="90"/>
      <c r="BB337" s="90"/>
      <c r="BC337" s="90"/>
      <c r="BD337" s="90"/>
      <c r="BE337" s="90"/>
      <c r="BF337" s="90"/>
      <c r="BG337" s="90"/>
      <c r="BH337" s="90"/>
      <c r="BI337" s="90"/>
      <c r="BJ337" s="90"/>
      <c r="BK337" s="90"/>
      <c r="BL337" s="90"/>
      <c r="BM337" s="21"/>
      <c r="BN337" s="90"/>
    </row>
    <row r="338" spans="1:66">
      <c r="A338" s="90"/>
      <c r="B338" s="90"/>
      <c r="C338" s="10"/>
      <c r="D338" s="90"/>
      <c r="E338" s="90"/>
      <c r="F338" s="90"/>
      <c r="G338" s="90"/>
      <c r="H338" s="90"/>
      <c r="I338" s="10"/>
      <c r="J338" s="11"/>
      <c r="K338" s="12"/>
      <c r="Q338" s="158" t="s">
        <v>3725</v>
      </c>
      <c r="R338" s="158"/>
      <c r="S338" s="90"/>
      <c r="T338" s="90"/>
      <c r="U338" s="90"/>
      <c r="V338" s="14"/>
      <c r="W338" s="90"/>
      <c r="X338" s="90"/>
      <c r="Y338" s="90"/>
      <c r="Z338" s="90"/>
      <c r="AA338" s="90"/>
      <c r="AB338" s="90"/>
      <c r="AC338" s="90"/>
      <c r="AD338" s="90"/>
      <c r="AE338" s="90"/>
      <c r="AF338" s="90"/>
      <c r="AG338" s="90"/>
      <c r="AH338" s="90"/>
      <c r="AI338" s="90"/>
      <c r="AJ338" s="90"/>
      <c r="AK338" s="90"/>
      <c r="AL338" s="90"/>
      <c r="AM338" s="90"/>
      <c r="AN338" s="90"/>
      <c r="AO338" s="90"/>
      <c r="AP338" s="90"/>
      <c r="AQ338" s="90"/>
      <c r="AR338" s="90"/>
      <c r="AS338" s="90"/>
      <c r="AT338" s="90"/>
      <c r="AU338" s="90"/>
      <c r="AV338" s="90"/>
      <c r="AW338" s="90"/>
      <c r="AX338" s="90"/>
      <c r="AY338" s="90"/>
      <c r="AZ338" s="90"/>
      <c r="BA338" s="90"/>
      <c r="BB338" s="90"/>
      <c r="BC338" s="90"/>
      <c r="BD338" s="90"/>
      <c r="BE338" s="90"/>
      <c r="BF338" s="90"/>
      <c r="BG338" s="90"/>
      <c r="BH338" s="90"/>
      <c r="BI338" s="90"/>
      <c r="BJ338" s="90"/>
      <c r="BK338" s="90"/>
      <c r="BL338" s="90"/>
      <c r="BM338" s="21"/>
      <c r="BN338" s="90"/>
    </row>
    <row r="339" spans="1:66">
      <c r="A339" s="90"/>
      <c r="B339" s="90"/>
      <c r="C339" s="90"/>
      <c r="D339" s="90"/>
      <c r="E339" s="90"/>
      <c r="F339" s="90"/>
      <c r="G339" s="90"/>
      <c r="I339" s="90"/>
      <c r="J339" s="90"/>
      <c r="K339" s="12"/>
      <c r="Q339" s="90"/>
      <c r="R339" s="90"/>
      <c r="S339" s="90"/>
      <c r="U339" s="90"/>
      <c r="V339" s="14"/>
      <c r="W339" s="90"/>
      <c r="X339" s="90"/>
      <c r="Y339" s="90"/>
      <c r="Z339" s="90"/>
      <c r="AA339" s="90"/>
      <c r="AB339" s="90"/>
      <c r="AC339" s="90"/>
      <c r="AD339" s="90"/>
      <c r="AE339" s="90"/>
      <c r="AF339" s="90"/>
      <c r="AG339" s="90"/>
      <c r="AH339" s="90"/>
      <c r="AI339" s="90"/>
      <c r="AJ339" s="90"/>
      <c r="AK339" s="90"/>
      <c r="AL339" s="90"/>
      <c r="AM339" s="90"/>
      <c r="AN339" s="90"/>
      <c r="AO339" s="90"/>
      <c r="AP339" s="90"/>
      <c r="AQ339" s="90"/>
      <c r="AR339" s="90"/>
      <c r="AS339" s="90"/>
      <c r="AT339" s="90"/>
      <c r="AU339" s="90"/>
      <c r="AV339" s="90"/>
      <c r="AW339" s="90"/>
      <c r="AX339" s="90"/>
      <c r="AY339" s="90"/>
      <c r="AZ339" s="90"/>
      <c r="BA339" s="90"/>
      <c r="BB339" s="90"/>
      <c r="BC339" s="90"/>
      <c r="BD339" s="90"/>
      <c r="BE339" s="90"/>
      <c r="BF339" s="90"/>
      <c r="BG339" s="90"/>
      <c r="BH339" s="90"/>
      <c r="BI339" s="90"/>
      <c r="BJ339" s="90"/>
      <c r="BK339" s="90"/>
      <c r="BL339" s="90"/>
      <c r="BM339" s="21"/>
      <c r="BN339" s="90"/>
    </row>
    <row r="340" spans="1:66">
      <c r="C340" s="90"/>
      <c r="H340" s="158" t="s">
        <v>3726</v>
      </c>
      <c r="I340" s="158"/>
      <c r="J340" s="90"/>
      <c r="V340" s="14"/>
    </row>
    <row r="341" spans="1:66">
      <c r="C341" s="90"/>
      <c r="H341" s="158"/>
      <c r="I341" s="158"/>
      <c r="J341" s="90"/>
      <c r="V341" s="14"/>
    </row>
    <row r="342" spans="1:66">
      <c r="H342" s="158"/>
      <c r="I342" s="158"/>
      <c r="V342" s="14"/>
    </row>
    <row r="343" spans="1:66">
      <c r="H343" s="90"/>
      <c r="V343" s="14"/>
    </row>
    <row r="344" spans="1:66">
      <c r="H344" s="90"/>
      <c r="V344" s="16"/>
    </row>
    <row r="345" spans="1:66">
      <c r="V345" s="14"/>
    </row>
    <row r="346" spans="1:66">
      <c r="V346" s="14"/>
    </row>
    <row r="347" spans="1:66">
      <c r="V347" s="14"/>
    </row>
    <row r="348" spans="1:66">
      <c r="V348" s="14"/>
    </row>
    <row r="349" spans="1:66">
      <c r="V349" s="14"/>
    </row>
    <row r="350" spans="1:66">
      <c r="V350" s="14"/>
    </row>
    <row r="351" spans="1:66">
      <c r="V351" s="14"/>
    </row>
    <row r="352" spans="1:66">
      <c r="V352" s="14"/>
    </row>
    <row r="353" spans="22:22">
      <c r="V353" s="14"/>
    </row>
    <row r="354" spans="22:22">
      <c r="V354" s="14"/>
    </row>
    <row r="355" spans="22:22">
      <c r="V355" s="17"/>
    </row>
    <row r="356" spans="22:22">
      <c r="V356" s="90"/>
    </row>
    <row r="357" spans="22:22">
      <c r="V357" s="90"/>
    </row>
    <row r="358" spans="22:22">
      <c r="V358" s="90"/>
    </row>
    <row r="359" spans="22:22">
      <c r="V359" s="90"/>
    </row>
    <row r="360" spans="22:22">
      <c r="V360" s="15"/>
    </row>
    <row r="361" spans="22:22">
      <c r="V361" s="15"/>
    </row>
    <row r="362" spans="22:22">
      <c r="V362" s="15"/>
    </row>
  </sheetData>
  <mergeCells count="61">
    <mergeCell ref="H340:I342"/>
    <mergeCell ref="BG3:BG4"/>
    <mergeCell ref="BH3:BH4"/>
    <mergeCell ref="BI3:BI4"/>
    <mergeCell ref="BJ3:BJ4"/>
    <mergeCell ref="AB3:AB4"/>
    <mergeCell ref="AC3:AC4"/>
    <mergeCell ref="AD3:AD4"/>
    <mergeCell ref="N1:N4"/>
    <mergeCell ref="O1:O4"/>
    <mergeCell ref="P1:P4"/>
    <mergeCell ref="K1:K4"/>
    <mergeCell ref="M1:M4"/>
    <mergeCell ref="Q338:R338"/>
    <mergeCell ref="AP3:AP4"/>
    <mergeCell ref="AQ3:AR3"/>
    <mergeCell ref="BA3:BB3"/>
    <mergeCell ref="AE3:AE4"/>
    <mergeCell ref="AF3:AF4"/>
    <mergeCell ref="AI3:AK3"/>
    <mergeCell ref="AL3:AM3"/>
    <mergeCell ref="AN3:AN4"/>
    <mergeCell ref="AO3:AO4"/>
    <mergeCell ref="AY2:AZ3"/>
    <mergeCell ref="BA2:BK2"/>
    <mergeCell ref="BK3:BK4"/>
    <mergeCell ref="BC3:BD3"/>
    <mergeCell ref="BE3:BF3"/>
    <mergeCell ref="Y3:Y4"/>
    <mergeCell ref="Z3:AA3"/>
    <mergeCell ref="AL2:AU2"/>
    <mergeCell ref="AV2:AV4"/>
    <mergeCell ref="AW2:AX3"/>
    <mergeCell ref="AS3:AU3"/>
    <mergeCell ref="AL1:AU1"/>
    <mergeCell ref="AV1:BK1"/>
    <mergeCell ref="BL1:BL4"/>
    <mergeCell ref="BM1:BM4"/>
    <mergeCell ref="Q2:Q4"/>
    <mergeCell ref="R2:R4"/>
    <mergeCell ref="S2:S4"/>
    <mergeCell ref="T2:T4"/>
    <mergeCell ref="U2:U4"/>
    <mergeCell ref="V2:V4"/>
    <mergeCell ref="Q1:V1"/>
    <mergeCell ref="W1:AK1"/>
    <mergeCell ref="W2:X3"/>
    <mergeCell ref="Y2:AF2"/>
    <mergeCell ref="AG2:AH3"/>
    <mergeCell ref="AI2:AK2"/>
    <mergeCell ref="G1:G4"/>
    <mergeCell ref="H1:H4"/>
    <mergeCell ref="I1:I4"/>
    <mergeCell ref="J1:J4"/>
    <mergeCell ref="L1:L4"/>
    <mergeCell ref="F1:F4"/>
    <mergeCell ref="A1:A4"/>
    <mergeCell ref="B1:B4"/>
    <mergeCell ref="C1:C4"/>
    <mergeCell ref="D1:D4"/>
    <mergeCell ref="E1:E4"/>
  </mergeCells>
  <phoneticPr fontId="9" type="noConversion"/>
  <pageMargins left="0.19685039370078741" right="0" top="0.43307086614173229" bottom="0.31496062992125984" header="0.23622047244094491" footer="0"/>
  <pageSetup paperSize="9" scale="42" fitToHeight="0" orientation="landscape" r:id="rId1"/>
  <headerFooter>
    <oddHeader xml:space="preserve">&amp;C&amp;"標楷體,粗體"&amp;24新光醫院 110 年 8 月份心臟血管外科年度手術人數申報表&amp;R   </oddHeader>
    <oddFooter>&amp;R&amp;P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N309"/>
  <sheetViews>
    <sheetView zoomScale="80" zoomScaleNormal="80" zoomScaleSheetLayoutView="55" workbookViewId="0">
      <pane xSplit="11" ySplit="4" topLeftCell="L71" activePane="bottomRight" state="frozen"/>
      <selection pane="topRight" activeCell="J1" sqref="J1"/>
      <selection pane="bottomLeft" activeCell="A5" sqref="A5"/>
      <selection pane="bottomRight" activeCell="X79" sqref="X79"/>
    </sheetView>
  </sheetViews>
  <sheetFormatPr defaultColWidth="14.77734375" defaultRowHeight="15.6"/>
  <cols>
    <col min="1" max="1" width="6.33203125" style="15" bestFit="1" customWidth="1"/>
    <col min="2" max="2" width="22.33203125" style="15" hidden="1" customWidth="1"/>
    <col min="3" max="3" width="11.109375" style="15" hidden="1" customWidth="1"/>
    <col min="4" max="4" width="4" style="15" hidden="1" customWidth="1"/>
    <col min="5" max="5" width="6.33203125" style="15" hidden="1" customWidth="1"/>
    <col min="6" max="7" width="11.88671875" style="15" hidden="1" customWidth="1"/>
    <col min="8" max="8" width="15.109375" style="15" customWidth="1"/>
    <col min="9" max="9" width="11.109375" style="15" customWidth="1"/>
    <col min="10" max="10" width="11.88671875" style="15" customWidth="1"/>
    <col min="11" max="11" width="10.109375" style="90" customWidth="1"/>
    <col min="12" max="12" width="6.33203125" style="15" customWidth="1"/>
    <col min="13" max="13" width="9.6640625" style="93" hidden="1" customWidth="1"/>
    <col min="14" max="14" width="8.77734375" style="90" hidden="1" customWidth="1"/>
    <col min="15" max="16" width="8.5546875" style="90" hidden="1" customWidth="1"/>
    <col min="17" max="17" width="9.6640625" style="4" bestFit="1" customWidth="1"/>
    <col min="18" max="18" width="6.44140625" style="4" bestFit="1" customWidth="1"/>
    <col min="19" max="19" width="4.88671875" style="4" bestFit="1" customWidth="1"/>
    <col min="20" max="20" width="5.88671875" style="4" bestFit="1" customWidth="1"/>
    <col min="21" max="21" width="5.44140625" style="4" bestFit="1" customWidth="1"/>
    <col min="22" max="22" width="9.5546875" style="4" bestFit="1" customWidth="1"/>
    <col min="23" max="23" width="5.77734375" style="4" bestFit="1" customWidth="1"/>
    <col min="24" max="24" width="4.44140625" style="4" bestFit="1" customWidth="1"/>
    <col min="25" max="25" width="5.77734375" style="4" bestFit="1" customWidth="1"/>
    <col min="26" max="26" width="2.88671875" style="4" bestFit="1" customWidth="1"/>
    <col min="27" max="27" width="3.88671875" style="4" bestFit="1" customWidth="1"/>
    <col min="28" max="28" width="3.77734375" style="4" bestFit="1" customWidth="1"/>
    <col min="29" max="29" width="11" style="4" bestFit="1" customWidth="1"/>
    <col min="30" max="30" width="6.109375" style="4" bestFit="1" customWidth="1"/>
    <col min="31" max="31" width="7.77734375" style="4" bestFit="1" customWidth="1"/>
    <col min="32" max="32" width="6.77734375" style="4" bestFit="1" customWidth="1"/>
    <col min="33" max="33" width="5.77734375" style="4" bestFit="1" customWidth="1"/>
    <col min="34" max="34" width="5.5546875" style="4" bestFit="1" customWidth="1"/>
    <col min="35" max="35" width="5.77734375" style="4" bestFit="1" customWidth="1"/>
    <col min="36" max="36" width="6.5546875" style="4" bestFit="1" customWidth="1"/>
    <col min="37" max="37" width="6" style="4" bestFit="1" customWidth="1"/>
    <col min="38" max="38" width="2.88671875" style="4" bestFit="1" customWidth="1"/>
    <col min="39" max="39" width="3.21875" style="4" bestFit="1" customWidth="1"/>
    <col min="40" max="40" width="3.77734375" style="4" bestFit="1" customWidth="1"/>
    <col min="41" max="41" width="9" style="4" customWidth="1"/>
    <col min="42" max="42" width="5" style="4" bestFit="1" customWidth="1"/>
    <col min="43" max="43" width="3" style="4" bestFit="1" customWidth="1"/>
    <col min="44" max="44" width="2.77734375" style="4" bestFit="1" customWidth="1"/>
    <col min="45" max="45" width="5.77734375" style="4" bestFit="1" customWidth="1"/>
    <col min="46" max="46" width="6.5546875" style="4" bestFit="1" customWidth="1"/>
    <col min="47" max="47" width="6" style="4" bestFit="1" customWidth="1"/>
    <col min="48" max="48" width="6.6640625" style="4" bestFit="1" customWidth="1"/>
    <col min="49" max="49" width="3" style="4" bestFit="1" customWidth="1"/>
    <col min="50" max="52" width="3.88671875" style="4" bestFit="1" customWidth="1"/>
    <col min="53" max="53" width="3.77734375" style="4" bestFit="1" customWidth="1"/>
    <col min="54" max="54" width="4.6640625" style="4" bestFit="1" customWidth="1"/>
    <col min="55" max="55" width="5.77734375" style="4" bestFit="1" customWidth="1"/>
    <col min="56" max="56" width="5.109375" style="4" bestFit="1" customWidth="1"/>
    <col min="57" max="57" width="7.44140625" style="4" customWidth="1"/>
    <col min="58" max="58" width="8" style="4" bestFit="1" customWidth="1"/>
    <col min="59" max="59" width="3.88671875" style="4" bestFit="1" customWidth="1"/>
    <col min="60" max="60" width="4.6640625" style="4" bestFit="1" customWidth="1"/>
    <col min="61" max="61" width="5" style="4" bestFit="1" customWidth="1"/>
    <col min="62" max="62" width="5.77734375" style="4" bestFit="1" customWidth="1"/>
    <col min="63" max="63" width="9.44140625" style="4" bestFit="1" customWidth="1"/>
    <col min="64" max="64" width="6" style="4" bestFit="1" customWidth="1"/>
    <col min="65" max="65" width="16.33203125" style="4" bestFit="1" customWidth="1"/>
    <col min="66" max="66" width="3.21875" style="4" bestFit="1" customWidth="1"/>
    <col min="67" max="16384" width="14.77734375" style="4"/>
  </cols>
  <sheetData>
    <row r="1" spans="1:66">
      <c r="A1" s="151" t="s">
        <v>3039</v>
      </c>
      <c r="B1" s="151" t="s">
        <v>2648</v>
      </c>
      <c r="C1" s="153" t="s">
        <v>2649</v>
      </c>
      <c r="D1" s="161" t="s">
        <v>2650</v>
      </c>
      <c r="E1" s="161" t="s">
        <v>2651</v>
      </c>
      <c r="F1" s="161" t="s">
        <v>2652</v>
      </c>
      <c r="G1" s="161" t="s">
        <v>3532</v>
      </c>
      <c r="H1" s="151" t="s">
        <v>2648</v>
      </c>
      <c r="I1" s="153" t="s">
        <v>3533</v>
      </c>
      <c r="J1" s="155" t="s">
        <v>2655</v>
      </c>
      <c r="K1" s="149" t="s">
        <v>3534</v>
      </c>
      <c r="L1" s="149" t="s">
        <v>2657</v>
      </c>
      <c r="M1" s="171" t="s">
        <v>3535</v>
      </c>
      <c r="N1" s="159" t="s">
        <v>3536</v>
      </c>
      <c r="O1" s="159" t="s">
        <v>3537</v>
      </c>
      <c r="P1" s="159" t="s">
        <v>3538</v>
      </c>
      <c r="Q1" s="143" t="s">
        <v>4</v>
      </c>
      <c r="R1" s="144"/>
      <c r="S1" s="144"/>
      <c r="T1" s="144"/>
      <c r="U1" s="144"/>
      <c r="V1" s="145"/>
      <c r="W1" s="141" t="s">
        <v>5</v>
      </c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1"/>
      <c r="AM1" s="140"/>
      <c r="AN1" s="140"/>
      <c r="AO1" s="140"/>
      <c r="AP1" s="140"/>
      <c r="AQ1" s="140"/>
      <c r="AR1" s="140"/>
      <c r="AS1" s="140"/>
      <c r="AT1" s="140"/>
      <c r="AU1" s="140"/>
      <c r="AV1" s="143" t="s">
        <v>6</v>
      </c>
      <c r="AW1" s="144"/>
      <c r="AX1" s="144"/>
      <c r="AY1" s="144"/>
      <c r="AZ1" s="144"/>
      <c r="BA1" s="144"/>
      <c r="BB1" s="144"/>
      <c r="BC1" s="144"/>
      <c r="BD1" s="144"/>
      <c r="BE1" s="144"/>
      <c r="BF1" s="144"/>
      <c r="BG1" s="144"/>
      <c r="BH1" s="144"/>
      <c r="BI1" s="144"/>
      <c r="BJ1" s="144"/>
      <c r="BK1" s="145"/>
      <c r="BL1" s="141" t="s">
        <v>7</v>
      </c>
      <c r="BM1" s="141" t="s">
        <v>8</v>
      </c>
      <c r="BN1" s="90" t="s">
        <v>9</v>
      </c>
    </row>
    <row r="2" spans="1:66">
      <c r="A2" s="152"/>
      <c r="B2" s="164"/>
      <c r="C2" s="154"/>
      <c r="D2" s="162"/>
      <c r="E2" s="162"/>
      <c r="F2" s="162"/>
      <c r="G2" s="162"/>
      <c r="H2" s="152"/>
      <c r="I2" s="154"/>
      <c r="J2" s="152"/>
      <c r="K2" s="164"/>
      <c r="L2" s="152"/>
      <c r="M2" s="172"/>
      <c r="N2" s="160"/>
      <c r="O2" s="160"/>
      <c r="P2" s="160"/>
      <c r="Q2" s="139" t="s">
        <v>53</v>
      </c>
      <c r="R2" s="142" t="s">
        <v>10</v>
      </c>
      <c r="S2" s="139" t="s">
        <v>11</v>
      </c>
      <c r="T2" s="139" t="s">
        <v>12</v>
      </c>
      <c r="U2" s="139" t="s">
        <v>13</v>
      </c>
      <c r="V2" s="146" t="s">
        <v>50</v>
      </c>
      <c r="W2" s="139" t="s">
        <v>14</v>
      </c>
      <c r="X2" s="140"/>
      <c r="Y2" s="139" t="s">
        <v>15</v>
      </c>
      <c r="Z2" s="140"/>
      <c r="AA2" s="140"/>
      <c r="AB2" s="140"/>
      <c r="AC2" s="140"/>
      <c r="AD2" s="140"/>
      <c r="AE2" s="140"/>
      <c r="AF2" s="140"/>
      <c r="AG2" s="139" t="s">
        <v>16</v>
      </c>
      <c r="AH2" s="140"/>
      <c r="AI2" s="139" t="s">
        <v>17</v>
      </c>
      <c r="AJ2" s="140"/>
      <c r="AK2" s="140"/>
      <c r="AL2" s="139" t="s">
        <v>18</v>
      </c>
      <c r="AM2" s="140"/>
      <c r="AN2" s="140"/>
      <c r="AO2" s="140"/>
      <c r="AP2" s="140"/>
      <c r="AQ2" s="140"/>
      <c r="AR2" s="140"/>
      <c r="AS2" s="140"/>
      <c r="AT2" s="140"/>
      <c r="AU2" s="140"/>
      <c r="AV2" s="146" t="s">
        <v>19</v>
      </c>
      <c r="AW2" s="175" t="s">
        <v>20</v>
      </c>
      <c r="AX2" s="176"/>
      <c r="AY2" s="175" t="s">
        <v>49</v>
      </c>
      <c r="AZ2" s="176"/>
      <c r="BA2" s="179" t="s">
        <v>21</v>
      </c>
      <c r="BB2" s="180"/>
      <c r="BC2" s="180"/>
      <c r="BD2" s="180"/>
      <c r="BE2" s="180"/>
      <c r="BF2" s="180"/>
      <c r="BG2" s="180"/>
      <c r="BH2" s="180"/>
      <c r="BI2" s="180"/>
      <c r="BJ2" s="180"/>
      <c r="BK2" s="181"/>
      <c r="BL2" s="140"/>
      <c r="BM2" s="140"/>
      <c r="BN2" s="90"/>
    </row>
    <row r="3" spans="1:66">
      <c r="A3" s="152"/>
      <c r="B3" s="164"/>
      <c r="C3" s="154"/>
      <c r="D3" s="162"/>
      <c r="E3" s="162"/>
      <c r="F3" s="162"/>
      <c r="G3" s="162"/>
      <c r="H3" s="152"/>
      <c r="I3" s="154"/>
      <c r="J3" s="152"/>
      <c r="K3" s="164"/>
      <c r="L3" s="152"/>
      <c r="M3" s="172"/>
      <c r="N3" s="160"/>
      <c r="O3" s="160"/>
      <c r="P3" s="160"/>
      <c r="Q3" s="140"/>
      <c r="R3" s="140"/>
      <c r="S3" s="140"/>
      <c r="T3" s="140"/>
      <c r="U3" s="140"/>
      <c r="V3" s="147"/>
      <c r="W3" s="140"/>
      <c r="X3" s="140"/>
      <c r="Y3" s="139" t="s">
        <v>22</v>
      </c>
      <c r="Z3" s="139" t="s">
        <v>23</v>
      </c>
      <c r="AA3" s="140"/>
      <c r="AB3" s="139" t="s">
        <v>24</v>
      </c>
      <c r="AC3" s="139" t="s">
        <v>25</v>
      </c>
      <c r="AD3" s="139" t="s">
        <v>26</v>
      </c>
      <c r="AE3" s="139" t="s">
        <v>27</v>
      </c>
      <c r="AF3" s="139" t="s">
        <v>28</v>
      </c>
      <c r="AG3" s="140"/>
      <c r="AH3" s="140"/>
      <c r="AI3" s="139" t="s">
        <v>29</v>
      </c>
      <c r="AJ3" s="140"/>
      <c r="AK3" s="140"/>
      <c r="AL3" s="139" t="s">
        <v>23</v>
      </c>
      <c r="AM3" s="140"/>
      <c r="AN3" s="139" t="s">
        <v>24</v>
      </c>
      <c r="AO3" s="139" t="s">
        <v>25</v>
      </c>
      <c r="AP3" s="139" t="s">
        <v>28</v>
      </c>
      <c r="AQ3" s="139" t="s">
        <v>30</v>
      </c>
      <c r="AR3" s="140"/>
      <c r="AS3" s="139" t="s">
        <v>29</v>
      </c>
      <c r="AT3" s="140"/>
      <c r="AU3" s="140"/>
      <c r="AV3" s="156"/>
      <c r="AW3" s="177"/>
      <c r="AX3" s="178"/>
      <c r="AY3" s="177"/>
      <c r="AZ3" s="178"/>
      <c r="BA3" s="179" t="s">
        <v>31</v>
      </c>
      <c r="BB3" s="181"/>
      <c r="BC3" s="179" t="s">
        <v>29</v>
      </c>
      <c r="BD3" s="181"/>
      <c r="BE3" s="179" t="s">
        <v>23</v>
      </c>
      <c r="BF3" s="181"/>
      <c r="BG3" s="139" t="s">
        <v>24</v>
      </c>
      <c r="BH3" s="146" t="s">
        <v>25</v>
      </c>
      <c r="BI3" s="146" t="s">
        <v>28</v>
      </c>
      <c r="BJ3" s="146" t="s">
        <v>32</v>
      </c>
      <c r="BK3" s="146" t="s">
        <v>33</v>
      </c>
      <c r="BL3" s="140"/>
      <c r="BM3" s="140"/>
      <c r="BN3" s="90"/>
    </row>
    <row r="4" spans="1:66">
      <c r="A4" s="152"/>
      <c r="B4" s="165"/>
      <c r="C4" s="166"/>
      <c r="D4" s="163"/>
      <c r="E4" s="163"/>
      <c r="F4" s="163"/>
      <c r="G4" s="163"/>
      <c r="H4" s="152"/>
      <c r="I4" s="154"/>
      <c r="J4" s="152"/>
      <c r="K4" s="164"/>
      <c r="L4" s="152"/>
      <c r="M4" s="173"/>
      <c r="N4" s="160"/>
      <c r="O4" s="160"/>
      <c r="P4" s="160"/>
      <c r="Q4" s="140"/>
      <c r="R4" s="140"/>
      <c r="S4" s="140"/>
      <c r="T4" s="140"/>
      <c r="U4" s="140"/>
      <c r="V4" s="148"/>
      <c r="W4" s="89" t="s">
        <v>22</v>
      </c>
      <c r="X4" s="89" t="s">
        <v>34</v>
      </c>
      <c r="Y4" s="140"/>
      <c r="Z4" s="89" t="s">
        <v>35</v>
      </c>
      <c r="AA4" s="89" t="s">
        <v>36</v>
      </c>
      <c r="AB4" s="140"/>
      <c r="AC4" s="140"/>
      <c r="AD4" s="140"/>
      <c r="AE4" s="140"/>
      <c r="AF4" s="140"/>
      <c r="AG4" s="89" t="s">
        <v>22</v>
      </c>
      <c r="AH4" s="89" t="s">
        <v>37</v>
      </c>
      <c r="AI4" s="89" t="s">
        <v>22</v>
      </c>
      <c r="AJ4" s="89" t="s">
        <v>38</v>
      </c>
      <c r="AK4" s="89" t="s">
        <v>39</v>
      </c>
      <c r="AL4" s="89" t="s">
        <v>35</v>
      </c>
      <c r="AM4" s="89" t="s">
        <v>36</v>
      </c>
      <c r="AN4" s="140"/>
      <c r="AO4" s="140"/>
      <c r="AP4" s="140"/>
      <c r="AQ4" s="89" t="s">
        <v>40</v>
      </c>
      <c r="AR4" s="89" t="s">
        <v>41</v>
      </c>
      <c r="AS4" s="89" t="s">
        <v>22</v>
      </c>
      <c r="AT4" s="89" t="s">
        <v>38</v>
      </c>
      <c r="AU4" s="89" t="s">
        <v>39</v>
      </c>
      <c r="AV4" s="174"/>
      <c r="AW4" s="91" t="s">
        <v>40</v>
      </c>
      <c r="AX4" s="91" t="s">
        <v>41</v>
      </c>
      <c r="AY4" s="91" t="s">
        <v>40</v>
      </c>
      <c r="AZ4" s="91" t="s">
        <v>41</v>
      </c>
      <c r="BA4" s="91" t="s">
        <v>42</v>
      </c>
      <c r="BB4" s="91" t="s">
        <v>43</v>
      </c>
      <c r="BC4" s="91" t="s">
        <v>22</v>
      </c>
      <c r="BD4" s="91" t="s">
        <v>44</v>
      </c>
      <c r="BE4" s="91" t="s">
        <v>35</v>
      </c>
      <c r="BF4" s="91" t="s">
        <v>36</v>
      </c>
      <c r="BG4" s="140"/>
      <c r="BH4" s="174"/>
      <c r="BI4" s="174"/>
      <c r="BJ4" s="174"/>
      <c r="BK4" s="174"/>
      <c r="BL4" s="140"/>
      <c r="BM4" s="140"/>
      <c r="BN4" s="90"/>
    </row>
    <row r="5" spans="1:66" ht="46.8">
      <c r="A5" s="23">
        <v>1</v>
      </c>
      <c r="B5" s="92" t="s">
        <v>3539</v>
      </c>
      <c r="C5" s="92" t="s">
        <v>3326</v>
      </c>
      <c r="D5" s="92" t="s">
        <v>2659</v>
      </c>
      <c r="E5" s="92">
        <v>60</v>
      </c>
      <c r="F5" s="92" t="s">
        <v>3327</v>
      </c>
      <c r="G5" s="92" t="s">
        <v>3328</v>
      </c>
      <c r="H5" s="23" t="str">
        <f t="shared" ref="H5:H68" si="0">REPLACE(B5,2,1,"＊")</f>
        <v>孫＊喜</v>
      </c>
      <c r="I5" s="23" t="str">
        <f t="shared" ref="I5:I68" si="1">REPLACE(C5,2,1,"＊")</f>
        <v>2＊720234</v>
      </c>
      <c r="J5" s="92" t="s">
        <v>3329</v>
      </c>
      <c r="K5" s="91" t="s">
        <v>3727</v>
      </c>
      <c r="L5" s="36" t="s">
        <v>334</v>
      </c>
      <c r="M5" s="33" t="s">
        <v>91</v>
      </c>
      <c r="N5" s="33" t="s">
        <v>67</v>
      </c>
      <c r="O5" s="33"/>
      <c r="P5" s="33"/>
      <c r="Q5" s="2"/>
      <c r="R5" s="2"/>
      <c r="S5" s="2"/>
      <c r="T5" s="2"/>
      <c r="U5" s="2"/>
      <c r="V5" s="18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3"/>
      <c r="AO5" s="2"/>
      <c r="AP5" s="3"/>
      <c r="AQ5" s="1"/>
      <c r="AR5" s="1"/>
      <c r="AS5" s="1"/>
      <c r="AT5" s="1"/>
      <c r="AU5" s="1"/>
      <c r="AV5" s="2"/>
      <c r="AW5" s="1"/>
      <c r="AX5" s="1"/>
      <c r="AY5" s="1"/>
      <c r="AZ5" s="1"/>
      <c r="BA5" s="1"/>
      <c r="BB5" s="92" t="s">
        <v>3758</v>
      </c>
      <c r="BC5" s="1"/>
      <c r="BD5" s="1"/>
      <c r="BE5" s="1"/>
      <c r="BF5" s="1"/>
      <c r="BG5" s="2"/>
      <c r="BH5" s="3"/>
      <c r="BI5" s="2"/>
      <c r="BJ5" s="2"/>
      <c r="BK5" s="2" t="s">
        <v>1108</v>
      </c>
      <c r="BL5" s="2"/>
      <c r="BM5" s="1" t="s">
        <v>3748</v>
      </c>
      <c r="BN5" s="90"/>
    </row>
    <row r="6" spans="1:66" ht="16.2">
      <c r="A6" s="23">
        <v>2</v>
      </c>
      <c r="B6" s="92" t="s">
        <v>3540</v>
      </c>
      <c r="C6" s="92" t="s">
        <v>3330</v>
      </c>
      <c r="D6" s="92" t="s">
        <v>2661</v>
      </c>
      <c r="E6" s="92">
        <v>86</v>
      </c>
      <c r="F6" s="92"/>
      <c r="G6" s="92"/>
      <c r="H6" s="23" t="str">
        <f t="shared" si="0"/>
        <v>林＊玉華</v>
      </c>
      <c r="I6" s="23" t="str">
        <f t="shared" si="1"/>
        <v>2＊004912</v>
      </c>
      <c r="J6" s="92" t="s">
        <v>3328</v>
      </c>
      <c r="K6" s="91" t="s">
        <v>67</v>
      </c>
      <c r="L6" s="36" t="s">
        <v>334</v>
      </c>
      <c r="M6" s="33" t="s">
        <v>67</v>
      </c>
      <c r="N6" s="33"/>
      <c r="O6" s="33"/>
      <c r="P6" s="33"/>
      <c r="Q6" s="2"/>
      <c r="R6" s="2"/>
      <c r="S6" s="2"/>
      <c r="T6" s="2"/>
      <c r="U6" s="2"/>
      <c r="V6" s="18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3"/>
      <c r="AO6" s="2"/>
      <c r="AP6" s="3"/>
      <c r="AQ6" s="1"/>
      <c r="AR6" s="1"/>
      <c r="AS6" s="1"/>
      <c r="AT6" s="1"/>
      <c r="AU6" s="1"/>
      <c r="AV6" s="2"/>
      <c r="AW6" s="1"/>
      <c r="AX6" s="1"/>
      <c r="AY6" s="1"/>
      <c r="AZ6" s="1"/>
      <c r="BA6" s="1"/>
      <c r="BB6" s="92" t="s">
        <v>3758</v>
      </c>
      <c r="BC6" s="1"/>
      <c r="BD6" s="1"/>
      <c r="BE6" s="1"/>
      <c r="BF6" s="1"/>
      <c r="BG6" s="2"/>
      <c r="BH6" s="3"/>
      <c r="BI6" s="2"/>
      <c r="BJ6" s="2"/>
      <c r="BK6" s="2"/>
      <c r="BL6" s="2"/>
      <c r="BM6" s="1"/>
      <c r="BN6" s="90"/>
    </row>
    <row r="7" spans="1:66" ht="16.2">
      <c r="A7" s="23">
        <v>3</v>
      </c>
      <c r="B7" s="92" t="s">
        <v>3171</v>
      </c>
      <c r="C7" s="92" t="s">
        <v>2471</v>
      </c>
      <c r="D7" s="92" t="s">
        <v>2661</v>
      </c>
      <c r="E7" s="92">
        <v>80</v>
      </c>
      <c r="F7" s="92"/>
      <c r="G7" s="92"/>
      <c r="H7" s="23" t="str">
        <f t="shared" si="0"/>
        <v>蔡＊眞</v>
      </c>
      <c r="I7" s="23" t="str">
        <f t="shared" si="1"/>
        <v>0＊803398</v>
      </c>
      <c r="J7" s="92" t="s">
        <v>3328</v>
      </c>
      <c r="K7" s="91" t="s">
        <v>135</v>
      </c>
      <c r="L7" s="36" t="s">
        <v>334</v>
      </c>
      <c r="M7" s="33" t="s">
        <v>135</v>
      </c>
      <c r="N7" s="33"/>
      <c r="O7" s="33"/>
      <c r="P7" s="33"/>
      <c r="Q7" s="1"/>
      <c r="R7" s="1"/>
      <c r="S7" s="1"/>
      <c r="T7" s="1"/>
      <c r="U7" s="1"/>
      <c r="V7" s="19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 t="s">
        <v>3772</v>
      </c>
      <c r="BA7" s="1" t="s">
        <v>1108</v>
      </c>
      <c r="BB7" s="92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90"/>
    </row>
    <row r="8" spans="1:66" ht="16.2">
      <c r="A8" s="23">
        <v>4</v>
      </c>
      <c r="B8" s="92" t="s">
        <v>3541</v>
      </c>
      <c r="C8" s="92" t="s">
        <v>1410</v>
      </c>
      <c r="D8" s="92" t="s">
        <v>2659</v>
      </c>
      <c r="E8" s="92">
        <v>63</v>
      </c>
      <c r="F8" s="92"/>
      <c r="G8" s="92"/>
      <c r="H8" s="23" t="str">
        <f t="shared" si="0"/>
        <v>林＊相</v>
      </c>
      <c r="I8" s="23" t="str">
        <f t="shared" si="1"/>
        <v>0＊557367</v>
      </c>
      <c r="J8" s="92" t="s">
        <v>3328</v>
      </c>
      <c r="K8" s="91" t="s">
        <v>115</v>
      </c>
      <c r="L8" s="36" t="s">
        <v>334</v>
      </c>
      <c r="M8" s="33" t="s">
        <v>115</v>
      </c>
      <c r="N8" s="33"/>
      <c r="O8" s="33"/>
      <c r="P8" s="33"/>
      <c r="Q8" s="2"/>
      <c r="R8" s="2"/>
      <c r="S8" s="2"/>
      <c r="T8" s="2"/>
      <c r="U8" s="2"/>
      <c r="V8" s="18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3"/>
      <c r="AO8" s="2"/>
      <c r="AP8" s="3"/>
      <c r="AQ8" s="1"/>
      <c r="AR8" s="1"/>
      <c r="AS8" s="1"/>
      <c r="AT8" s="1"/>
      <c r="AU8" s="1"/>
      <c r="AV8" s="2"/>
      <c r="AW8" s="1"/>
      <c r="AX8" s="1"/>
      <c r="AY8" s="1"/>
      <c r="AZ8" s="1"/>
      <c r="BA8" s="1"/>
      <c r="BB8" s="92"/>
      <c r="BC8" s="1"/>
      <c r="BD8" s="1"/>
      <c r="BE8" s="1" t="s">
        <v>3760</v>
      </c>
      <c r="BF8" s="1"/>
      <c r="BG8" s="2"/>
      <c r="BH8" s="3"/>
      <c r="BI8" s="2"/>
      <c r="BJ8" s="2"/>
      <c r="BK8" s="2"/>
      <c r="BL8" s="2"/>
      <c r="BM8" s="1"/>
      <c r="BN8" s="90"/>
    </row>
    <row r="9" spans="1:66" ht="16.2">
      <c r="A9" s="23">
        <v>5</v>
      </c>
      <c r="B9" s="92" t="s">
        <v>3542</v>
      </c>
      <c r="C9" s="92" t="s">
        <v>357</v>
      </c>
      <c r="D9" s="92" t="s">
        <v>2659</v>
      </c>
      <c r="E9" s="92">
        <v>82</v>
      </c>
      <c r="F9" s="92"/>
      <c r="G9" s="92"/>
      <c r="H9" s="23" t="str">
        <f t="shared" si="0"/>
        <v>王＊雄</v>
      </c>
      <c r="I9" s="23" t="str">
        <f t="shared" si="1"/>
        <v>1＊596029</v>
      </c>
      <c r="J9" s="92" t="s">
        <v>3331</v>
      </c>
      <c r="K9" s="91" t="s">
        <v>115</v>
      </c>
      <c r="L9" s="36" t="s">
        <v>334</v>
      </c>
      <c r="M9" s="33" t="s">
        <v>115</v>
      </c>
      <c r="N9" s="33"/>
      <c r="O9" s="33"/>
      <c r="P9" s="33"/>
      <c r="Q9" s="2"/>
      <c r="R9" s="2"/>
      <c r="S9" s="2"/>
      <c r="T9" s="2"/>
      <c r="U9" s="2"/>
      <c r="V9" s="18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3"/>
      <c r="AO9" s="2"/>
      <c r="AP9" s="3"/>
      <c r="AQ9" s="1"/>
      <c r="AR9" s="1"/>
      <c r="AS9" s="1"/>
      <c r="AT9" s="1"/>
      <c r="AU9" s="1"/>
      <c r="AV9" s="2"/>
      <c r="AW9" s="1"/>
      <c r="AX9" s="1"/>
      <c r="AY9" s="1"/>
      <c r="AZ9" s="1"/>
      <c r="BA9" s="1"/>
      <c r="BB9" s="92"/>
      <c r="BC9" s="1"/>
      <c r="BD9" s="1"/>
      <c r="BE9" s="1" t="s">
        <v>3760</v>
      </c>
      <c r="BF9" s="1"/>
      <c r="BG9" s="2"/>
      <c r="BH9" s="3"/>
      <c r="BI9" s="2"/>
      <c r="BJ9" s="2"/>
      <c r="BK9" s="2"/>
      <c r="BL9" s="2"/>
      <c r="BM9" s="1"/>
      <c r="BN9" s="90"/>
    </row>
    <row r="10" spans="1:66" ht="16.2">
      <c r="A10" s="23">
        <v>6</v>
      </c>
      <c r="B10" s="92" t="s">
        <v>3121</v>
      </c>
      <c r="C10" s="92" t="s">
        <v>389</v>
      </c>
      <c r="D10" s="92" t="s">
        <v>2661</v>
      </c>
      <c r="E10" s="92">
        <v>63</v>
      </c>
      <c r="F10" s="92"/>
      <c r="G10" s="92"/>
      <c r="H10" s="23" t="str">
        <f t="shared" si="0"/>
        <v>林＊燕</v>
      </c>
      <c r="I10" s="23" t="str">
        <f t="shared" si="1"/>
        <v>2＊468150</v>
      </c>
      <c r="J10" s="92" t="s">
        <v>3331</v>
      </c>
      <c r="K10" s="91" t="s">
        <v>145</v>
      </c>
      <c r="L10" s="36" t="s">
        <v>334</v>
      </c>
      <c r="M10" s="33" t="s">
        <v>145</v>
      </c>
      <c r="N10" s="33"/>
      <c r="O10" s="33"/>
      <c r="P10" s="33"/>
      <c r="Q10" s="2"/>
      <c r="R10" s="2"/>
      <c r="S10" s="2"/>
      <c r="T10" s="2"/>
      <c r="U10" s="2"/>
      <c r="V10" s="18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3"/>
      <c r="AO10" s="2"/>
      <c r="AP10" s="3"/>
      <c r="AQ10" s="1"/>
      <c r="AR10" s="1"/>
      <c r="AS10" s="1"/>
      <c r="AT10" s="1"/>
      <c r="AU10" s="1"/>
      <c r="AV10" s="2"/>
      <c r="AW10" s="1"/>
      <c r="AX10" s="1"/>
      <c r="AY10" s="1"/>
      <c r="AZ10" s="1"/>
      <c r="BA10" s="1"/>
      <c r="BB10" s="92"/>
      <c r="BC10" s="1"/>
      <c r="BD10" s="1"/>
      <c r="BE10" s="1"/>
      <c r="BF10" s="1" t="s">
        <v>1133</v>
      </c>
      <c r="BG10" s="2"/>
      <c r="BH10" s="3"/>
      <c r="BI10" s="2"/>
      <c r="BJ10" s="2"/>
      <c r="BK10" s="2"/>
      <c r="BL10" s="2"/>
      <c r="BM10" s="1"/>
      <c r="BN10" s="90"/>
    </row>
    <row r="11" spans="1:66" ht="16.2">
      <c r="A11" s="23">
        <v>7</v>
      </c>
      <c r="B11" s="92" t="s">
        <v>3543</v>
      </c>
      <c r="C11" s="92" t="s">
        <v>3332</v>
      </c>
      <c r="D11" s="92" t="s">
        <v>2659</v>
      </c>
      <c r="E11" s="92">
        <v>77</v>
      </c>
      <c r="F11" s="92"/>
      <c r="G11" s="92"/>
      <c r="H11" s="23" t="str">
        <f t="shared" si="0"/>
        <v>連＊義</v>
      </c>
      <c r="I11" s="23" t="str">
        <f t="shared" si="1"/>
        <v>1＊303545</v>
      </c>
      <c r="J11" s="92" t="s">
        <v>3331</v>
      </c>
      <c r="K11" s="91" t="s">
        <v>58</v>
      </c>
      <c r="L11" s="36" t="s">
        <v>334</v>
      </c>
      <c r="M11" s="33" t="s">
        <v>58</v>
      </c>
      <c r="N11" s="33"/>
      <c r="O11" s="33"/>
      <c r="P11" s="33"/>
      <c r="Q11" s="2"/>
      <c r="R11" s="2"/>
      <c r="S11" s="2"/>
      <c r="T11" s="2"/>
      <c r="U11" s="2"/>
      <c r="V11" s="18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3"/>
      <c r="AO11" s="2"/>
      <c r="AP11" s="3"/>
      <c r="AQ11" s="1"/>
      <c r="AR11" s="1"/>
      <c r="AS11" s="1"/>
      <c r="AT11" s="1"/>
      <c r="AU11" s="1"/>
      <c r="AV11" s="2"/>
      <c r="AW11" s="1"/>
      <c r="AX11" s="1" t="s">
        <v>3758</v>
      </c>
      <c r="AY11" s="1"/>
      <c r="AZ11" s="1"/>
      <c r="BA11" s="1"/>
      <c r="BB11" s="92"/>
      <c r="BC11" s="1"/>
      <c r="BD11" s="1"/>
      <c r="BE11" s="1"/>
      <c r="BF11" s="1"/>
      <c r="BG11" s="2"/>
      <c r="BH11" s="3"/>
      <c r="BI11" s="2"/>
      <c r="BJ11" s="2"/>
      <c r="BK11" s="2"/>
      <c r="BL11" s="2"/>
      <c r="BM11" s="1"/>
      <c r="BN11" s="90"/>
    </row>
    <row r="12" spans="1:66" ht="16.2">
      <c r="A12" s="23">
        <v>8</v>
      </c>
      <c r="B12" s="92" t="s">
        <v>3544</v>
      </c>
      <c r="C12" s="92" t="s">
        <v>1660</v>
      </c>
      <c r="D12" s="92" t="s">
        <v>2659</v>
      </c>
      <c r="E12" s="92">
        <v>71</v>
      </c>
      <c r="F12" s="92"/>
      <c r="G12" s="92"/>
      <c r="H12" s="23" t="str">
        <f t="shared" si="0"/>
        <v>張＊富</v>
      </c>
      <c r="I12" s="23" t="str">
        <f t="shared" si="1"/>
        <v>2＊383131</v>
      </c>
      <c r="J12" s="92" t="s">
        <v>3331</v>
      </c>
      <c r="K12" s="91" t="s">
        <v>115</v>
      </c>
      <c r="L12" s="36" t="s">
        <v>334</v>
      </c>
      <c r="M12" s="33" t="s">
        <v>115</v>
      </c>
      <c r="N12" s="33"/>
      <c r="O12" s="33"/>
      <c r="P12" s="33"/>
      <c r="Q12" s="2"/>
      <c r="R12" s="2"/>
      <c r="S12" s="2"/>
      <c r="T12" s="2"/>
      <c r="U12" s="2"/>
      <c r="V12" s="18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3"/>
      <c r="AO12" s="2"/>
      <c r="AP12" s="3"/>
      <c r="AQ12" s="1"/>
      <c r="AR12" s="1"/>
      <c r="AS12" s="1"/>
      <c r="AT12" s="1"/>
      <c r="AU12" s="1"/>
      <c r="AV12" s="2"/>
      <c r="AW12" s="1"/>
      <c r="AX12" s="1"/>
      <c r="AY12" s="1"/>
      <c r="AZ12" s="1"/>
      <c r="BA12" s="1"/>
      <c r="BB12" s="92"/>
      <c r="BC12" s="1"/>
      <c r="BD12" s="1"/>
      <c r="BE12" s="1" t="s">
        <v>3760</v>
      </c>
      <c r="BF12" s="1"/>
      <c r="BG12" s="2"/>
      <c r="BH12" s="3"/>
      <c r="BI12" s="2"/>
      <c r="BJ12" s="2"/>
      <c r="BK12" s="2"/>
      <c r="BL12" s="2"/>
      <c r="BM12" s="1"/>
      <c r="BN12" s="90"/>
    </row>
    <row r="13" spans="1:66" ht="31.2">
      <c r="A13" s="23">
        <v>9</v>
      </c>
      <c r="B13" s="92" t="s">
        <v>3545</v>
      </c>
      <c r="C13" s="92" t="s">
        <v>3333</v>
      </c>
      <c r="D13" s="92" t="s">
        <v>2659</v>
      </c>
      <c r="E13" s="92">
        <v>71</v>
      </c>
      <c r="F13" s="92" t="s">
        <v>3334</v>
      </c>
      <c r="G13" s="92"/>
      <c r="H13" s="23" t="str">
        <f t="shared" si="0"/>
        <v>林＊成</v>
      </c>
      <c r="I13" s="23" t="str">
        <f t="shared" si="1"/>
        <v>2＊668961</v>
      </c>
      <c r="J13" s="92" t="s">
        <v>3335</v>
      </c>
      <c r="K13" s="91" t="s">
        <v>3336</v>
      </c>
      <c r="L13" s="36" t="s">
        <v>334</v>
      </c>
      <c r="M13" s="33" t="s">
        <v>3336</v>
      </c>
      <c r="N13" s="33"/>
      <c r="O13" s="33"/>
      <c r="P13" s="33"/>
      <c r="Q13" s="2"/>
      <c r="R13" s="2"/>
      <c r="S13" s="2"/>
      <c r="T13" s="2"/>
      <c r="U13" s="2"/>
      <c r="V13" s="18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3"/>
      <c r="AO13" s="2"/>
      <c r="AP13" s="3"/>
      <c r="AQ13" s="1"/>
      <c r="AR13" s="1"/>
      <c r="AS13" s="1"/>
      <c r="AT13" s="1"/>
      <c r="AU13" s="1"/>
      <c r="AV13" s="2"/>
      <c r="AW13" s="1"/>
      <c r="AX13" s="1"/>
      <c r="AY13" s="1"/>
      <c r="AZ13" s="1"/>
      <c r="BA13" s="1"/>
      <c r="BB13" s="92"/>
      <c r="BC13" s="1"/>
      <c r="BD13" s="1"/>
      <c r="BE13" s="1"/>
      <c r="BF13" s="1"/>
      <c r="BG13" s="2"/>
      <c r="BH13" s="3"/>
      <c r="BI13" s="2"/>
      <c r="BJ13" s="2"/>
      <c r="BK13" s="2"/>
      <c r="BL13" s="2"/>
      <c r="BM13" s="1" t="s">
        <v>3749</v>
      </c>
      <c r="BN13" s="90"/>
    </row>
    <row r="14" spans="1:66" ht="31.2">
      <c r="A14" s="23">
        <v>10</v>
      </c>
      <c r="B14" s="92" t="s">
        <v>3546</v>
      </c>
      <c r="C14" s="92" t="s">
        <v>3338</v>
      </c>
      <c r="D14" s="92" t="s">
        <v>2659</v>
      </c>
      <c r="E14" s="92">
        <v>69</v>
      </c>
      <c r="F14" s="92"/>
      <c r="G14" s="92"/>
      <c r="H14" s="23" t="str">
        <f t="shared" si="0"/>
        <v>顏＊送</v>
      </c>
      <c r="I14" s="23" t="str">
        <f t="shared" si="1"/>
        <v>2＊049037</v>
      </c>
      <c r="J14" s="92" t="s">
        <v>3337</v>
      </c>
      <c r="K14" s="91" t="s">
        <v>1106</v>
      </c>
      <c r="L14" s="36" t="s">
        <v>334</v>
      </c>
      <c r="M14" s="33" t="s">
        <v>67</v>
      </c>
      <c r="N14" s="33" t="s">
        <v>135</v>
      </c>
      <c r="O14" s="33"/>
      <c r="P14" s="33"/>
      <c r="Q14" s="2"/>
      <c r="R14" s="2"/>
      <c r="S14" s="2"/>
      <c r="T14" s="2"/>
      <c r="U14" s="2"/>
      <c r="V14" s="18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3"/>
      <c r="AO14" s="2"/>
      <c r="AP14" s="3"/>
      <c r="AQ14" s="1"/>
      <c r="AR14" s="1"/>
      <c r="AS14" s="1"/>
      <c r="AT14" s="1"/>
      <c r="AU14" s="1"/>
      <c r="AV14" s="2"/>
      <c r="AW14" s="1"/>
      <c r="AX14" s="1"/>
      <c r="AY14" s="1"/>
      <c r="AZ14" s="1" t="s">
        <v>3772</v>
      </c>
      <c r="BA14" s="1"/>
      <c r="BB14" s="92" t="s">
        <v>3758</v>
      </c>
      <c r="BC14" s="1"/>
      <c r="BD14" s="1"/>
      <c r="BE14" s="1"/>
      <c r="BF14" s="1"/>
      <c r="BG14" s="2"/>
      <c r="BH14" s="3"/>
      <c r="BI14" s="2"/>
      <c r="BJ14" s="2"/>
      <c r="BK14" s="2"/>
      <c r="BL14" s="2"/>
      <c r="BM14" s="1"/>
      <c r="BN14" s="90"/>
    </row>
    <row r="15" spans="1:66" ht="16.2">
      <c r="A15" s="23">
        <v>11</v>
      </c>
      <c r="B15" s="92" t="s">
        <v>3547</v>
      </c>
      <c r="C15" s="92" t="s">
        <v>388</v>
      </c>
      <c r="D15" s="92" t="s">
        <v>2661</v>
      </c>
      <c r="E15" s="92">
        <v>68</v>
      </c>
      <c r="F15" s="92"/>
      <c r="G15" s="92"/>
      <c r="H15" s="23" t="str">
        <f t="shared" si="0"/>
        <v>林＊嬌</v>
      </c>
      <c r="I15" s="23" t="str">
        <f t="shared" si="1"/>
        <v>1＊761459</v>
      </c>
      <c r="J15" s="92" t="s">
        <v>3337</v>
      </c>
      <c r="K15" s="91" t="s">
        <v>115</v>
      </c>
      <c r="L15" s="36" t="s">
        <v>334</v>
      </c>
      <c r="M15" s="33" t="s">
        <v>115</v>
      </c>
      <c r="N15" s="33"/>
      <c r="O15" s="33"/>
      <c r="P15" s="33"/>
      <c r="Q15" s="2"/>
      <c r="R15" s="2"/>
      <c r="S15" s="2"/>
      <c r="T15" s="2"/>
      <c r="U15" s="2"/>
      <c r="V15" s="18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3"/>
      <c r="AO15" s="2"/>
      <c r="AP15" s="3"/>
      <c r="AQ15" s="1"/>
      <c r="AR15" s="1"/>
      <c r="AS15" s="1"/>
      <c r="AT15" s="1"/>
      <c r="AU15" s="1"/>
      <c r="AV15" s="2"/>
      <c r="AW15" s="1"/>
      <c r="AX15" s="1"/>
      <c r="AY15" s="1"/>
      <c r="AZ15" s="1"/>
      <c r="BA15" s="1"/>
      <c r="BB15" s="92"/>
      <c r="BC15" s="1"/>
      <c r="BD15" s="1"/>
      <c r="BE15" s="1" t="s">
        <v>3760</v>
      </c>
      <c r="BF15" s="1"/>
      <c r="BG15" s="2"/>
      <c r="BH15" s="3"/>
      <c r="BI15" s="2"/>
      <c r="BJ15" s="2"/>
      <c r="BK15" s="2"/>
      <c r="BL15" s="2"/>
      <c r="BM15" s="1"/>
      <c r="BN15" s="90"/>
    </row>
    <row r="16" spans="1:66" ht="16.2">
      <c r="A16" s="23">
        <v>12</v>
      </c>
      <c r="B16" s="92" t="s">
        <v>3548</v>
      </c>
      <c r="C16" s="92" t="s">
        <v>147</v>
      </c>
      <c r="D16" s="92" t="s">
        <v>2661</v>
      </c>
      <c r="E16" s="92">
        <v>78</v>
      </c>
      <c r="F16" s="92"/>
      <c r="G16" s="92"/>
      <c r="H16" s="23" t="str">
        <f t="shared" si="0"/>
        <v>李＊月</v>
      </c>
      <c r="I16" s="23" t="str">
        <f t="shared" si="1"/>
        <v>1＊557425</v>
      </c>
      <c r="J16" s="92" t="s">
        <v>3337</v>
      </c>
      <c r="K16" s="91" t="s">
        <v>91</v>
      </c>
      <c r="L16" s="36" t="s">
        <v>334</v>
      </c>
      <c r="M16" s="33" t="s">
        <v>91</v>
      </c>
      <c r="N16" s="33"/>
      <c r="O16" s="33"/>
      <c r="P16" s="33"/>
      <c r="Q16" s="2"/>
      <c r="R16" s="2"/>
      <c r="S16" s="2"/>
      <c r="T16" s="2"/>
      <c r="U16" s="2"/>
      <c r="V16" s="18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3"/>
      <c r="AO16" s="2"/>
      <c r="AP16" s="3"/>
      <c r="AQ16" s="1"/>
      <c r="AR16" s="1"/>
      <c r="AS16" s="1"/>
      <c r="AT16" s="1"/>
      <c r="AU16" s="1"/>
      <c r="AV16" s="2"/>
      <c r="AW16" s="1"/>
      <c r="AX16" s="1"/>
      <c r="AY16" s="1"/>
      <c r="AZ16" s="1"/>
      <c r="BA16" s="1"/>
      <c r="BB16" s="92"/>
      <c r="BC16" s="1"/>
      <c r="BD16" s="1"/>
      <c r="BE16" s="1"/>
      <c r="BF16" s="1"/>
      <c r="BG16" s="2"/>
      <c r="BH16" s="3"/>
      <c r="BI16" s="2"/>
      <c r="BJ16" s="2"/>
      <c r="BK16" s="2"/>
      <c r="BL16" s="2"/>
      <c r="BM16" s="1" t="s">
        <v>1792</v>
      </c>
      <c r="BN16" s="90"/>
    </row>
    <row r="17" spans="1:66" ht="16.2">
      <c r="A17" s="23">
        <v>13</v>
      </c>
      <c r="B17" s="92" t="s">
        <v>3549</v>
      </c>
      <c r="C17" s="92" t="s">
        <v>3339</v>
      </c>
      <c r="D17" s="92" t="s">
        <v>2659</v>
      </c>
      <c r="E17" s="92">
        <v>44</v>
      </c>
      <c r="F17" s="92"/>
      <c r="G17" s="92"/>
      <c r="H17" s="23" t="str">
        <f t="shared" si="0"/>
        <v>李＊各</v>
      </c>
      <c r="I17" s="23" t="str">
        <f t="shared" si="1"/>
        <v>1＊963516</v>
      </c>
      <c r="J17" s="92" t="s">
        <v>3337</v>
      </c>
      <c r="K17" s="91" t="s">
        <v>67</v>
      </c>
      <c r="L17" s="36" t="s">
        <v>334</v>
      </c>
      <c r="M17" s="33" t="s">
        <v>67</v>
      </c>
      <c r="N17" s="33"/>
      <c r="O17" s="33"/>
      <c r="P17" s="33"/>
      <c r="Q17" s="2"/>
      <c r="R17" s="2"/>
      <c r="S17" s="2"/>
      <c r="T17" s="2"/>
      <c r="U17" s="2"/>
      <c r="V17" s="18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3"/>
      <c r="AO17" s="2"/>
      <c r="AP17" s="3"/>
      <c r="AQ17" s="1"/>
      <c r="AR17" s="1"/>
      <c r="AS17" s="1"/>
      <c r="AT17" s="1"/>
      <c r="AU17" s="1"/>
      <c r="AV17" s="2"/>
      <c r="AW17" s="1"/>
      <c r="AX17" s="1"/>
      <c r="AY17" s="1"/>
      <c r="AZ17" s="1"/>
      <c r="BA17" s="1"/>
      <c r="BB17" s="92" t="s">
        <v>3760</v>
      </c>
      <c r="BC17" s="1"/>
      <c r="BD17" s="1"/>
      <c r="BE17" s="1"/>
      <c r="BF17" s="1"/>
      <c r="BG17" s="2"/>
      <c r="BH17" s="3"/>
      <c r="BI17" s="2"/>
      <c r="BJ17" s="2"/>
      <c r="BK17" s="2"/>
      <c r="BL17" s="2"/>
      <c r="BM17" s="1"/>
      <c r="BN17" s="90"/>
    </row>
    <row r="18" spans="1:66" ht="31.2">
      <c r="A18" s="23">
        <v>14</v>
      </c>
      <c r="B18" s="92" t="s">
        <v>3550</v>
      </c>
      <c r="C18" s="92" t="s">
        <v>3340</v>
      </c>
      <c r="D18" s="92" t="s">
        <v>2661</v>
      </c>
      <c r="E18" s="92">
        <v>76</v>
      </c>
      <c r="F18" s="92"/>
      <c r="G18" s="92"/>
      <c r="H18" s="23" t="str">
        <f t="shared" si="0"/>
        <v>蔡＊蜜</v>
      </c>
      <c r="I18" s="23" t="str">
        <f t="shared" si="1"/>
        <v>1＊595854</v>
      </c>
      <c r="J18" s="92" t="s">
        <v>3341</v>
      </c>
      <c r="K18" s="91" t="s">
        <v>3728</v>
      </c>
      <c r="L18" s="36" t="s">
        <v>334</v>
      </c>
      <c r="M18" s="33" t="s">
        <v>2016</v>
      </c>
      <c r="N18" s="33" t="s">
        <v>115</v>
      </c>
      <c r="O18" s="33"/>
      <c r="P18" s="33"/>
      <c r="Q18" s="2"/>
      <c r="R18" s="2"/>
      <c r="S18" s="2"/>
      <c r="T18" s="2"/>
      <c r="U18" s="2"/>
      <c r="V18" s="18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3"/>
      <c r="AO18" s="2"/>
      <c r="AP18" s="3"/>
      <c r="AQ18" s="1"/>
      <c r="AR18" s="1"/>
      <c r="AS18" s="1"/>
      <c r="AT18" s="1"/>
      <c r="AU18" s="1"/>
      <c r="AV18" s="2"/>
      <c r="AW18" s="1"/>
      <c r="AX18" s="1"/>
      <c r="AY18" s="1"/>
      <c r="AZ18" s="1"/>
      <c r="BA18" s="1"/>
      <c r="BB18" s="92"/>
      <c r="BC18" s="1" t="s">
        <v>3760</v>
      </c>
      <c r="BD18" s="1"/>
      <c r="BE18" s="1" t="s">
        <v>3760</v>
      </c>
      <c r="BF18" s="1"/>
      <c r="BG18" s="2"/>
      <c r="BH18" s="3"/>
      <c r="BI18" s="2"/>
      <c r="BJ18" s="2"/>
      <c r="BK18" s="2"/>
      <c r="BL18" s="2"/>
      <c r="BM18" s="1"/>
      <c r="BN18" s="90"/>
    </row>
    <row r="19" spans="1:66" ht="16.2">
      <c r="A19" s="23">
        <v>15</v>
      </c>
      <c r="B19" s="92" t="s">
        <v>3171</v>
      </c>
      <c r="C19" s="92" t="s">
        <v>2471</v>
      </c>
      <c r="D19" s="92" t="s">
        <v>2661</v>
      </c>
      <c r="E19" s="92">
        <v>80</v>
      </c>
      <c r="F19" s="92"/>
      <c r="G19" s="92"/>
      <c r="H19" s="23" t="str">
        <f t="shared" si="0"/>
        <v>蔡＊眞</v>
      </c>
      <c r="I19" s="23" t="str">
        <f t="shared" si="1"/>
        <v>0＊803398</v>
      </c>
      <c r="J19" s="92" t="s">
        <v>3341</v>
      </c>
      <c r="K19" s="91" t="s">
        <v>118</v>
      </c>
      <c r="L19" s="36" t="s">
        <v>334</v>
      </c>
      <c r="M19" s="33" t="s">
        <v>118</v>
      </c>
      <c r="N19" s="33"/>
      <c r="O19" s="33"/>
      <c r="P19" s="33"/>
      <c r="Q19" s="2"/>
      <c r="R19" s="2"/>
      <c r="S19" s="2"/>
      <c r="T19" s="2"/>
      <c r="U19" s="2"/>
      <c r="V19" s="18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3"/>
      <c r="AO19" s="2"/>
      <c r="AP19" s="3"/>
      <c r="AQ19" s="1"/>
      <c r="AR19" s="1"/>
      <c r="AS19" s="1"/>
      <c r="AT19" s="1"/>
      <c r="AU19" s="1"/>
      <c r="AV19" s="2"/>
      <c r="AW19" s="1"/>
      <c r="AX19" s="1"/>
      <c r="AY19" s="1"/>
      <c r="AZ19" s="1"/>
      <c r="BA19" s="1" t="s">
        <v>3773</v>
      </c>
      <c r="BB19" s="92"/>
      <c r="BC19" s="1"/>
      <c r="BD19" s="1"/>
      <c r="BE19" s="1"/>
      <c r="BF19" s="1"/>
      <c r="BG19" s="2"/>
      <c r="BH19" s="3"/>
      <c r="BI19" s="2"/>
      <c r="BJ19" s="2"/>
      <c r="BK19" s="2"/>
      <c r="BL19" s="2"/>
      <c r="BM19" s="1"/>
      <c r="BN19" s="90"/>
    </row>
    <row r="20" spans="1:66" ht="16.2">
      <c r="A20" s="23">
        <v>16</v>
      </c>
      <c r="B20" s="92" t="s">
        <v>3551</v>
      </c>
      <c r="C20" s="92" t="s">
        <v>854</v>
      </c>
      <c r="D20" s="92" t="s">
        <v>2661</v>
      </c>
      <c r="E20" s="92">
        <v>57</v>
      </c>
      <c r="F20" s="92"/>
      <c r="G20" s="92"/>
      <c r="H20" s="23" t="str">
        <f t="shared" si="0"/>
        <v>楊＊蘭</v>
      </c>
      <c r="I20" s="23" t="str">
        <f t="shared" si="1"/>
        <v>2＊777879</v>
      </c>
      <c r="J20" s="92" t="s">
        <v>3341</v>
      </c>
      <c r="K20" s="91" t="s">
        <v>115</v>
      </c>
      <c r="L20" s="36" t="s">
        <v>334</v>
      </c>
      <c r="M20" s="33" t="s">
        <v>115</v>
      </c>
      <c r="N20" s="33"/>
      <c r="O20" s="33"/>
      <c r="P20" s="33"/>
      <c r="Q20" s="2"/>
      <c r="R20" s="2"/>
      <c r="S20" s="2"/>
      <c r="T20" s="2"/>
      <c r="U20" s="2"/>
      <c r="V20" s="18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3"/>
      <c r="AO20" s="2"/>
      <c r="AP20" s="3"/>
      <c r="AQ20" s="1"/>
      <c r="AR20" s="1"/>
      <c r="AS20" s="1"/>
      <c r="AT20" s="1"/>
      <c r="AU20" s="1"/>
      <c r="AV20" s="2"/>
      <c r="AW20" s="1"/>
      <c r="AX20" s="1"/>
      <c r="AY20" s="1"/>
      <c r="AZ20" s="1"/>
      <c r="BA20" s="1"/>
      <c r="BB20" s="92"/>
      <c r="BC20" s="1"/>
      <c r="BD20" s="1"/>
      <c r="BE20" s="1" t="s">
        <v>3760</v>
      </c>
      <c r="BF20" s="1"/>
      <c r="BG20" s="2"/>
      <c r="BH20" s="3"/>
      <c r="BI20" s="2"/>
      <c r="BJ20" s="2"/>
      <c r="BK20" s="2"/>
      <c r="BL20" s="2"/>
      <c r="BM20" s="1"/>
      <c r="BN20" s="90"/>
    </row>
    <row r="21" spans="1:66" ht="16.2">
      <c r="A21" s="23">
        <v>17</v>
      </c>
      <c r="B21" s="92" t="s">
        <v>3552</v>
      </c>
      <c r="C21" s="92" t="s">
        <v>864</v>
      </c>
      <c r="D21" s="92" t="s">
        <v>2661</v>
      </c>
      <c r="E21" s="92">
        <v>68</v>
      </c>
      <c r="F21" s="92"/>
      <c r="G21" s="92"/>
      <c r="H21" s="23" t="str">
        <f t="shared" si="0"/>
        <v>江＊爽</v>
      </c>
      <c r="I21" s="23" t="str">
        <f t="shared" si="1"/>
        <v>2＊592884</v>
      </c>
      <c r="J21" s="92" t="s">
        <v>3341</v>
      </c>
      <c r="K21" s="91" t="s">
        <v>115</v>
      </c>
      <c r="L21" s="36" t="s">
        <v>334</v>
      </c>
      <c r="M21" s="33" t="s">
        <v>115</v>
      </c>
      <c r="N21" s="33"/>
      <c r="O21" s="33"/>
      <c r="P21" s="33"/>
      <c r="Q21" s="2"/>
      <c r="R21" s="2"/>
      <c r="S21" s="2"/>
      <c r="T21" s="2"/>
      <c r="U21" s="2"/>
      <c r="V21" s="18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3"/>
      <c r="AO21" s="2"/>
      <c r="AP21" s="3"/>
      <c r="AQ21" s="1"/>
      <c r="AR21" s="1"/>
      <c r="AS21" s="1"/>
      <c r="AT21" s="1"/>
      <c r="AU21" s="1"/>
      <c r="AV21" s="2"/>
      <c r="AW21" s="1"/>
      <c r="AX21" s="1"/>
      <c r="AY21" s="1"/>
      <c r="AZ21" s="1"/>
      <c r="BA21" s="1"/>
      <c r="BB21" s="92"/>
      <c r="BC21" s="1"/>
      <c r="BD21" s="1"/>
      <c r="BE21" s="1" t="s">
        <v>3760</v>
      </c>
      <c r="BF21" s="1"/>
      <c r="BG21" s="2"/>
      <c r="BH21" s="3"/>
      <c r="BI21" s="2"/>
      <c r="BJ21" s="2"/>
      <c r="BK21" s="2"/>
      <c r="BL21" s="2"/>
      <c r="BM21" s="1"/>
      <c r="BN21" s="90"/>
    </row>
    <row r="22" spans="1:66" ht="16.2">
      <c r="A22" s="23">
        <v>18</v>
      </c>
      <c r="B22" s="92" t="s">
        <v>2786</v>
      </c>
      <c r="C22" s="92" t="s">
        <v>605</v>
      </c>
      <c r="D22" s="92" t="s">
        <v>2659</v>
      </c>
      <c r="E22" s="92">
        <v>39</v>
      </c>
      <c r="F22" s="92"/>
      <c r="G22" s="92"/>
      <c r="H22" s="23" t="str">
        <f t="shared" si="0"/>
        <v>王＊弘</v>
      </c>
      <c r="I22" s="23" t="str">
        <f t="shared" si="1"/>
        <v>2＊781324</v>
      </c>
      <c r="J22" s="92" t="s">
        <v>3342</v>
      </c>
      <c r="K22" s="91" t="s">
        <v>67</v>
      </c>
      <c r="L22" s="36" t="s">
        <v>334</v>
      </c>
      <c r="M22" s="33" t="s">
        <v>67</v>
      </c>
      <c r="N22" s="33"/>
      <c r="O22" s="33"/>
      <c r="P22" s="33"/>
      <c r="Q22" s="2"/>
      <c r="R22" s="2"/>
      <c r="S22" s="2"/>
      <c r="T22" s="2"/>
      <c r="U22" s="2"/>
      <c r="V22" s="18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3"/>
      <c r="AO22" s="2"/>
      <c r="AP22" s="3"/>
      <c r="AQ22" s="1"/>
      <c r="AR22" s="1"/>
      <c r="AS22" s="1"/>
      <c r="AT22" s="1"/>
      <c r="AU22" s="1"/>
      <c r="AV22" s="2"/>
      <c r="AW22" s="1"/>
      <c r="AX22" s="1"/>
      <c r="AY22" s="1"/>
      <c r="AZ22" s="1"/>
      <c r="BA22" s="1"/>
      <c r="BB22" s="92" t="s">
        <v>3775</v>
      </c>
      <c r="BC22" s="1"/>
      <c r="BD22" s="1"/>
      <c r="BE22" s="1"/>
      <c r="BF22" s="1"/>
      <c r="BG22" s="2"/>
      <c r="BH22" s="3"/>
      <c r="BI22" s="2"/>
      <c r="BJ22" s="2"/>
      <c r="BK22" s="2"/>
      <c r="BL22" s="2"/>
      <c r="BM22" s="1"/>
      <c r="BN22" s="90"/>
    </row>
    <row r="23" spans="1:66" ht="16.2">
      <c r="A23" s="23">
        <v>19</v>
      </c>
      <c r="B23" s="92" t="s">
        <v>3553</v>
      </c>
      <c r="C23" s="92" t="s">
        <v>3343</v>
      </c>
      <c r="D23" s="92" t="s">
        <v>2659</v>
      </c>
      <c r="E23" s="92">
        <v>68</v>
      </c>
      <c r="F23" s="92"/>
      <c r="G23" s="92"/>
      <c r="H23" s="23" t="str">
        <f t="shared" si="0"/>
        <v>黃＊隆</v>
      </c>
      <c r="I23" s="23" t="str">
        <f t="shared" si="1"/>
        <v>2＊678924</v>
      </c>
      <c r="J23" s="92" t="s">
        <v>3342</v>
      </c>
      <c r="K23" s="91" t="s">
        <v>67</v>
      </c>
      <c r="L23" s="36" t="s">
        <v>334</v>
      </c>
      <c r="M23" s="33" t="s">
        <v>67</v>
      </c>
      <c r="N23" s="33"/>
      <c r="O23" s="33"/>
      <c r="P23" s="33"/>
      <c r="Q23" s="2"/>
      <c r="R23" s="2"/>
      <c r="S23" s="2"/>
      <c r="T23" s="2"/>
      <c r="U23" s="2"/>
      <c r="V23" s="18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3"/>
      <c r="AO23" s="2"/>
      <c r="AP23" s="3"/>
      <c r="AQ23" s="1"/>
      <c r="AR23" s="1"/>
      <c r="AS23" s="1"/>
      <c r="AT23" s="1"/>
      <c r="AU23" s="1"/>
      <c r="AV23" s="2"/>
      <c r="AW23" s="1"/>
      <c r="AX23" s="1"/>
      <c r="AY23" s="1"/>
      <c r="AZ23" s="1"/>
      <c r="BA23" s="1"/>
      <c r="BB23" s="92" t="s">
        <v>3776</v>
      </c>
      <c r="BC23" s="1"/>
      <c r="BD23" s="1"/>
      <c r="BE23" s="1"/>
      <c r="BF23" s="1"/>
      <c r="BG23" s="2"/>
      <c r="BH23" s="3"/>
      <c r="BI23" s="2"/>
      <c r="BJ23" s="2"/>
      <c r="BK23" s="2"/>
      <c r="BL23" s="2"/>
      <c r="BM23" s="1"/>
      <c r="BN23" s="90"/>
    </row>
    <row r="24" spans="1:66" ht="46.8">
      <c r="A24" s="23">
        <v>20</v>
      </c>
      <c r="B24" s="92" t="s">
        <v>3554</v>
      </c>
      <c r="C24" s="92" t="s">
        <v>3344</v>
      </c>
      <c r="D24" s="92" t="s">
        <v>2661</v>
      </c>
      <c r="E24" s="92">
        <v>67</v>
      </c>
      <c r="F24" s="92" t="s">
        <v>2508</v>
      </c>
      <c r="G24" s="92" t="s">
        <v>3329</v>
      </c>
      <c r="H24" s="23" t="str">
        <f t="shared" si="0"/>
        <v>王＊錦</v>
      </c>
      <c r="I24" s="23" t="str">
        <f t="shared" si="1"/>
        <v>2＊974785</v>
      </c>
      <c r="J24" s="92" t="s">
        <v>3327</v>
      </c>
      <c r="K24" s="91" t="s">
        <v>1161</v>
      </c>
      <c r="L24" s="33">
        <v>1058</v>
      </c>
      <c r="M24" s="33" t="s">
        <v>61</v>
      </c>
      <c r="N24" s="33" t="s">
        <v>1449</v>
      </c>
      <c r="O24" s="33" t="s">
        <v>3345</v>
      </c>
      <c r="P24" s="33"/>
      <c r="Q24" s="2"/>
      <c r="R24" s="2"/>
      <c r="S24" s="2" t="s">
        <v>1100</v>
      </c>
      <c r="T24" s="2"/>
      <c r="U24" s="2" t="s">
        <v>3760</v>
      </c>
      <c r="V24" s="18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3"/>
      <c r="AO24" s="2"/>
      <c r="AP24" s="3"/>
      <c r="AQ24" s="1"/>
      <c r="AR24" s="1"/>
      <c r="AS24" s="1"/>
      <c r="AT24" s="1"/>
      <c r="AU24" s="1"/>
      <c r="AV24" s="2"/>
      <c r="AW24" s="1"/>
      <c r="AX24" s="1"/>
      <c r="AY24" s="1"/>
      <c r="AZ24" s="1"/>
      <c r="BA24" s="1"/>
      <c r="BB24" s="92"/>
      <c r="BC24" s="1"/>
      <c r="BD24" s="1"/>
      <c r="BE24" s="1"/>
      <c r="BF24" s="1"/>
      <c r="BG24" s="2"/>
      <c r="BH24" s="3"/>
      <c r="BI24" s="2"/>
      <c r="BJ24" s="2"/>
      <c r="BK24" s="2"/>
      <c r="BL24" s="2"/>
      <c r="BM24" s="1" t="s">
        <v>1111</v>
      </c>
      <c r="BN24" s="90"/>
    </row>
    <row r="25" spans="1:66" ht="16.2">
      <c r="A25" s="23">
        <v>21</v>
      </c>
      <c r="B25" s="92" t="s">
        <v>3555</v>
      </c>
      <c r="C25" s="92" t="s">
        <v>3346</v>
      </c>
      <c r="D25" s="92" t="s">
        <v>2661</v>
      </c>
      <c r="E25" s="92">
        <v>39</v>
      </c>
      <c r="F25" s="92"/>
      <c r="G25" s="92"/>
      <c r="H25" s="23" t="str">
        <f t="shared" si="0"/>
        <v>沈＊宜</v>
      </c>
      <c r="I25" s="23" t="str">
        <f t="shared" si="1"/>
        <v>2＊863004</v>
      </c>
      <c r="J25" s="92" t="s">
        <v>3327</v>
      </c>
      <c r="K25" s="91" t="s">
        <v>58</v>
      </c>
      <c r="L25" s="33">
        <v>1058</v>
      </c>
      <c r="M25" s="33" t="s">
        <v>58</v>
      </c>
      <c r="N25" s="33"/>
      <c r="O25" s="33"/>
      <c r="P25" s="33"/>
      <c r="Q25" s="2"/>
      <c r="R25" s="2"/>
      <c r="S25" s="2"/>
      <c r="T25" s="2"/>
      <c r="U25" s="2"/>
      <c r="V25" s="18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3"/>
      <c r="AO25" s="2"/>
      <c r="AP25" s="3"/>
      <c r="AQ25" s="1"/>
      <c r="AR25" s="1"/>
      <c r="AS25" s="1"/>
      <c r="AT25" s="1"/>
      <c r="AU25" s="1"/>
      <c r="AV25" s="2"/>
      <c r="AW25" s="1"/>
      <c r="AX25" s="1" t="s">
        <v>3758</v>
      </c>
      <c r="AY25" s="1"/>
      <c r="AZ25" s="1"/>
      <c r="BA25" s="1"/>
      <c r="BB25" s="92"/>
      <c r="BC25" s="1"/>
      <c r="BD25" s="1"/>
      <c r="BE25" s="1"/>
      <c r="BF25" s="1"/>
      <c r="BG25" s="2"/>
      <c r="BH25" s="3"/>
      <c r="BI25" s="2"/>
      <c r="BJ25" s="2"/>
      <c r="BK25" s="2"/>
      <c r="BL25" s="2"/>
      <c r="BM25" s="1"/>
      <c r="BN25" s="90"/>
    </row>
    <row r="26" spans="1:66" ht="16.2">
      <c r="A26" s="23">
        <v>22</v>
      </c>
      <c r="B26" s="92" t="s">
        <v>2705</v>
      </c>
      <c r="C26" s="92" t="s">
        <v>2022</v>
      </c>
      <c r="D26" s="92" t="s">
        <v>2659</v>
      </c>
      <c r="E26" s="92">
        <v>74</v>
      </c>
      <c r="F26" s="92"/>
      <c r="G26" s="92"/>
      <c r="H26" s="23" t="str">
        <f t="shared" si="0"/>
        <v>張＊發</v>
      </c>
      <c r="I26" s="23" t="str">
        <f t="shared" si="1"/>
        <v>0＊334587</v>
      </c>
      <c r="J26" s="92" t="s">
        <v>3334</v>
      </c>
      <c r="K26" s="91" t="s">
        <v>118</v>
      </c>
      <c r="L26" s="33">
        <v>1058</v>
      </c>
      <c r="M26" s="33" t="s">
        <v>118</v>
      </c>
      <c r="N26" s="33"/>
      <c r="O26" s="33"/>
      <c r="P26" s="33"/>
      <c r="Q26" s="2"/>
      <c r="R26" s="2"/>
      <c r="S26" s="2"/>
      <c r="T26" s="2"/>
      <c r="U26" s="2"/>
      <c r="V26" s="18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3"/>
      <c r="AO26" s="2"/>
      <c r="AP26" s="3"/>
      <c r="AQ26" s="1"/>
      <c r="AR26" s="1"/>
      <c r="AS26" s="1"/>
      <c r="AT26" s="1"/>
      <c r="AU26" s="1"/>
      <c r="AV26" s="2"/>
      <c r="AW26" s="1"/>
      <c r="AX26" s="1"/>
      <c r="AY26" s="1"/>
      <c r="AZ26" s="1"/>
      <c r="BA26" s="1" t="s">
        <v>3758</v>
      </c>
      <c r="BB26" s="92"/>
      <c r="BC26" s="1"/>
      <c r="BD26" s="1"/>
      <c r="BE26" s="1"/>
      <c r="BF26" s="1"/>
      <c r="BG26" s="2"/>
      <c r="BH26" s="3"/>
      <c r="BI26" s="2"/>
      <c r="BJ26" s="2"/>
      <c r="BK26" s="2"/>
      <c r="BL26" s="2"/>
      <c r="BM26" s="1"/>
      <c r="BN26" s="90"/>
    </row>
    <row r="27" spans="1:66" ht="16.2">
      <c r="A27" s="23">
        <v>23</v>
      </c>
      <c r="B27" s="92" t="s">
        <v>3556</v>
      </c>
      <c r="C27" s="92" t="s">
        <v>3347</v>
      </c>
      <c r="D27" s="92" t="s">
        <v>2659</v>
      </c>
      <c r="E27" s="92">
        <v>65</v>
      </c>
      <c r="F27" s="92"/>
      <c r="G27" s="92"/>
      <c r="H27" s="23" t="str">
        <f t="shared" si="0"/>
        <v>鄭＊秀</v>
      </c>
      <c r="I27" s="23" t="str">
        <f t="shared" si="1"/>
        <v>1＊302875</v>
      </c>
      <c r="J27" s="92" t="s">
        <v>3348</v>
      </c>
      <c r="K27" s="91" t="s">
        <v>58</v>
      </c>
      <c r="L27" s="33">
        <v>1058</v>
      </c>
      <c r="M27" s="33" t="s">
        <v>58</v>
      </c>
      <c r="N27" s="33"/>
      <c r="O27" s="33"/>
      <c r="P27" s="33"/>
      <c r="Q27" s="2"/>
      <c r="R27" s="2"/>
      <c r="S27" s="2"/>
      <c r="T27" s="2"/>
      <c r="U27" s="2"/>
      <c r="V27" s="18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3"/>
      <c r="AO27" s="2"/>
      <c r="AP27" s="3"/>
      <c r="AQ27" s="1"/>
      <c r="AR27" s="1"/>
      <c r="AS27" s="1"/>
      <c r="AT27" s="1"/>
      <c r="AU27" s="1"/>
      <c r="AV27" s="2"/>
      <c r="AW27" s="1"/>
      <c r="AX27" s="1"/>
      <c r="AY27" s="1"/>
      <c r="AZ27" s="1"/>
      <c r="BA27" s="1" t="s">
        <v>3760</v>
      </c>
      <c r="BB27" s="92"/>
      <c r="BC27" s="1"/>
      <c r="BD27" s="1"/>
      <c r="BE27" s="1"/>
      <c r="BF27" s="1"/>
      <c r="BG27" s="2"/>
      <c r="BH27" s="3"/>
      <c r="BI27" s="2"/>
      <c r="BJ27" s="2"/>
      <c r="BK27" s="2"/>
      <c r="BL27" s="2"/>
      <c r="BM27" s="1"/>
      <c r="BN27" s="90"/>
    </row>
    <row r="28" spans="1:66" ht="46.8">
      <c r="A28" s="23">
        <v>24</v>
      </c>
      <c r="B28" s="92" t="s">
        <v>3557</v>
      </c>
      <c r="C28" s="92" t="s">
        <v>3349</v>
      </c>
      <c r="D28" s="92" t="s">
        <v>2661</v>
      </c>
      <c r="E28" s="92">
        <v>64</v>
      </c>
      <c r="F28" s="92" t="s">
        <v>3350</v>
      </c>
      <c r="G28" s="92" t="s">
        <v>3351</v>
      </c>
      <c r="H28" s="23" t="str">
        <f t="shared" si="0"/>
        <v>邱＊真</v>
      </c>
      <c r="I28" s="23" t="str">
        <f t="shared" si="1"/>
        <v>1＊643287</v>
      </c>
      <c r="J28" s="92" t="s">
        <v>3348</v>
      </c>
      <c r="K28" s="91" t="s">
        <v>1161</v>
      </c>
      <c r="L28" s="33">
        <v>1058</v>
      </c>
      <c r="M28" s="33" t="s">
        <v>61</v>
      </c>
      <c r="N28" s="33" t="s">
        <v>1449</v>
      </c>
      <c r="O28" s="33" t="s">
        <v>3345</v>
      </c>
      <c r="P28" s="33"/>
      <c r="Q28" s="2"/>
      <c r="R28" s="2"/>
      <c r="S28" s="2" t="s">
        <v>1100</v>
      </c>
      <c r="T28" s="2" t="s">
        <v>3759</v>
      </c>
      <c r="U28" s="2" t="s">
        <v>3760</v>
      </c>
      <c r="V28" s="18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3"/>
      <c r="AO28" s="2"/>
      <c r="AP28" s="3"/>
      <c r="AQ28" s="1"/>
      <c r="AR28" s="1"/>
      <c r="AS28" s="1"/>
      <c r="AT28" s="1"/>
      <c r="AU28" s="1"/>
      <c r="AV28" s="2"/>
      <c r="AW28" s="1"/>
      <c r="AX28" s="1"/>
      <c r="AY28" s="1"/>
      <c r="AZ28" s="1"/>
      <c r="BA28" s="1"/>
      <c r="BB28" s="92"/>
      <c r="BC28" s="1"/>
      <c r="BD28" s="1"/>
      <c r="BE28" s="1"/>
      <c r="BF28" s="1"/>
      <c r="BG28" s="2"/>
      <c r="BH28" s="3"/>
      <c r="BI28" s="2"/>
      <c r="BJ28" s="2"/>
      <c r="BK28" s="2"/>
      <c r="BL28" s="2"/>
      <c r="BM28" s="1" t="s">
        <v>1111</v>
      </c>
      <c r="BN28" s="90"/>
    </row>
    <row r="29" spans="1:66" ht="46.8">
      <c r="A29" s="23">
        <v>25</v>
      </c>
      <c r="B29" s="92" t="s">
        <v>3558</v>
      </c>
      <c r="C29" s="92" t="s">
        <v>3352</v>
      </c>
      <c r="D29" s="92" t="s">
        <v>2661</v>
      </c>
      <c r="E29" s="92">
        <v>80</v>
      </c>
      <c r="F29" s="92" t="s">
        <v>3341</v>
      </c>
      <c r="G29" s="92" t="s">
        <v>3353</v>
      </c>
      <c r="H29" s="23" t="str">
        <f t="shared" si="0"/>
        <v>張＊秋綿</v>
      </c>
      <c r="I29" s="23" t="str">
        <f t="shared" si="1"/>
        <v>2＊057610</v>
      </c>
      <c r="J29" s="92" t="s">
        <v>3354</v>
      </c>
      <c r="K29" s="91" t="s">
        <v>1161</v>
      </c>
      <c r="L29" s="33">
        <v>1058</v>
      </c>
      <c r="M29" s="33" t="s">
        <v>61</v>
      </c>
      <c r="N29" s="33" t="s">
        <v>1449</v>
      </c>
      <c r="O29" s="33" t="s">
        <v>3345</v>
      </c>
      <c r="P29" s="33"/>
      <c r="Q29" s="2"/>
      <c r="R29" s="2"/>
      <c r="S29" s="2" t="s">
        <v>1100</v>
      </c>
      <c r="T29" s="2" t="s">
        <v>3760</v>
      </c>
      <c r="U29" s="2" t="s">
        <v>3762</v>
      </c>
      <c r="V29" s="18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3"/>
      <c r="AO29" s="2"/>
      <c r="AP29" s="3"/>
      <c r="AQ29" s="1"/>
      <c r="AR29" s="1"/>
      <c r="AS29" s="1"/>
      <c r="AT29" s="1"/>
      <c r="AU29" s="1"/>
      <c r="AV29" s="2"/>
      <c r="AW29" s="1"/>
      <c r="AX29" s="1"/>
      <c r="AY29" s="1"/>
      <c r="AZ29" s="1"/>
      <c r="BA29" s="1"/>
      <c r="BB29" s="92"/>
      <c r="BC29" s="1"/>
      <c r="BD29" s="1"/>
      <c r="BE29" s="1"/>
      <c r="BF29" s="1"/>
      <c r="BG29" s="2"/>
      <c r="BH29" s="3"/>
      <c r="BI29" s="2"/>
      <c r="BJ29" s="2"/>
      <c r="BK29" s="2"/>
      <c r="BL29" s="2"/>
      <c r="BM29" s="1" t="s">
        <v>1111</v>
      </c>
      <c r="BN29" s="90"/>
    </row>
    <row r="30" spans="1:66" ht="16.2">
      <c r="A30" s="23">
        <v>26</v>
      </c>
      <c r="B30" s="92" t="s">
        <v>3559</v>
      </c>
      <c r="C30" s="92" t="s">
        <v>3356</v>
      </c>
      <c r="D30" s="92" t="s">
        <v>2661</v>
      </c>
      <c r="E30" s="92">
        <v>66</v>
      </c>
      <c r="F30" s="92"/>
      <c r="G30" s="92"/>
      <c r="H30" s="23" t="str">
        <f t="shared" si="0"/>
        <v>張＊敏</v>
      </c>
      <c r="I30" s="23" t="str">
        <f t="shared" si="1"/>
        <v>2＊015557</v>
      </c>
      <c r="J30" s="92" t="s">
        <v>3357</v>
      </c>
      <c r="K30" s="91" t="s">
        <v>58</v>
      </c>
      <c r="L30" s="33">
        <v>1058</v>
      </c>
      <c r="M30" s="33" t="s">
        <v>58</v>
      </c>
      <c r="N30" s="33"/>
      <c r="O30" s="33"/>
      <c r="P30" s="33"/>
      <c r="Q30" s="2"/>
      <c r="R30" s="2"/>
      <c r="S30" s="2"/>
      <c r="T30" s="2"/>
      <c r="U30" s="2"/>
      <c r="V30" s="18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3"/>
      <c r="AO30" s="2"/>
      <c r="AP30" s="3"/>
      <c r="AQ30" s="1"/>
      <c r="AR30" s="1"/>
      <c r="AS30" s="1"/>
      <c r="AT30" s="1"/>
      <c r="AU30" s="1"/>
      <c r="AV30" s="2"/>
      <c r="AW30" s="1"/>
      <c r="AX30" s="1" t="s">
        <v>3760</v>
      </c>
      <c r="AY30" s="1"/>
      <c r="AZ30" s="1"/>
      <c r="BA30" s="1"/>
      <c r="BB30" s="92"/>
      <c r="BC30" s="1"/>
      <c r="BD30" s="1"/>
      <c r="BE30" s="1"/>
      <c r="BF30" s="1"/>
      <c r="BG30" s="2"/>
      <c r="BH30" s="3"/>
      <c r="BI30" s="2"/>
      <c r="BJ30" s="2"/>
      <c r="BK30" s="2"/>
      <c r="BL30" s="2"/>
      <c r="BM30" s="1"/>
      <c r="BN30" s="90"/>
    </row>
    <row r="31" spans="1:66" ht="46.8">
      <c r="A31" s="23">
        <v>27</v>
      </c>
      <c r="B31" s="92" t="s">
        <v>3560</v>
      </c>
      <c r="C31" s="92" t="s">
        <v>3358</v>
      </c>
      <c r="D31" s="92" t="s">
        <v>2661</v>
      </c>
      <c r="E31" s="92">
        <v>59</v>
      </c>
      <c r="F31" s="92" t="s">
        <v>3355</v>
      </c>
      <c r="G31" s="92" t="s">
        <v>3359</v>
      </c>
      <c r="H31" s="23" t="str">
        <f t="shared" si="0"/>
        <v>鄭＊宜</v>
      </c>
      <c r="I31" s="23" t="str">
        <f t="shared" si="1"/>
        <v>1＊381066</v>
      </c>
      <c r="J31" s="92" t="s">
        <v>3357</v>
      </c>
      <c r="K31" s="91" t="s">
        <v>1161</v>
      </c>
      <c r="L31" s="33">
        <v>1058</v>
      </c>
      <c r="M31" s="33" t="s">
        <v>61</v>
      </c>
      <c r="N31" s="33" t="s">
        <v>1449</v>
      </c>
      <c r="O31" s="33" t="s">
        <v>3345</v>
      </c>
      <c r="P31" s="33"/>
      <c r="Q31" s="2"/>
      <c r="R31" s="2"/>
      <c r="S31" s="2" t="s">
        <v>1100</v>
      </c>
      <c r="T31" s="2" t="s">
        <v>3760</v>
      </c>
      <c r="U31" s="2" t="s">
        <v>3763</v>
      </c>
      <c r="V31" s="18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3"/>
      <c r="AO31" s="2"/>
      <c r="AP31" s="3"/>
      <c r="AQ31" s="1"/>
      <c r="AR31" s="1"/>
      <c r="AS31" s="1"/>
      <c r="AT31" s="1"/>
      <c r="AU31" s="1"/>
      <c r="AV31" s="2"/>
      <c r="AW31" s="1"/>
      <c r="AX31" s="1"/>
      <c r="AY31" s="1"/>
      <c r="AZ31" s="1"/>
      <c r="BA31" s="1"/>
      <c r="BB31" s="92"/>
      <c r="BC31" s="1"/>
      <c r="BD31" s="1"/>
      <c r="BE31" s="1"/>
      <c r="BF31" s="1"/>
      <c r="BG31" s="2"/>
      <c r="BH31" s="3"/>
      <c r="BI31" s="2"/>
      <c r="BJ31" s="2"/>
      <c r="BK31" s="2"/>
      <c r="BL31" s="2"/>
      <c r="BM31" s="1" t="s">
        <v>1111</v>
      </c>
      <c r="BN31" s="90"/>
    </row>
    <row r="32" spans="1:66" ht="46.8">
      <c r="A32" s="23">
        <v>28</v>
      </c>
      <c r="B32" s="92" t="s">
        <v>3561</v>
      </c>
      <c r="C32" s="92" t="s">
        <v>3360</v>
      </c>
      <c r="D32" s="92" t="s">
        <v>2661</v>
      </c>
      <c r="E32" s="92">
        <v>64</v>
      </c>
      <c r="F32" s="92" t="s">
        <v>3355</v>
      </c>
      <c r="G32" s="92" t="s">
        <v>3359</v>
      </c>
      <c r="H32" s="23" t="str">
        <f t="shared" si="0"/>
        <v>陳＊玲</v>
      </c>
      <c r="I32" s="23" t="str">
        <f t="shared" si="1"/>
        <v>0＊015065</v>
      </c>
      <c r="J32" s="92" t="s">
        <v>3357</v>
      </c>
      <c r="K32" s="91" t="s">
        <v>2619</v>
      </c>
      <c r="L32" s="33">
        <v>1058</v>
      </c>
      <c r="M32" s="33" t="s">
        <v>195</v>
      </c>
      <c r="N32" s="33" t="s">
        <v>1449</v>
      </c>
      <c r="O32" s="33" t="s">
        <v>3345</v>
      </c>
      <c r="P32" s="33"/>
      <c r="Q32" s="2"/>
      <c r="R32" s="2"/>
      <c r="S32" s="2" t="s">
        <v>3757</v>
      </c>
      <c r="T32" s="2" t="s">
        <v>3758</v>
      </c>
      <c r="U32" s="2" t="s">
        <v>3760</v>
      </c>
      <c r="V32" s="18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3"/>
      <c r="AO32" s="2"/>
      <c r="AP32" s="3"/>
      <c r="AQ32" s="1"/>
      <c r="AR32" s="1"/>
      <c r="AS32" s="1"/>
      <c r="AT32" s="1"/>
      <c r="AU32" s="1"/>
      <c r="AV32" s="2"/>
      <c r="AW32" s="1"/>
      <c r="AX32" s="1"/>
      <c r="AY32" s="1"/>
      <c r="AZ32" s="1"/>
      <c r="BA32" s="1"/>
      <c r="BB32" s="92"/>
      <c r="BC32" s="1"/>
      <c r="BD32" s="1"/>
      <c r="BE32" s="1"/>
      <c r="BF32" s="1"/>
      <c r="BG32" s="2"/>
      <c r="BH32" s="3"/>
      <c r="BI32" s="2"/>
      <c r="BJ32" s="2"/>
      <c r="BK32" s="2"/>
      <c r="BL32" s="2"/>
      <c r="BM32" s="1" t="s">
        <v>1111</v>
      </c>
      <c r="BN32" s="90"/>
    </row>
    <row r="33" spans="1:66" ht="62.4">
      <c r="A33" s="23">
        <v>29</v>
      </c>
      <c r="B33" s="92" t="s">
        <v>3562</v>
      </c>
      <c r="C33" s="92" t="s">
        <v>1472</v>
      </c>
      <c r="D33" s="92" t="s">
        <v>2659</v>
      </c>
      <c r="E33" s="92">
        <v>62</v>
      </c>
      <c r="F33" s="92"/>
      <c r="G33" s="92"/>
      <c r="H33" s="23" t="str">
        <f t="shared" si="0"/>
        <v>李＊元</v>
      </c>
      <c r="I33" s="23" t="str">
        <f t="shared" si="1"/>
        <v>2＊424345</v>
      </c>
      <c r="J33" s="92" t="s">
        <v>3363</v>
      </c>
      <c r="K33" s="91" t="s">
        <v>3729</v>
      </c>
      <c r="L33" s="33">
        <v>1125</v>
      </c>
      <c r="M33" s="33" t="s">
        <v>115</v>
      </c>
      <c r="N33" s="33" t="s">
        <v>135</v>
      </c>
      <c r="O33" s="33" t="s">
        <v>3364</v>
      </c>
      <c r="P33" s="33" t="s">
        <v>3365</v>
      </c>
      <c r="Q33" s="2"/>
      <c r="R33" s="2"/>
      <c r="S33" s="2"/>
      <c r="T33" s="2"/>
      <c r="U33" s="2"/>
      <c r="V33" s="18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3"/>
      <c r="AO33" s="2"/>
      <c r="AP33" s="3"/>
      <c r="AQ33" s="1"/>
      <c r="AR33" s="1"/>
      <c r="AS33" s="1"/>
      <c r="AT33" s="1"/>
      <c r="AU33" s="1"/>
      <c r="AV33" s="2"/>
      <c r="AW33" s="1"/>
      <c r="AX33" s="1"/>
      <c r="AY33" s="1"/>
      <c r="AZ33" s="1" t="s">
        <v>3772</v>
      </c>
      <c r="BA33" s="1"/>
      <c r="BB33" s="92"/>
      <c r="BC33" s="1"/>
      <c r="BD33" s="1"/>
      <c r="BE33" s="1" t="s">
        <v>3760</v>
      </c>
      <c r="BF33" s="1"/>
      <c r="BG33" s="2" t="s">
        <v>3760</v>
      </c>
      <c r="BH33" s="3"/>
      <c r="BI33" s="2"/>
      <c r="BJ33" s="2"/>
      <c r="BK33" s="2"/>
      <c r="BL33" s="2"/>
      <c r="BM33" s="1"/>
      <c r="BN33" s="90"/>
    </row>
    <row r="34" spans="1:66" ht="46.8">
      <c r="A34" s="23">
        <v>30</v>
      </c>
      <c r="B34" s="92" t="s">
        <v>3138</v>
      </c>
      <c r="C34" s="92" t="s">
        <v>1751</v>
      </c>
      <c r="D34" s="92" t="s">
        <v>2659</v>
      </c>
      <c r="E34" s="92">
        <v>75</v>
      </c>
      <c r="F34" s="92"/>
      <c r="G34" s="92"/>
      <c r="H34" s="23" t="str">
        <f t="shared" si="0"/>
        <v>張＊霖</v>
      </c>
      <c r="I34" s="23" t="str">
        <f t="shared" si="1"/>
        <v>2＊809101</v>
      </c>
      <c r="J34" s="92" t="s">
        <v>3363</v>
      </c>
      <c r="K34" s="91" t="s">
        <v>3730</v>
      </c>
      <c r="L34" s="33">
        <v>1125</v>
      </c>
      <c r="M34" s="33" t="s">
        <v>91</v>
      </c>
      <c r="N34" s="33" t="s">
        <v>115</v>
      </c>
      <c r="O34" s="33" t="s">
        <v>3366</v>
      </c>
      <c r="P34" s="33"/>
      <c r="Q34" s="2"/>
      <c r="R34" s="2"/>
      <c r="S34" s="2"/>
      <c r="T34" s="2"/>
      <c r="U34" s="2"/>
      <c r="V34" s="18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3"/>
      <c r="AO34" s="2"/>
      <c r="AP34" s="3"/>
      <c r="AQ34" s="1"/>
      <c r="AR34" s="1"/>
      <c r="AS34" s="1"/>
      <c r="AT34" s="1"/>
      <c r="AU34" s="1"/>
      <c r="AV34" s="2"/>
      <c r="AW34" s="1"/>
      <c r="AX34" s="1"/>
      <c r="AY34" s="1"/>
      <c r="AZ34" s="1"/>
      <c r="BA34" s="1"/>
      <c r="BB34" s="92"/>
      <c r="BC34" s="1" t="s">
        <v>3758</v>
      </c>
      <c r="BD34" s="1"/>
      <c r="BE34" s="1" t="s">
        <v>3760</v>
      </c>
      <c r="BF34" s="1"/>
      <c r="BG34" s="2"/>
      <c r="BH34" s="3"/>
      <c r="BI34" s="2"/>
      <c r="BJ34" s="2"/>
      <c r="BK34" s="2" t="s">
        <v>3758</v>
      </c>
      <c r="BL34" s="2"/>
      <c r="BM34" s="1"/>
      <c r="BN34" s="90"/>
    </row>
    <row r="35" spans="1:66" ht="46.8">
      <c r="A35" s="23">
        <v>31</v>
      </c>
      <c r="B35" s="92" t="s">
        <v>3563</v>
      </c>
      <c r="C35" s="92" t="s">
        <v>3367</v>
      </c>
      <c r="D35" s="92" t="s">
        <v>2659</v>
      </c>
      <c r="E35" s="92">
        <v>55</v>
      </c>
      <c r="F35" s="92"/>
      <c r="G35" s="92"/>
      <c r="H35" s="23" t="str">
        <f t="shared" si="0"/>
        <v>莊＊榮</v>
      </c>
      <c r="I35" s="23" t="str">
        <f t="shared" si="1"/>
        <v>1＊100516</v>
      </c>
      <c r="J35" s="92" t="s">
        <v>3331</v>
      </c>
      <c r="K35" s="91" t="s">
        <v>3731</v>
      </c>
      <c r="L35" s="33">
        <v>1125</v>
      </c>
      <c r="M35" s="33" t="s">
        <v>3364</v>
      </c>
      <c r="N35" s="33" t="s">
        <v>145</v>
      </c>
      <c r="O35" s="33" t="s">
        <v>3345</v>
      </c>
      <c r="P35" s="33"/>
      <c r="Q35" s="2"/>
      <c r="R35" s="2"/>
      <c r="S35" s="2"/>
      <c r="T35" s="2"/>
      <c r="U35" s="2"/>
      <c r="V35" s="18"/>
      <c r="W35" s="1"/>
      <c r="X35" s="1"/>
      <c r="Y35" s="1"/>
      <c r="Z35" s="1"/>
      <c r="AA35" s="1" t="s">
        <v>3764</v>
      </c>
      <c r="AB35" s="1"/>
      <c r="AC35" s="1"/>
      <c r="AD35" s="1"/>
      <c r="AE35" s="1"/>
      <c r="AF35" s="1"/>
      <c r="AG35" s="1"/>
      <c r="AH35" s="1"/>
      <c r="AI35" s="1"/>
      <c r="AJ35" s="1"/>
      <c r="AK35" s="1" t="s">
        <v>3760</v>
      </c>
      <c r="AL35" s="1"/>
      <c r="AM35" s="1"/>
      <c r="AN35" s="3"/>
      <c r="AO35" s="2"/>
      <c r="AP35" s="3"/>
      <c r="AQ35" s="1"/>
      <c r="AR35" s="1"/>
      <c r="AS35" s="1"/>
      <c r="AT35" s="1"/>
      <c r="AU35" s="1"/>
      <c r="AV35" s="2"/>
      <c r="AW35" s="1"/>
      <c r="AX35" s="1"/>
      <c r="AY35" s="1"/>
      <c r="AZ35" s="1"/>
      <c r="BA35" s="1"/>
      <c r="BB35" s="92"/>
      <c r="BC35" s="1"/>
      <c r="BD35" s="1"/>
      <c r="BE35" s="1"/>
      <c r="BF35" s="1"/>
      <c r="BG35" s="2"/>
      <c r="BH35" s="3"/>
      <c r="BI35" s="2"/>
      <c r="BJ35" s="2"/>
      <c r="BK35" s="2"/>
      <c r="BL35" s="2"/>
      <c r="BM35" s="1" t="s">
        <v>1111</v>
      </c>
      <c r="BN35" s="90"/>
    </row>
    <row r="36" spans="1:66" ht="16.2">
      <c r="A36" s="23">
        <v>32</v>
      </c>
      <c r="B36" s="92" t="s">
        <v>3564</v>
      </c>
      <c r="C36" s="92" t="s">
        <v>492</v>
      </c>
      <c r="D36" s="92" t="s">
        <v>2659</v>
      </c>
      <c r="E36" s="92">
        <v>77</v>
      </c>
      <c r="F36" s="92"/>
      <c r="G36" s="92"/>
      <c r="H36" s="23" t="str">
        <f t="shared" si="0"/>
        <v>林＊吉</v>
      </c>
      <c r="I36" s="23" t="str">
        <f t="shared" si="1"/>
        <v>2＊758017</v>
      </c>
      <c r="J36" s="92" t="s">
        <v>3362</v>
      </c>
      <c r="K36" s="91" t="s">
        <v>118</v>
      </c>
      <c r="L36" s="33">
        <v>1125</v>
      </c>
      <c r="M36" s="33" t="s">
        <v>118</v>
      </c>
      <c r="N36" s="33"/>
      <c r="O36" s="33"/>
      <c r="P36" s="33"/>
      <c r="Q36" s="2"/>
      <c r="R36" s="2"/>
      <c r="S36" s="2"/>
      <c r="T36" s="2"/>
      <c r="U36" s="2"/>
      <c r="V36" s="18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3"/>
      <c r="AO36" s="2"/>
      <c r="AP36" s="3"/>
      <c r="AQ36" s="1"/>
      <c r="AR36" s="1"/>
      <c r="AS36" s="1"/>
      <c r="AT36" s="1"/>
      <c r="AU36" s="1"/>
      <c r="AV36" s="2"/>
      <c r="AW36" s="1"/>
      <c r="AX36" s="1"/>
      <c r="AY36" s="1"/>
      <c r="AZ36" s="1"/>
      <c r="BA36" s="1"/>
      <c r="BB36" s="92" t="s">
        <v>3758</v>
      </c>
      <c r="BC36" s="1"/>
      <c r="BD36" s="1"/>
      <c r="BE36" s="1"/>
      <c r="BF36" s="1"/>
      <c r="BG36" s="2"/>
      <c r="BH36" s="3"/>
      <c r="BI36" s="2"/>
      <c r="BJ36" s="2"/>
      <c r="BK36" s="2"/>
      <c r="BL36" s="2"/>
      <c r="BM36" s="1"/>
      <c r="BN36" s="90"/>
    </row>
    <row r="37" spans="1:66" ht="78">
      <c r="A37" s="23">
        <v>33</v>
      </c>
      <c r="B37" s="92" t="s">
        <v>3308</v>
      </c>
      <c r="C37" s="92" t="s">
        <v>2601</v>
      </c>
      <c r="D37" s="92" t="s">
        <v>2659</v>
      </c>
      <c r="E37" s="92">
        <v>68</v>
      </c>
      <c r="F37" s="92" t="s">
        <v>3334</v>
      </c>
      <c r="G37" s="92" t="s">
        <v>3348</v>
      </c>
      <c r="H37" s="23" t="str">
        <f t="shared" si="0"/>
        <v>陳＊慶</v>
      </c>
      <c r="I37" s="23" t="str">
        <f t="shared" si="1"/>
        <v>2＊400512</v>
      </c>
      <c r="J37" s="92" t="s">
        <v>3362</v>
      </c>
      <c r="K37" s="91" t="s">
        <v>3732</v>
      </c>
      <c r="L37" s="33">
        <v>1125</v>
      </c>
      <c r="M37" s="33" t="s">
        <v>3368</v>
      </c>
      <c r="N37" s="33" t="s">
        <v>3369</v>
      </c>
      <c r="O37" s="33"/>
      <c r="P37" s="33"/>
      <c r="Q37" s="2"/>
      <c r="R37" s="2"/>
      <c r="S37" s="2"/>
      <c r="T37" s="2"/>
      <c r="U37" s="2"/>
      <c r="V37" s="18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3"/>
      <c r="AO37" s="2"/>
      <c r="AP37" s="3"/>
      <c r="AQ37" s="1"/>
      <c r="AR37" s="1"/>
      <c r="AS37" s="1"/>
      <c r="AT37" s="1"/>
      <c r="AU37" s="1"/>
      <c r="AV37" s="2"/>
      <c r="AW37" s="1"/>
      <c r="AX37" s="1"/>
      <c r="AY37" s="1"/>
      <c r="AZ37" s="1"/>
      <c r="BA37" s="1"/>
      <c r="BB37" s="92"/>
      <c r="BC37" s="1"/>
      <c r="BD37" s="1"/>
      <c r="BE37" s="1"/>
      <c r="BF37" s="1"/>
      <c r="BG37" s="2"/>
      <c r="BH37" s="3"/>
      <c r="BI37" s="2"/>
      <c r="BJ37" s="2"/>
      <c r="BK37" s="2"/>
      <c r="BL37" s="2"/>
      <c r="BM37" s="1" t="s">
        <v>3750</v>
      </c>
      <c r="BN37" s="90"/>
    </row>
    <row r="38" spans="1:66" ht="16.2">
      <c r="A38" s="23">
        <v>34</v>
      </c>
      <c r="B38" s="92" t="s">
        <v>3216</v>
      </c>
      <c r="C38" s="92" t="s">
        <v>2486</v>
      </c>
      <c r="D38" s="92" t="s">
        <v>2659</v>
      </c>
      <c r="E38" s="92">
        <v>25</v>
      </c>
      <c r="F38" s="92"/>
      <c r="G38" s="92"/>
      <c r="H38" s="23" t="str">
        <f t="shared" si="0"/>
        <v>陳＊豪</v>
      </c>
      <c r="I38" s="23" t="str">
        <f t="shared" si="1"/>
        <v>0＊828901</v>
      </c>
      <c r="J38" s="92" t="s">
        <v>3362</v>
      </c>
      <c r="K38" s="91" t="s">
        <v>91</v>
      </c>
      <c r="L38" s="33">
        <v>1125</v>
      </c>
      <c r="M38" s="33" t="s">
        <v>91</v>
      </c>
      <c r="N38" s="33"/>
      <c r="O38" s="33"/>
      <c r="P38" s="33"/>
      <c r="Q38" s="2"/>
      <c r="R38" s="2"/>
      <c r="S38" s="2"/>
      <c r="T38" s="2"/>
      <c r="U38" s="2"/>
      <c r="V38" s="18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3"/>
      <c r="AO38" s="2"/>
      <c r="AP38" s="3"/>
      <c r="AQ38" s="1"/>
      <c r="AR38" s="1"/>
      <c r="AS38" s="1"/>
      <c r="AT38" s="1"/>
      <c r="AU38" s="1"/>
      <c r="AV38" s="2"/>
      <c r="AW38" s="1"/>
      <c r="AX38" s="1"/>
      <c r="AY38" s="1"/>
      <c r="AZ38" s="1"/>
      <c r="BA38" s="1"/>
      <c r="BB38" s="92"/>
      <c r="BC38" s="1"/>
      <c r="BD38" s="1"/>
      <c r="BE38" s="1"/>
      <c r="BF38" s="1"/>
      <c r="BG38" s="2"/>
      <c r="BH38" s="3"/>
      <c r="BI38" s="2"/>
      <c r="BJ38" s="2"/>
      <c r="BK38" s="2" t="s">
        <v>3758</v>
      </c>
      <c r="BL38" s="2"/>
      <c r="BM38" s="1"/>
      <c r="BN38" s="90"/>
    </row>
    <row r="39" spans="1:66" ht="16.2">
      <c r="A39" s="23">
        <v>35</v>
      </c>
      <c r="B39" s="92" t="s">
        <v>3137</v>
      </c>
      <c r="C39" s="92" t="s">
        <v>511</v>
      </c>
      <c r="D39" s="92" t="s">
        <v>2659</v>
      </c>
      <c r="E39" s="92">
        <v>42</v>
      </c>
      <c r="F39" s="92"/>
      <c r="G39" s="92"/>
      <c r="H39" s="23" t="str">
        <f t="shared" si="0"/>
        <v>陳＊仲</v>
      </c>
      <c r="I39" s="23" t="str">
        <f t="shared" si="1"/>
        <v>0＊498649</v>
      </c>
      <c r="J39" s="92" t="s">
        <v>3372</v>
      </c>
      <c r="K39" s="91" t="s">
        <v>91</v>
      </c>
      <c r="L39" s="33">
        <v>1125</v>
      </c>
      <c r="M39" s="33" t="s">
        <v>91</v>
      </c>
      <c r="N39" s="33"/>
      <c r="O39" s="33"/>
      <c r="P39" s="33"/>
      <c r="Q39" s="2"/>
      <c r="R39" s="2"/>
      <c r="S39" s="2"/>
      <c r="T39" s="2"/>
      <c r="U39" s="2"/>
      <c r="V39" s="18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1"/>
      <c r="AY39" s="2"/>
      <c r="AZ39" s="2"/>
      <c r="BA39" s="2"/>
      <c r="BB39" s="75"/>
      <c r="BC39" s="2"/>
      <c r="BD39" s="2"/>
      <c r="BE39" s="2"/>
      <c r="BF39" s="1"/>
      <c r="BG39" s="2"/>
      <c r="BH39" s="2"/>
      <c r="BI39" s="1"/>
      <c r="BJ39" s="2"/>
      <c r="BK39" s="2"/>
      <c r="BL39" s="2"/>
      <c r="BM39" s="1" t="s">
        <v>1792</v>
      </c>
      <c r="BN39" s="90"/>
    </row>
    <row r="40" spans="1:66" ht="16.2">
      <c r="A40" s="23">
        <v>36</v>
      </c>
      <c r="B40" s="92" t="s">
        <v>3050</v>
      </c>
      <c r="C40" s="92" t="s">
        <v>2376</v>
      </c>
      <c r="D40" s="92" t="s">
        <v>2659</v>
      </c>
      <c r="E40" s="92">
        <v>86</v>
      </c>
      <c r="F40" s="92"/>
      <c r="G40" s="92"/>
      <c r="H40" s="23" t="str">
        <f t="shared" si="0"/>
        <v>魏＊生</v>
      </c>
      <c r="I40" s="23" t="str">
        <f t="shared" si="1"/>
        <v>1＊022603</v>
      </c>
      <c r="J40" s="92" t="s">
        <v>3372</v>
      </c>
      <c r="K40" s="91" t="s">
        <v>67</v>
      </c>
      <c r="L40" s="33">
        <v>1125</v>
      </c>
      <c r="M40" s="33" t="s">
        <v>67</v>
      </c>
      <c r="N40" s="33"/>
      <c r="O40" s="33"/>
      <c r="P40" s="33"/>
      <c r="Q40" s="2"/>
      <c r="R40" s="2"/>
      <c r="S40" s="2"/>
      <c r="T40" s="2"/>
      <c r="U40" s="2"/>
      <c r="V40" s="18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1"/>
      <c r="AY40" s="2"/>
      <c r="AZ40" s="1"/>
      <c r="BA40" s="2"/>
      <c r="BB40" s="75" t="s">
        <v>3760</v>
      </c>
      <c r="BC40" s="2"/>
      <c r="BD40" s="2"/>
      <c r="BE40" s="2"/>
      <c r="BF40" s="2"/>
      <c r="BG40" s="2"/>
      <c r="BH40" s="2"/>
      <c r="BI40" s="1"/>
      <c r="BJ40" s="2"/>
      <c r="BK40" s="2"/>
      <c r="BL40" s="2"/>
      <c r="BM40" s="1"/>
      <c r="BN40" s="90"/>
    </row>
    <row r="41" spans="1:66" ht="16.2">
      <c r="A41" s="23">
        <v>37</v>
      </c>
      <c r="B41" s="92" t="s">
        <v>3566</v>
      </c>
      <c r="C41" s="92" t="s">
        <v>3373</v>
      </c>
      <c r="D41" s="92" t="s">
        <v>2659</v>
      </c>
      <c r="E41" s="92">
        <v>39</v>
      </c>
      <c r="F41" s="92" t="s">
        <v>3327</v>
      </c>
      <c r="G41" s="92" t="s">
        <v>3335</v>
      </c>
      <c r="H41" s="23" t="str">
        <f t="shared" si="0"/>
        <v>張＊杰</v>
      </c>
      <c r="I41" s="23" t="str">
        <f t="shared" si="1"/>
        <v>1＊220702</v>
      </c>
      <c r="J41" s="92" t="s">
        <v>3329</v>
      </c>
      <c r="K41" s="91" t="s">
        <v>135</v>
      </c>
      <c r="L41" s="33">
        <v>1173</v>
      </c>
      <c r="M41" s="33" t="s">
        <v>135</v>
      </c>
      <c r="N41" s="33"/>
      <c r="O41" s="33"/>
      <c r="P41" s="33"/>
      <c r="Q41" s="2"/>
      <c r="R41" s="2"/>
      <c r="S41" s="2"/>
      <c r="T41" s="2"/>
      <c r="U41" s="2"/>
      <c r="V41" s="18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2"/>
      <c r="AO41" s="2"/>
      <c r="AP41" s="2"/>
      <c r="AQ41" s="1"/>
      <c r="AR41" s="1"/>
      <c r="AS41" s="1"/>
      <c r="AT41" s="1"/>
      <c r="AU41" s="1"/>
      <c r="AV41" s="2"/>
      <c r="AW41" s="1"/>
      <c r="AX41" s="1"/>
      <c r="AY41" s="1"/>
      <c r="AZ41" s="1" t="s">
        <v>3772</v>
      </c>
      <c r="BA41" s="1"/>
      <c r="BB41" s="92"/>
      <c r="BC41" s="1"/>
      <c r="BD41" s="1"/>
      <c r="BE41" s="1"/>
      <c r="BF41" s="1"/>
      <c r="BG41" s="2"/>
      <c r="BH41" s="2"/>
      <c r="BI41" s="1"/>
      <c r="BJ41" s="2"/>
      <c r="BK41" s="2"/>
      <c r="BL41" s="2"/>
      <c r="BM41" s="1"/>
      <c r="BN41" s="90"/>
    </row>
    <row r="42" spans="1:66" ht="16.2">
      <c r="A42" s="23">
        <v>38</v>
      </c>
      <c r="B42" s="92" t="s">
        <v>3309</v>
      </c>
      <c r="C42" s="92" t="s">
        <v>2602</v>
      </c>
      <c r="D42" s="92" t="s">
        <v>2659</v>
      </c>
      <c r="E42" s="92">
        <v>55</v>
      </c>
      <c r="F42" s="92"/>
      <c r="G42" s="92"/>
      <c r="H42" s="23" t="str">
        <f t="shared" si="0"/>
        <v>周＊朗</v>
      </c>
      <c r="I42" s="23" t="str">
        <f t="shared" si="1"/>
        <v>2＊977268</v>
      </c>
      <c r="J42" s="92" t="s">
        <v>3329</v>
      </c>
      <c r="K42" s="91" t="s">
        <v>67</v>
      </c>
      <c r="L42" s="33">
        <v>1173</v>
      </c>
      <c r="M42" s="33" t="s">
        <v>67</v>
      </c>
      <c r="N42" s="33"/>
      <c r="O42" s="33"/>
      <c r="P42" s="33"/>
      <c r="Q42" s="2"/>
      <c r="R42" s="2"/>
      <c r="S42" s="2"/>
      <c r="T42" s="2"/>
      <c r="U42" s="2"/>
      <c r="V42" s="18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2"/>
      <c r="AO42" s="2"/>
      <c r="AP42" s="2"/>
      <c r="AQ42" s="1"/>
      <c r="AR42" s="1"/>
      <c r="AS42" s="1"/>
      <c r="AT42" s="1"/>
      <c r="AU42" s="1"/>
      <c r="AV42" s="2"/>
      <c r="AW42" s="1"/>
      <c r="AX42" s="1"/>
      <c r="AY42" s="1"/>
      <c r="AZ42" s="1"/>
      <c r="BA42" s="1"/>
      <c r="BB42" s="92" t="s">
        <v>3777</v>
      </c>
      <c r="BC42" s="1"/>
      <c r="BD42" s="1"/>
      <c r="BE42" s="2"/>
      <c r="BF42" s="1"/>
      <c r="BG42" s="2"/>
      <c r="BH42" s="2"/>
      <c r="BI42" s="1"/>
      <c r="BJ42" s="2"/>
      <c r="BK42" s="2"/>
      <c r="BL42" s="2"/>
      <c r="BM42" s="1"/>
      <c r="BN42" s="90"/>
    </row>
    <row r="43" spans="1:66" ht="46.8">
      <c r="A43" s="23">
        <v>39</v>
      </c>
      <c r="B43" s="92" t="s">
        <v>3232</v>
      </c>
      <c r="C43" s="92" t="s">
        <v>2526</v>
      </c>
      <c r="D43" s="92" t="s">
        <v>2661</v>
      </c>
      <c r="E43" s="92">
        <v>73</v>
      </c>
      <c r="F43" s="92" t="s">
        <v>2508</v>
      </c>
      <c r="G43" s="92" t="s">
        <v>3362</v>
      </c>
      <c r="H43" s="23" t="str">
        <f t="shared" si="0"/>
        <v>葉＊秀</v>
      </c>
      <c r="I43" s="23" t="str">
        <f t="shared" si="1"/>
        <v>2＊973253</v>
      </c>
      <c r="J43" s="92" t="s">
        <v>3363</v>
      </c>
      <c r="K43" s="91" t="s">
        <v>3733</v>
      </c>
      <c r="L43" s="33">
        <v>1173</v>
      </c>
      <c r="M43" s="33" t="s">
        <v>118</v>
      </c>
      <c r="N43" s="33" t="s">
        <v>3366</v>
      </c>
      <c r="O43" s="33" t="s">
        <v>115</v>
      </c>
      <c r="P43" s="33"/>
      <c r="Q43" s="2"/>
      <c r="R43" s="2"/>
      <c r="S43" s="2"/>
      <c r="T43" s="2"/>
      <c r="U43" s="2"/>
      <c r="V43" s="18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2"/>
      <c r="AO43" s="2"/>
      <c r="AP43" s="2"/>
      <c r="AQ43" s="1"/>
      <c r="AR43" s="1"/>
      <c r="AS43" s="1"/>
      <c r="AT43" s="1"/>
      <c r="AU43" s="1"/>
      <c r="AV43" s="2"/>
      <c r="AW43" s="1"/>
      <c r="AX43" s="1"/>
      <c r="AY43" s="1"/>
      <c r="AZ43" s="1"/>
      <c r="BA43" s="1" t="s">
        <v>3760</v>
      </c>
      <c r="BB43" s="92"/>
      <c r="BC43" s="1" t="s">
        <v>3778</v>
      </c>
      <c r="BD43" s="1"/>
      <c r="BE43" s="1" t="s">
        <v>3760</v>
      </c>
      <c r="BF43" s="1"/>
      <c r="BG43" s="2"/>
      <c r="BH43" s="2"/>
      <c r="BI43" s="1"/>
      <c r="BJ43" s="2"/>
      <c r="BK43" s="2"/>
      <c r="BL43" s="2"/>
      <c r="BM43" s="1"/>
      <c r="BN43" s="90"/>
    </row>
    <row r="44" spans="1:66" ht="16.2">
      <c r="A44" s="23">
        <v>40</v>
      </c>
      <c r="B44" s="92" t="s">
        <v>3567</v>
      </c>
      <c r="C44" s="92" t="s">
        <v>182</v>
      </c>
      <c r="D44" s="92" t="s">
        <v>2659</v>
      </c>
      <c r="E44" s="92">
        <v>66</v>
      </c>
      <c r="F44" s="92"/>
      <c r="G44" s="92"/>
      <c r="H44" s="23" t="str">
        <f t="shared" si="0"/>
        <v>杜＊健</v>
      </c>
      <c r="I44" s="23" t="str">
        <f t="shared" si="1"/>
        <v>0＊774347</v>
      </c>
      <c r="J44" s="92" t="s">
        <v>3334</v>
      </c>
      <c r="K44" s="91" t="s">
        <v>115</v>
      </c>
      <c r="L44" s="33">
        <v>1173</v>
      </c>
      <c r="M44" s="33" t="s">
        <v>115</v>
      </c>
      <c r="N44" s="33"/>
      <c r="O44" s="33"/>
      <c r="P44" s="33"/>
      <c r="Q44" s="2"/>
      <c r="R44" s="2"/>
      <c r="S44" s="2"/>
      <c r="T44" s="2"/>
      <c r="U44" s="2"/>
      <c r="V44" s="18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1"/>
      <c r="AY44" s="2"/>
      <c r="AZ44" s="2"/>
      <c r="BA44" s="2"/>
      <c r="BB44" s="75"/>
      <c r="BC44" s="2"/>
      <c r="BD44" s="2"/>
      <c r="BE44" s="1" t="s">
        <v>3760</v>
      </c>
      <c r="BF44" s="2"/>
      <c r="BG44" s="2"/>
      <c r="BH44" s="2"/>
      <c r="BI44" s="1"/>
      <c r="BJ44" s="2"/>
      <c r="BK44" s="2"/>
      <c r="BL44" s="2"/>
      <c r="BM44" s="1"/>
      <c r="BN44" s="90"/>
    </row>
    <row r="45" spans="1:66" ht="31.2">
      <c r="A45" s="23">
        <v>41</v>
      </c>
      <c r="B45" s="92" t="s">
        <v>3568</v>
      </c>
      <c r="C45" s="92" t="s">
        <v>3374</v>
      </c>
      <c r="D45" s="92" t="s">
        <v>2661</v>
      </c>
      <c r="E45" s="92">
        <v>71</v>
      </c>
      <c r="F45" s="92" t="s">
        <v>2543</v>
      </c>
      <c r="G45" s="92"/>
      <c r="H45" s="23" t="str">
        <f t="shared" si="0"/>
        <v>王＊櫻</v>
      </c>
      <c r="I45" s="23" t="str">
        <f t="shared" si="1"/>
        <v>1＊224359</v>
      </c>
      <c r="J45" s="92" t="s">
        <v>3334</v>
      </c>
      <c r="K45" s="91" t="s">
        <v>1122</v>
      </c>
      <c r="L45" s="33">
        <v>1173</v>
      </c>
      <c r="M45" s="33" t="s">
        <v>705</v>
      </c>
      <c r="N45" s="33" t="s">
        <v>3345</v>
      </c>
      <c r="O45" s="33"/>
      <c r="P45" s="33"/>
      <c r="Q45" s="2"/>
      <c r="R45" s="2"/>
      <c r="S45" s="2"/>
      <c r="T45" s="2"/>
      <c r="U45" s="2"/>
      <c r="V45" s="18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 t="s">
        <v>3760</v>
      </c>
      <c r="AW45" s="2"/>
      <c r="AX45" s="2"/>
      <c r="AY45" s="2"/>
      <c r="AZ45" s="1"/>
      <c r="BA45" s="2"/>
      <c r="BB45" s="92"/>
      <c r="BC45" s="2"/>
      <c r="BD45" s="2"/>
      <c r="BE45" s="2"/>
      <c r="BF45" s="1"/>
      <c r="BG45" s="2"/>
      <c r="BH45" s="2"/>
      <c r="BI45" s="1"/>
      <c r="BJ45" s="2"/>
      <c r="BK45" s="2"/>
      <c r="BL45" s="2"/>
      <c r="BM45" s="1" t="s">
        <v>1111</v>
      </c>
      <c r="BN45" s="90"/>
    </row>
    <row r="46" spans="1:66" ht="16.2">
      <c r="A46" s="23">
        <v>42</v>
      </c>
      <c r="B46" s="92" t="s">
        <v>3569</v>
      </c>
      <c r="C46" s="92" t="s">
        <v>3375</v>
      </c>
      <c r="D46" s="92" t="s">
        <v>2659</v>
      </c>
      <c r="E46" s="92">
        <v>44</v>
      </c>
      <c r="F46" s="92"/>
      <c r="G46" s="92"/>
      <c r="H46" s="23" t="str">
        <f t="shared" si="0"/>
        <v>葉＊賢</v>
      </c>
      <c r="I46" s="23" t="str">
        <f t="shared" si="1"/>
        <v>2＊720218</v>
      </c>
      <c r="J46" s="92" t="s">
        <v>3335</v>
      </c>
      <c r="K46" s="91" t="s">
        <v>58</v>
      </c>
      <c r="L46" s="33">
        <v>1173</v>
      </c>
      <c r="M46" s="33" t="s">
        <v>58</v>
      </c>
      <c r="N46" s="33"/>
      <c r="O46" s="33"/>
      <c r="P46" s="33"/>
      <c r="Q46" s="2"/>
      <c r="R46" s="2"/>
      <c r="S46" s="2"/>
      <c r="T46" s="2"/>
      <c r="U46" s="2"/>
      <c r="V46" s="18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 t="s">
        <v>3758</v>
      </c>
      <c r="AY46" s="2"/>
      <c r="AZ46" s="2"/>
      <c r="BA46" s="2"/>
      <c r="BB46" s="92"/>
      <c r="BC46" s="2"/>
      <c r="BD46" s="2"/>
      <c r="BE46" s="2"/>
      <c r="BF46" s="2"/>
      <c r="BG46" s="2"/>
      <c r="BH46" s="2"/>
      <c r="BI46" s="1"/>
      <c r="BJ46" s="2"/>
      <c r="BK46" s="2"/>
      <c r="BL46" s="2"/>
      <c r="BM46" s="1"/>
      <c r="BN46" s="90"/>
    </row>
    <row r="47" spans="1:66" ht="31.2">
      <c r="A47" s="23">
        <v>43</v>
      </c>
      <c r="B47" s="92" t="s">
        <v>3570</v>
      </c>
      <c r="C47" s="92" t="s">
        <v>3376</v>
      </c>
      <c r="D47" s="92" t="s">
        <v>2661</v>
      </c>
      <c r="E47" s="92">
        <v>82</v>
      </c>
      <c r="F47" s="92" t="s">
        <v>3371</v>
      </c>
      <c r="G47" s="92"/>
      <c r="H47" s="23" t="str">
        <f t="shared" si="0"/>
        <v>羅＊文</v>
      </c>
      <c r="I47" s="23" t="str">
        <f t="shared" si="1"/>
        <v>0＊367405</v>
      </c>
      <c r="J47" s="92" t="s">
        <v>3362</v>
      </c>
      <c r="K47" s="91" t="s">
        <v>1118</v>
      </c>
      <c r="L47" s="33">
        <v>1173</v>
      </c>
      <c r="M47" s="33" t="s">
        <v>135</v>
      </c>
      <c r="N47" s="33" t="s">
        <v>3345</v>
      </c>
      <c r="O47" s="33"/>
      <c r="P47" s="33"/>
      <c r="Q47" s="2"/>
      <c r="R47" s="2"/>
      <c r="S47" s="2"/>
      <c r="T47" s="2"/>
      <c r="U47" s="2"/>
      <c r="V47" s="18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1" t="s">
        <v>3772</v>
      </c>
      <c r="BA47" s="2"/>
      <c r="BB47" s="92"/>
      <c r="BC47" s="2"/>
      <c r="BD47" s="2"/>
      <c r="BE47" s="2"/>
      <c r="BF47" s="2"/>
      <c r="BG47" s="2"/>
      <c r="BH47" s="2"/>
      <c r="BI47" s="1"/>
      <c r="BJ47" s="2"/>
      <c r="BK47" s="2"/>
      <c r="BL47" s="2"/>
      <c r="BM47" s="1" t="s">
        <v>1111</v>
      </c>
      <c r="BN47" s="90"/>
    </row>
    <row r="48" spans="1:66" ht="31.2">
      <c r="A48" s="23">
        <v>44</v>
      </c>
      <c r="B48" s="92" t="s">
        <v>2929</v>
      </c>
      <c r="C48" s="92" t="s">
        <v>2251</v>
      </c>
      <c r="D48" s="92" t="s">
        <v>2659</v>
      </c>
      <c r="E48" s="92">
        <v>52</v>
      </c>
      <c r="F48" s="92" t="s">
        <v>1429</v>
      </c>
      <c r="G48" s="92"/>
      <c r="H48" s="23" t="str">
        <f t="shared" si="0"/>
        <v>羅＊豪</v>
      </c>
      <c r="I48" s="23" t="str">
        <f t="shared" si="1"/>
        <v>2＊537734</v>
      </c>
      <c r="J48" s="92" t="s">
        <v>3362</v>
      </c>
      <c r="K48" s="91" t="s">
        <v>1122</v>
      </c>
      <c r="L48" s="33">
        <v>1173</v>
      </c>
      <c r="M48" s="33" t="s">
        <v>705</v>
      </c>
      <c r="N48" s="33" t="s">
        <v>3345</v>
      </c>
      <c r="O48" s="33"/>
      <c r="P48" s="33"/>
      <c r="Q48" s="2"/>
      <c r="R48" s="2"/>
      <c r="S48" s="2"/>
      <c r="T48" s="2"/>
      <c r="U48" s="2"/>
      <c r="V48" s="18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 t="s">
        <v>3758</v>
      </c>
      <c r="AW48" s="2"/>
      <c r="AX48" s="1"/>
      <c r="AY48" s="2"/>
      <c r="AZ48" s="2"/>
      <c r="BA48" s="2"/>
      <c r="BB48" s="75"/>
      <c r="BC48" s="2"/>
      <c r="BD48" s="2"/>
      <c r="BE48" s="2"/>
      <c r="BF48" s="2"/>
      <c r="BG48" s="2"/>
      <c r="BH48" s="2"/>
      <c r="BI48" s="1"/>
      <c r="BJ48" s="2"/>
      <c r="BK48" s="2"/>
      <c r="BL48" s="2"/>
      <c r="BM48" s="1" t="s">
        <v>1111</v>
      </c>
      <c r="BN48" s="90"/>
    </row>
    <row r="49" spans="1:66" ht="16.2">
      <c r="A49" s="23">
        <v>45</v>
      </c>
      <c r="B49" s="92" t="s">
        <v>3221</v>
      </c>
      <c r="C49" s="92" t="s">
        <v>2511</v>
      </c>
      <c r="D49" s="92" t="s">
        <v>2661</v>
      </c>
      <c r="E49" s="92">
        <v>66</v>
      </c>
      <c r="F49" s="92"/>
      <c r="G49" s="92"/>
      <c r="H49" s="23" t="str">
        <f t="shared" si="0"/>
        <v>林＊珠</v>
      </c>
      <c r="I49" s="23" t="str">
        <f t="shared" si="1"/>
        <v>0＊393448</v>
      </c>
      <c r="J49" s="92" t="s">
        <v>3362</v>
      </c>
      <c r="K49" s="91" t="s">
        <v>67</v>
      </c>
      <c r="L49" s="33">
        <v>1173</v>
      </c>
      <c r="M49" s="33" t="s">
        <v>67</v>
      </c>
      <c r="N49" s="33"/>
      <c r="O49" s="33"/>
      <c r="P49" s="33"/>
      <c r="Q49" s="2"/>
      <c r="R49" s="2"/>
      <c r="S49" s="2"/>
      <c r="T49" s="2"/>
      <c r="U49" s="2"/>
      <c r="V49" s="18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2"/>
      <c r="AO49" s="2"/>
      <c r="AP49" s="2"/>
      <c r="AQ49" s="1"/>
      <c r="AR49" s="1"/>
      <c r="AS49" s="1"/>
      <c r="AT49" s="1"/>
      <c r="AU49" s="1"/>
      <c r="AV49" s="2"/>
      <c r="AW49" s="1"/>
      <c r="AX49" s="1"/>
      <c r="AY49" s="1"/>
      <c r="AZ49" s="1"/>
      <c r="BA49" s="1"/>
      <c r="BB49" s="92" t="s">
        <v>3763</v>
      </c>
      <c r="BC49" s="1"/>
      <c r="BD49" s="1"/>
      <c r="BE49" s="1"/>
      <c r="BF49" s="1"/>
      <c r="BG49" s="2"/>
      <c r="BH49" s="2"/>
      <c r="BI49" s="1"/>
      <c r="BJ49" s="2"/>
      <c r="BK49" s="2"/>
      <c r="BL49" s="2"/>
      <c r="BM49" s="1"/>
      <c r="BN49" s="90"/>
    </row>
    <row r="50" spans="1:66" ht="16.2">
      <c r="A50" s="23">
        <v>46</v>
      </c>
      <c r="B50" s="92" t="s">
        <v>3571</v>
      </c>
      <c r="C50" s="92" t="s">
        <v>3377</v>
      </c>
      <c r="D50" s="92" t="s">
        <v>2659</v>
      </c>
      <c r="E50" s="92">
        <v>61</v>
      </c>
      <c r="F50" s="92"/>
      <c r="G50" s="92"/>
      <c r="H50" s="23" t="str">
        <f t="shared" si="0"/>
        <v>江＊霖</v>
      </c>
      <c r="I50" s="23" t="str">
        <f t="shared" si="1"/>
        <v>1＊821283</v>
      </c>
      <c r="J50" s="92" t="s">
        <v>3337</v>
      </c>
      <c r="K50" s="91" t="s">
        <v>58</v>
      </c>
      <c r="L50" s="33">
        <v>1173</v>
      </c>
      <c r="M50" s="33" t="s">
        <v>58</v>
      </c>
      <c r="N50" s="33"/>
      <c r="O50" s="33"/>
      <c r="P50" s="33"/>
      <c r="Q50" s="2"/>
      <c r="R50" s="2"/>
      <c r="S50" s="2"/>
      <c r="T50" s="2"/>
      <c r="U50" s="2"/>
      <c r="V50" s="18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2"/>
      <c r="AO50" s="2"/>
      <c r="AP50" s="2"/>
      <c r="AQ50" s="1"/>
      <c r="AR50" s="1"/>
      <c r="AS50" s="1"/>
      <c r="AT50" s="1"/>
      <c r="AU50" s="1"/>
      <c r="AV50" s="2"/>
      <c r="AW50" s="1"/>
      <c r="AX50" s="1" t="s">
        <v>3758</v>
      </c>
      <c r="AY50" s="1"/>
      <c r="AZ50" s="1"/>
      <c r="BA50" s="1"/>
      <c r="BB50" s="92"/>
      <c r="BC50" s="1"/>
      <c r="BD50" s="1"/>
      <c r="BE50" s="1"/>
      <c r="BF50" s="1"/>
      <c r="BG50" s="2"/>
      <c r="BH50" s="2"/>
      <c r="BI50" s="1"/>
      <c r="BJ50" s="2"/>
      <c r="BK50" s="2"/>
      <c r="BL50" s="2"/>
      <c r="BM50" s="1"/>
      <c r="BN50" s="90"/>
    </row>
    <row r="51" spans="1:66" ht="16.2">
      <c r="A51" s="23">
        <v>47</v>
      </c>
      <c r="B51" s="92" t="s">
        <v>3572</v>
      </c>
      <c r="C51" s="92" t="s">
        <v>3378</v>
      </c>
      <c r="D51" s="92" t="s">
        <v>2661</v>
      </c>
      <c r="E51" s="92">
        <v>63</v>
      </c>
      <c r="F51" s="92"/>
      <c r="G51" s="92"/>
      <c r="H51" s="23" t="str">
        <f t="shared" si="0"/>
        <v>黃＊美</v>
      </c>
      <c r="I51" s="23" t="str">
        <f t="shared" si="1"/>
        <v>0＊061536</v>
      </c>
      <c r="J51" s="92" t="s">
        <v>3337</v>
      </c>
      <c r="K51" s="91" t="s">
        <v>58</v>
      </c>
      <c r="L51" s="33">
        <v>1173</v>
      </c>
      <c r="M51" s="33" t="s">
        <v>58</v>
      </c>
      <c r="N51" s="33"/>
      <c r="O51" s="33"/>
      <c r="P51" s="33"/>
      <c r="Q51" s="2"/>
      <c r="R51" s="2"/>
      <c r="S51" s="2"/>
      <c r="T51" s="2"/>
      <c r="U51" s="2"/>
      <c r="V51" s="18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2"/>
      <c r="AO51" s="2"/>
      <c r="AP51" s="2"/>
      <c r="AQ51" s="1"/>
      <c r="AR51" s="1"/>
      <c r="AS51" s="1"/>
      <c r="AT51" s="1"/>
      <c r="AU51" s="1"/>
      <c r="AV51" s="2"/>
      <c r="AW51" s="1"/>
      <c r="AX51" s="1" t="s">
        <v>3763</v>
      </c>
      <c r="AY51" s="1"/>
      <c r="AZ51" s="1"/>
      <c r="BA51" s="1"/>
      <c r="BB51" s="92"/>
      <c r="BC51" s="1"/>
      <c r="BD51" s="1"/>
      <c r="BE51" s="1"/>
      <c r="BF51" s="1"/>
      <c r="BG51" s="2"/>
      <c r="BH51" s="2"/>
      <c r="BI51" s="1"/>
      <c r="BJ51" s="2"/>
      <c r="BK51" s="2"/>
      <c r="BL51" s="2"/>
      <c r="BM51" s="1"/>
      <c r="BN51" s="90"/>
    </row>
    <row r="52" spans="1:66" ht="16.2">
      <c r="A52" s="23">
        <v>48</v>
      </c>
      <c r="B52" s="92" t="s">
        <v>2924</v>
      </c>
      <c r="C52" s="92" t="s">
        <v>533</v>
      </c>
      <c r="D52" s="92" t="s">
        <v>2659</v>
      </c>
      <c r="E52" s="92">
        <v>78</v>
      </c>
      <c r="F52" s="92" t="s">
        <v>3337</v>
      </c>
      <c r="G52" s="92" t="s">
        <v>3379</v>
      </c>
      <c r="H52" s="23" t="str">
        <f t="shared" si="0"/>
        <v>陳＊傳</v>
      </c>
      <c r="I52" s="23" t="str">
        <f t="shared" si="1"/>
        <v>1＊396788</v>
      </c>
      <c r="J52" s="92" t="s">
        <v>3372</v>
      </c>
      <c r="K52" s="91" t="s">
        <v>91</v>
      </c>
      <c r="L52" s="33">
        <v>1173</v>
      </c>
      <c r="M52" s="33" t="s">
        <v>91</v>
      </c>
      <c r="N52" s="33"/>
      <c r="O52" s="33"/>
      <c r="P52" s="33"/>
      <c r="Q52" s="2"/>
      <c r="R52" s="2"/>
      <c r="S52" s="2"/>
      <c r="T52" s="2"/>
      <c r="U52" s="2"/>
      <c r="V52" s="18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2"/>
      <c r="AO52" s="2"/>
      <c r="AP52" s="2"/>
      <c r="AQ52" s="1"/>
      <c r="AR52" s="1"/>
      <c r="AS52" s="1"/>
      <c r="AT52" s="1"/>
      <c r="AU52" s="1"/>
      <c r="AV52" s="2"/>
      <c r="AW52" s="1"/>
      <c r="AX52" s="1"/>
      <c r="AY52" s="1"/>
      <c r="AZ52" s="1"/>
      <c r="BA52" s="1"/>
      <c r="BB52" s="92"/>
      <c r="BC52" s="1"/>
      <c r="BD52" s="1"/>
      <c r="BE52" s="1"/>
      <c r="BF52" s="1"/>
      <c r="BG52" s="2"/>
      <c r="BH52" s="2"/>
      <c r="BI52" s="1"/>
      <c r="BJ52" s="2"/>
      <c r="BK52" s="2"/>
      <c r="BL52" s="2"/>
      <c r="BM52" s="1" t="s">
        <v>1792</v>
      </c>
      <c r="BN52" s="90"/>
    </row>
    <row r="53" spans="1:66" ht="31.2">
      <c r="A53" s="23">
        <v>49</v>
      </c>
      <c r="B53" s="92" t="s">
        <v>3573</v>
      </c>
      <c r="C53" s="92" t="s">
        <v>3380</v>
      </c>
      <c r="D53" s="92" t="s">
        <v>2661</v>
      </c>
      <c r="E53" s="92">
        <v>51</v>
      </c>
      <c r="F53" s="92" t="s">
        <v>3341</v>
      </c>
      <c r="G53" s="92" t="s">
        <v>3354</v>
      </c>
      <c r="H53" s="23" t="str">
        <f t="shared" si="0"/>
        <v>王＊玲</v>
      </c>
      <c r="I53" s="23" t="str">
        <f t="shared" si="1"/>
        <v>1＊925923</v>
      </c>
      <c r="J53" s="92" t="s">
        <v>3354</v>
      </c>
      <c r="K53" s="91" t="s">
        <v>1121</v>
      </c>
      <c r="L53" s="33">
        <v>1173</v>
      </c>
      <c r="M53" s="33" t="s">
        <v>58</v>
      </c>
      <c r="N53" s="33" t="s">
        <v>3345</v>
      </c>
      <c r="O53" s="33"/>
      <c r="P53" s="33"/>
      <c r="Q53" s="2"/>
      <c r="R53" s="2"/>
      <c r="S53" s="2"/>
      <c r="T53" s="2"/>
      <c r="U53" s="2"/>
      <c r="V53" s="18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2"/>
      <c r="AO53" s="2"/>
      <c r="AP53" s="2"/>
      <c r="AQ53" s="1"/>
      <c r="AR53" s="1"/>
      <c r="AS53" s="1"/>
      <c r="AT53" s="1"/>
      <c r="AU53" s="1"/>
      <c r="AV53" s="2"/>
      <c r="AW53" s="1"/>
      <c r="AX53" s="1" t="s">
        <v>3760</v>
      </c>
      <c r="AY53" s="1"/>
      <c r="AZ53" s="1"/>
      <c r="BA53" s="1"/>
      <c r="BB53" s="92"/>
      <c r="BC53" s="1"/>
      <c r="BD53" s="1"/>
      <c r="BE53" s="1"/>
      <c r="BF53" s="1"/>
      <c r="BG53" s="2"/>
      <c r="BH53" s="2"/>
      <c r="BI53" s="1"/>
      <c r="BJ53" s="2"/>
      <c r="BK53" s="2"/>
      <c r="BL53" s="2"/>
      <c r="BM53" s="1" t="s">
        <v>1111</v>
      </c>
      <c r="BN53" s="90"/>
    </row>
    <row r="54" spans="1:66" ht="16.2">
      <c r="A54" s="23">
        <v>50</v>
      </c>
      <c r="B54" s="92" t="s">
        <v>3574</v>
      </c>
      <c r="C54" s="92" t="s">
        <v>3381</v>
      </c>
      <c r="D54" s="92" t="s">
        <v>2659</v>
      </c>
      <c r="E54" s="92">
        <v>79</v>
      </c>
      <c r="F54" s="92"/>
      <c r="G54" s="92"/>
      <c r="H54" s="23" t="str">
        <f t="shared" si="0"/>
        <v>邱＊龍</v>
      </c>
      <c r="I54" s="23" t="str">
        <f t="shared" si="1"/>
        <v>0＊074166</v>
      </c>
      <c r="J54" s="92" t="s">
        <v>3354</v>
      </c>
      <c r="K54" s="91" t="s">
        <v>67</v>
      </c>
      <c r="L54" s="33">
        <v>1173</v>
      </c>
      <c r="M54" s="33" t="s">
        <v>67</v>
      </c>
      <c r="N54" s="33"/>
      <c r="O54" s="33"/>
      <c r="P54" s="33"/>
      <c r="Q54" s="2"/>
      <c r="R54" s="2"/>
      <c r="S54" s="2"/>
      <c r="T54" s="2"/>
      <c r="U54" s="2"/>
      <c r="V54" s="18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2"/>
      <c r="AO54" s="2"/>
      <c r="AP54" s="2"/>
      <c r="AQ54" s="1"/>
      <c r="AR54" s="1"/>
      <c r="AS54" s="1"/>
      <c r="AT54" s="1"/>
      <c r="AU54" s="1"/>
      <c r="AV54" s="2"/>
      <c r="AW54" s="1"/>
      <c r="AX54" s="1"/>
      <c r="AY54" s="1"/>
      <c r="AZ54" s="1"/>
      <c r="BA54" s="1"/>
      <c r="BB54" s="92" t="s">
        <v>3758</v>
      </c>
      <c r="BC54" s="1"/>
      <c r="BD54" s="1"/>
      <c r="BE54" s="1"/>
      <c r="BF54" s="1"/>
      <c r="BG54" s="2"/>
      <c r="BH54" s="2"/>
      <c r="BI54" s="1"/>
      <c r="BJ54" s="2"/>
      <c r="BK54" s="2"/>
      <c r="BL54" s="2"/>
      <c r="BM54" s="1"/>
      <c r="BN54" s="90"/>
    </row>
    <row r="55" spans="1:66" ht="31.2">
      <c r="A55" s="23">
        <v>51</v>
      </c>
      <c r="B55" s="92" t="s">
        <v>3575</v>
      </c>
      <c r="C55" s="92" t="s">
        <v>3382</v>
      </c>
      <c r="D55" s="92" t="s">
        <v>2661</v>
      </c>
      <c r="E55" s="92">
        <v>14</v>
      </c>
      <c r="F55" s="92" t="s">
        <v>3370</v>
      </c>
      <c r="G55" s="92"/>
      <c r="H55" s="23" t="str">
        <f t="shared" si="0"/>
        <v>李＊涵</v>
      </c>
      <c r="I55" s="23" t="str">
        <f t="shared" si="1"/>
        <v>1＊885221</v>
      </c>
      <c r="J55" s="92" t="s">
        <v>3357</v>
      </c>
      <c r="K55" s="91" t="s">
        <v>1122</v>
      </c>
      <c r="L55" s="33">
        <v>1173</v>
      </c>
      <c r="M55" s="33" t="s">
        <v>705</v>
      </c>
      <c r="N55" s="33" t="s">
        <v>3345</v>
      </c>
      <c r="O55" s="33"/>
      <c r="P55" s="33"/>
      <c r="Q55" s="2"/>
      <c r="R55" s="2"/>
      <c r="S55" s="2"/>
      <c r="T55" s="2"/>
      <c r="U55" s="2"/>
      <c r="V55" s="18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2"/>
      <c r="AO55" s="2"/>
      <c r="AP55" s="2"/>
      <c r="AQ55" s="1"/>
      <c r="AR55" s="1"/>
      <c r="AS55" s="1"/>
      <c r="AT55" s="1"/>
      <c r="AU55" s="1"/>
      <c r="AV55" s="2" t="s">
        <v>3765</v>
      </c>
      <c r="AW55" s="1"/>
      <c r="AX55" s="1"/>
      <c r="AY55" s="1"/>
      <c r="AZ55" s="1"/>
      <c r="BA55" s="1"/>
      <c r="BB55" s="92"/>
      <c r="BC55" s="1"/>
      <c r="BD55" s="1"/>
      <c r="BE55" s="1"/>
      <c r="BF55" s="1"/>
      <c r="BG55" s="2"/>
      <c r="BH55" s="2"/>
      <c r="BI55" s="1"/>
      <c r="BJ55" s="2"/>
      <c r="BK55" s="2"/>
      <c r="BL55" s="2"/>
      <c r="BM55" s="1" t="s">
        <v>1111</v>
      </c>
      <c r="BN55" s="90"/>
    </row>
    <row r="56" spans="1:66" ht="16.2">
      <c r="A56" s="23">
        <v>52</v>
      </c>
      <c r="B56" s="92" t="s">
        <v>3576</v>
      </c>
      <c r="C56" s="92" t="s">
        <v>3383</v>
      </c>
      <c r="D56" s="92" t="s">
        <v>2661</v>
      </c>
      <c r="E56" s="92">
        <v>73</v>
      </c>
      <c r="F56" s="92"/>
      <c r="G56" s="92"/>
      <c r="H56" s="23" t="str">
        <f t="shared" si="0"/>
        <v>徐＊素</v>
      </c>
      <c r="I56" s="23" t="str">
        <f t="shared" si="1"/>
        <v>0＊658186</v>
      </c>
      <c r="J56" s="92" t="s">
        <v>3363</v>
      </c>
      <c r="K56" s="91" t="s">
        <v>58</v>
      </c>
      <c r="L56" s="33">
        <v>1410</v>
      </c>
      <c r="M56" s="33" t="s">
        <v>58</v>
      </c>
      <c r="N56" s="33"/>
      <c r="O56" s="33"/>
      <c r="P56" s="33"/>
      <c r="Q56" s="2"/>
      <c r="R56" s="2"/>
      <c r="S56" s="2"/>
      <c r="T56" s="2"/>
      <c r="U56" s="2"/>
      <c r="V56" s="18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2"/>
      <c r="AO56" s="2"/>
      <c r="AP56" s="2"/>
      <c r="AQ56" s="1"/>
      <c r="AR56" s="1"/>
      <c r="AS56" s="1"/>
      <c r="AT56" s="1"/>
      <c r="AU56" s="1"/>
      <c r="AV56" s="2"/>
      <c r="AW56" s="1"/>
      <c r="AX56" s="1" t="s">
        <v>3760</v>
      </c>
      <c r="AY56" s="1"/>
      <c r="AZ56" s="1"/>
      <c r="BA56" s="1"/>
      <c r="BB56" s="92"/>
      <c r="BC56" s="1"/>
      <c r="BD56" s="1"/>
      <c r="BE56" s="1"/>
      <c r="BF56" s="1"/>
      <c r="BG56" s="2"/>
      <c r="BH56" s="2"/>
      <c r="BI56" s="1"/>
      <c r="BJ56" s="2"/>
      <c r="BK56" s="2"/>
      <c r="BL56" s="2"/>
      <c r="BM56" s="1"/>
      <c r="BN56" s="90"/>
    </row>
    <row r="57" spans="1:66" ht="16.2">
      <c r="A57" s="23">
        <v>53</v>
      </c>
      <c r="B57" s="92" t="s">
        <v>3320</v>
      </c>
      <c r="C57" s="92" t="s">
        <v>2616</v>
      </c>
      <c r="D57" s="92" t="s">
        <v>2661</v>
      </c>
      <c r="E57" s="92">
        <v>71</v>
      </c>
      <c r="F57" s="92"/>
      <c r="G57" s="92"/>
      <c r="H57" s="23" t="str">
        <f t="shared" si="0"/>
        <v>莊＊英</v>
      </c>
      <c r="I57" s="23" t="str">
        <f t="shared" si="1"/>
        <v>2＊971969</v>
      </c>
      <c r="J57" s="92" t="s">
        <v>3331</v>
      </c>
      <c r="K57" s="91" t="s">
        <v>118</v>
      </c>
      <c r="L57" s="33">
        <v>1410</v>
      </c>
      <c r="M57" s="33" t="s">
        <v>118</v>
      </c>
      <c r="N57" s="33"/>
      <c r="O57" s="33"/>
      <c r="P57" s="33"/>
      <c r="Q57" s="2"/>
      <c r="R57" s="2"/>
      <c r="S57" s="2"/>
      <c r="T57" s="2"/>
      <c r="U57" s="2"/>
      <c r="V57" s="18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2"/>
      <c r="AO57" s="2"/>
      <c r="AP57" s="2"/>
      <c r="AQ57" s="1"/>
      <c r="AR57" s="1"/>
      <c r="AS57" s="1"/>
      <c r="AT57" s="1"/>
      <c r="AU57" s="1"/>
      <c r="AV57" s="2"/>
      <c r="AW57" s="1"/>
      <c r="AX57" s="1"/>
      <c r="AY57" s="1"/>
      <c r="AZ57" s="1"/>
      <c r="BA57" s="1" t="s">
        <v>3774</v>
      </c>
      <c r="BB57" s="92"/>
      <c r="BC57" s="1"/>
      <c r="BD57" s="1"/>
      <c r="BE57" s="1"/>
      <c r="BF57" s="1"/>
      <c r="BG57" s="2"/>
      <c r="BH57" s="2"/>
      <c r="BI57" s="1"/>
      <c r="BJ57" s="2"/>
      <c r="BK57" s="2"/>
      <c r="BL57" s="2"/>
      <c r="BM57" s="1"/>
      <c r="BN57" s="90"/>
    </row>
    <row r="58" spans="1:66" ht="16.2">
      <c r="A58" s="23">
        <v>54</v>
      </c>
      <c r="B58" s="92" t="s">
        <v>3577</v>
      </c>
      <c r="C58" s="92" t="s">
        <v>3384</v>
      </c>
      <c r="D58" s="92" t="s">
        <v>2659</v>
      </c>
      <c r="E58" s="92">
        <v>87</v>
      </c>
      <c r="F58" s="92" t="s">
        <v>2477</v>
      </c>
      <c r="G58" s="92"/>
      <c r="H58" s="23" t="str">
        <f t="shared" si="0"/>
        <v>范＊山</v>
      </c>
      <c r="I58" s="23" t="str">
        <f t="shared" si="1"/>
        <v>1＊652394</v>
      </c>
      <c r="J58" s="92" t="s">
        <v>3334</v>
      </c>
      <c r="K58" s="91" t="s">
        <v>135</v>
      </c>
      <c r="L58" s="33">
        <v>1410</v>
      </c>
      <c r="M58" s="33" t="s">
        <v>135</v>
      </c>
      <c r="N58" s="33"/>
      <c r="O58" s="33"/>
      <c r="P58" s="33"/>
      <c r="Q58" s="2"/>
      <c r="R58" s="2"/>
      <c r="S58" s="2"/>
      <c r="T58" s="2"/>
      <c r="U58" s="2"/>
      <c r="V58" s="18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2"/>
      <c r="AO58" s="2"/>
      <c r="AP58" s="2"/>
      <c r="AQ58" s="1"/>
      <c r="AR58" s="1"/>
      <c r="AS58" s="1"/>
      <c r="AT58" s="1"/>
      <c r="AU58" s="1"/>
      <c r="AV58" s="2"/>
      <c r="AW58" s="1"/>
      <c r="AX58" s="1"/>
      <c r="AY58" s="1"/>
      <c r="AZ58" s="1" t="s">
        <v>3772</v>
      </c>
      <c r="BA58" s="1"/>
      <c r="BB58" s="92"/>
      <c r="BC58" s="1"/>
      <c r="BD58" s="1"/>
      <c r="BE58" s="1"/>
      <c r="BF58" s="1"/>
      <c r="BG58" s="2"/>
      <c r="BH58" s="2"/>
      <c r="BI58" s="1"/>
      <c r="BJ58" s="2"/>
      <c r="BK58" s="2"/>
      <c r="BL58" s="2"/>
      <c r="BM58" s="1"/>
      <c r="BN58" s="90"/>
    </row>
    <row r="59" spans="1:66" ht="16.2">
      <c r="A59" s="23">
        <v>55</v>
      </c>
      <c r="B59" s="92" t="s">
        <v>3316</v>
      </c>
      <c r="C59" s="92" t="s">
        <v>2612</v>
      </c>
      <c r="D59" s="92" t="s">
        <v>2659</v>
      </c>
      <c r="E59" s="92">
        <v>86</v>
      </c>
      <c r="F59" s="92"/>
      <c r="G59" s="92"/>
      <c r="H59" s="23" t="str">
        <f t="shared" si="0"/>
        <v>蔡＊洪</v>
      </c>
      <c r="I59" s="23" t="str">
        <f t="shared" si="1"/>
        <v>1＊561471</v>
      </c>
      <c r="J59" s="92" t="s">
        <v>3385</v>
      </c>
      <c r="K59" s="91" t="s">
        <v>67</v>
      </c>
      <c r="L59" s="33">
        <v>1410</v>
      </c>
      <c r="M59" s="33" t="s">
        <v>67</v>
      </c>
      <c r="N59" s="33"/>
      <c r="O59" s="33"/>
      <c r="P59" s="33"/>
      <c r="Q59" s="2"/>
      <c r="R59" s="2"/>
      <c r="S59" s="2"/>
      <c r="T59" s="2"/>
      <c r="U59" s="2"/>
      <c r="V59" s="18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2"/>
      <c r="AO59" s="2"/>
      <c r="AP59" s="2"/>
      <c r="AQ59" s="1"/>
      <c r="AR59" s="1"/>
      <c r="AS59" s="1"/>
      <c r="AT59" s="1"/>
      <c r="AU59" s="1"/>
      <c r="AV59" s="2"/>
      <c r="AW59" s="1"/>
      <c r="AX59" s="1"/>
      <c r="AY59" s="1"/>
      <c r="AZ59" s="1"/>
      <c r="BA59" s="1"/>
      <c r="BB59" s="92" t="s">
        <v>3760</v>
      </c>
      <c r="BC59" s="1"/>
      <c r="BD59" s="1"/>
      <c r="BE59" s="1"/>
      <c r="BF59" s="1"/>
      <c r="BG59" s="2"/>
      <c r="BH59" s="2"/>
      <c r="BI59" s="1"/>
      <c r="BJ59" s="2"/>
      <c r="BK59" s="2"/>
      <c r="BL59" s="2"/>
      <c r="BM59" s="1"/>
      <c r="BN59" s="90"/>
    </row>
    <row r="60" spans="1:66" ht="16.2">
      <c r="A60" s="23">
        <v>56</v>
      </c>
      <c r="B60" s="92" t="s">
        <v>2867</v>
      </c>
      <c r="C60" s="92" t="s">
        <v>794</v>
      </c>
      <c r="D60" s="92" t="s">
        <v>2659</v>
      </c>
      <c r="E60" s="92">
        <v>63</v>
      </c>
      <c r="F60" s="92" t="s">
        <v>2524</v>
      </c>
      <c r="G60" s="92"/>
      <c r="H60" s="23" t="str">
        <f t="shared" si="0"/>
        <v>胡＊鳳</v>
      </c>
      <c r="I60" s="23" t="str">
        <f t="shared" si="1"/>
        <v>1＊488140</v>
      </c>
      <c r="J60" s="92" t="s">
        <v>3348</v>
      </c>
      <c r="K60" s="91" t="s">
        <v>135</v>
      </c>
      <c r="L60" s="33">
        <v>1410</v>
      </c>
      <c r="M60" s="33" t="s">
        <v>135</v>
      </c>
      <c r="N60" s="33"/>
      <c r="O60" s="33"/>
      <c r="P60" s="33"/>
      <c r="Q60" s="2"/>
      <c r="R60" s="2"/>
      <c r="S60" s="2"/>
      <c r="T60" s="2"/>
      <c r="U60" s="2"/>
      <c r="V60" s="18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2"/>
      <c r="AO60" s="2"/>
      <c r="AP60" s="2"/>
      <c r="AQ60" s="1"/>
      <c r="AR60" s="1"/>
      <c r="AS60" s="1"/>
      <c r="AT60" s="1"/>
      <c r="AU60" s="1"/>
      <c r="AV60" s="2"/>
      <c r="AW60" s="1"/>
      <c r="AX60" s="1"/>
      <c r="AY60" s="1"/>
      <c r="AZ60" s="1" t="s">
        <v>3772</v>
      </c>
      <c r="BA60" s="1"/>
      <c r="BB60" s="92"/>
      <c r="BC60" s="1"/>
      <c r="BD60" s="1"/>
      <c r="BE60" s="1"/>
      <c r="BF60" s="1"/>
      <c r="BG60" s="2"/>
      <c r="BH60" s="2"/>
      <c r="BI60" s="1"/>
      <c r="BJ60" s="2"/>
      <c r="BK60" s="2"/>
      <c r="BL60" s="2"/>
      <c r="BM60" s="1"/>
      <c r="BN60" s="90"/>
    </row>
    <row r="61" spans="1:66" ht="16.2">
      <c r="A61" s="23">
        <v>57</v>
      </c>
      <c r="B61" s="92" t="s">
        <v>3578</v>
      </c>
      <c r="C61" s="92" t="s">
        <v>3386</v>
      </c>
      <c r="D61" s="92" t="s">
        <v>2661</v>
      </c>
      <c r="E61" s="92">
        <v>61</v>
      </c>
      <c r="F61" s="92" t="s">
        <v>3328</v>
      </c>
      <c r="G61" s="92"/>
      <c r="H61" s="23" t="str">
        <f t="shared" si="0"/>
        <v>郭＊惠</v>
      </c>
      <c r="I61" s="23" t="str">
        <f t="shared" si="1"/>
        <v>0＊964759</v>
      </c>
      <c r="J61" s="92" t="s">
        <v>3348</v>
      </c>
      <c r="K61" s="91" t="s">
        <v>705</v>
      </c>
      <c r="L61" s="33">
        <v>1410</v>
      </c>
      <c r="M61" s="33" t="s">
        <v>705</v>
      </c>
      <c r="N61" s="33"/>
      <c r="O61" s="33"/>
      <c r="P61" s="33"/>
      <c r="Q61" s="2"/>
      <c r="R61" s="2"/>
      <c r="S61" s="2"/>
      <c r="T61" s="2"/>
      <c r="U61" s="2"/>
      <c r="V61" s="18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2"/>
      <c r="AO61" s="2"/>
      <c r="AP61" s="2"/>
      <c r="AQ61" s="1"/>
      <c r="AR61" s="1"/>
      <c r="AS61" s="1"/>
      <c r="AT61" s="1"/>
      <c r="AU61" s="1"/>
      <c r="AV61" s="2" t="s">
        <v>3765</v>
      </c>
      <c r="AW61" s="1"/>
      <c r="AX61" s="1"/>
      <c r="AY61" s="1"/>
      <c r="AZ61" s="1"/>
      <c r="BA61" s="1"/>
      <c r="BB61" s="92"/>
      <c r="BC61" s="1"/>
      <c r="BD61" s="1"/>
      <c r="BE61" s="1"/>
      <c r="BF61" s="1"/>
      <c r="BG61" s="2"/>
      <c r="BH61" s="2"/>
      <c r="BI61" s="1"/>
      <c r="BJ61" s="2"/>
      <c r="BK61" s="2"/>
      <c r="BL61" s="2"/>
      <c r="BM61" s="1"/>
      <c r="BN61" s="90"/>
    </row>
    <row r="62" spans="1:66" ht="16.2">
      <c r="A62" s="23">
        <v>58</v>
      </c>
      <c r="B62" s="92" t="s">
        <v>3239</v>
      </c>
      <c r="C62" s="92" t="s">
        <v>2540</v>
      </c>
      <c r="D62" s="92" t="s">
        <v>2659</v>
      </c>
      <c r="E62" s="92">
        <v>45</v>
      </c>
      <c r="F62" s="92" t="s">
        <v>3351</v>
      </c>
      <c r="G62" s="92" t="s">
        <v>3337</v>
      </c>
      <c r="H62" s="23" t="str">
        <f t="shared" si="0"/>
        <v>王＊傑</v>
      </c>
      <c r="I62" s="23" t="str">
        <f t="shared" si="1"/>
        <v>0＊438775</v>
      </c>
      <c r="J62" s="92" t="s">
        <v>3337</v>
      </c>
      <c r="K62" s="91" t="s">
        <v>67</v>
      </c>
      <c r="L62" s="33">
        <v>1410</v>
      </c>
      <c r="M62" s="33" t="s">
        <v>67</v>
      </c>
      <c r="N62" s="33"/>
      <c r="O62" s="33"/>
      <c r="P62" s="33"/>
      <c r="Q62" s="2"/>
      <c r="R62" s="2"/>
      <c r="S62" s="2"/>
      <c r="T62" s="2"/>
      <c r="U62" s="2"/>
      <c r="V62" s="18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2"/>
      <c r="AO62" s="2"/>
      <c r="AP62" s="2"/>
      <c r="AQ62" s="1"/>
      <c r="AR62" s="1"/>
      <c r="AS62" s="1"/>
      <c r="AT62" s="1"/>
      <c r="AU62" s="1"/>
      <c r="AV62" s="2"/>
      <c r="AW62" s="1"/>
      <c r="AX62" s="1"/>
      <c r="AY62" s="1"/>
      <c r="AZ62" s="1"/>
      <c r="BA62" s="1"/>
      <c r="BB62" s="92" t="s">
        <v>3758</v>
      </c>
      <c r="BC62" s="1"/>
      <c r="BD62" s="1"/>
      <c r="BE62" s="1"/>
      <c r="BF62" s="1"/>
      <c r="BG62" s="2"/>
      <c r="BH62" s="2"/>
      <c r="BI62" s="1"/>
      <c r="BJ62" s="2"/>
      <c r="BK62" s="2"/>
      <c r="BL62" s="2"/>
      <c r="BM62" s="1"/>
      <c r="BN62" s="90"/>
    </row>
    <row r="63" spans="1:66" ht="16.2">
      <c r="A63" s="23">
        <v>59</v>
      </c>
      <c r="B63" s="92" t="s">
        <v>3579</v>
      </c>
      <c r="C63" s="92" t="s">
        <v>3387</v>
      </c>
      <c r="D63" s="92" t="s">
        <v>2659</v>
      </c>
      <c r="E63" s="92">
        <v>85</v>
      </c>
      <c r="F63" s="92"/>
      <c r="G63" s="92"/>
      <c r="H63" s="23" t="str">
        <f t="shared" si="0"/>
        <v>陳＊根</v>
      </c>
      <c r="I63" s="23" t="str">
        <f t="shared" si="1"/>
        <v>1＊234725</v>
      </c>
      <c r="J63" s="92" t="s">
        <v>3372</v>
      </c>
      <c r="K63" s="91" t="s">
        <v>135</v>
      </c>
      <c r="L63" s="33">
        <v>1410</v>
      </c>
      <c r="M63" s="33" t="s">
        <v>135</v>
      </c>
      <c r="N63" s="33"/>
      <c r="O63" s="33"/>
      <c r="P63" s="33"/>
      <c r="Q63" s="2"/>
      <c r="R63" s="2"/>
      <c r="S63" s="2"/>
      <c r="T63" s="2"/>
      <c r="U63" s="2"/>
      <c r="V63" s="18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2"/>
      <c r="AO63" s="2"/>
      <c r="AP63" s="2"/>
      <c r="AQ63" s="1"/>
      <c r="AR63" s="1"/>
      <c r="AS63" s="1"/>
      <c r="AT63" s="1"/>
      <c r="AU63" s="1"/>
      <c r="AV63" s="2"/>
      <c r="AW63" s="1"/>
      <c r="AX63" s="1"/>
      <c r="AY63" s="1"/>
      <c r="AZ63" s="1" t="s">
        <v>3772</v>
      </c>
      <c r="BA63" s="1"/>
      <c r="BB63" s="92"/>
      <c r="BC63" s="1"/>
      <c r="BD63" s="1"/>
      <c r="BE63" s="1"/>
      <c r="BF63" s="1"/>
      <c r="BG63" s="2"/>
      <c r="BH63" s="2"/>
      <c r="BI63" s="1"/>
      <c r="BJ63" s="2"/>
      <c r="BK63" s="2"/>
      <c r="BL63" s="2"/>
      <c r="BM63" s="1"/>
      <c r="BN63" s="90"/>
    </row>
    <row r="64" spans="1:66" ht="16.2">
      <c r="A64" s="23">
        <v>60</v>
      </c>
      <c r="B64" s="92" t="s">
        <v>3570</v>
      </c>
      <c r="C64" s="92" t="s">
        <v>3376</v>
      </c>
      <c r="D64" s="92" t="s">
        <v>2661</v>
      </c>
      <c r="E64" s="92">
        <v>82</v>
      </c>
      <c r="F64" s="92" t="s">
        <v>3371</v>
      </c>
      <c r="G64" s="92"/>
      <c r="H64" s="23" t="str">
        <f t="shared" si="0"/>
        <v>羅＊文</v>
      </c>
      <c r="I64" s="23" t="str">
        <f t="shared" si="1"/>
        <v>0＊367405</v>
      </c>
      <c r="J64" s="92" t="s">
        <v>3372</v>
      </c>
      <c r="K64" s="91" t="s">
        <v>705</v>
      </c>
      <c r="L64" s="33">
        <v>1410</v>
      </c>
      <c r="M64" s="33" t="s">
        <v>705</v>
      </c>
      <c r="N64" s="33"/>
      <c r="O64" s="33"/>
      <c r="P64" s="33"/>
      <c r="Q64" s="2"/>
      <c r="R64" s="2"/>
      <c r="S64" s="2"/>
      <c r="T64" s="2"/>
      <c r="U64" s="2"/>
      <c r="V64" s="18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2"/>
      <c r="AO64" s="2"/>
      <c r="AP64" s="2"/>
      <c r="AQ64" s="1"/>
      <c r="AR64" s="1"/>
      <c r="AS64" s="1"/>
      <c r="AT64" s="1"/>
      <c r="AU64" s="1"/>
      <c r="AV64" s="2" t="s">
        <v>3761</v>
      </c>
      <c r="AW64" s="1"/>
      <c r="AX64" s="1"/>
      <c r="AY64" s="1"/>
      <c r="AZ64" s="1"/>
      <c r="BA64" s="1"/>
      <c r="BB64" s="92"/>
      <c r="BC64" s="1"/>
      <c r="BD64" s="1"/>
      <c r="BE64" s="1"/>
      <c r="BF64" s="1"/>
      <c r="BG64" s="2"/>
      <c r="BH64" s="2"/>
      <c r="BI64" s="1"/>
      <c r="BJ64" s="2"/>
      <c r="BK64" s="2"/>
      <c r="BL64" s="2"/>
      <c r="BM64" s="1"/>
      <c r="BN64" s="90"/>
    </row>
    <row r="65" spans="1:66" ht="16.2">
      <c r="A65" s="23">
        <v>61</v>
      </c>
      <c r="B65" s="92" t="s">
        <v>3580</v>
      </c>
      <c r="C65" s="92" t="s">
        <v>3388</v>
      </c>
      <c r="D65" s="92" t="s">
        <v>2661</v>
      </c>
      <c r="E65" s="92">
        <v>33</v>
      </c>
      <c r="F65" s="92" t="s">
        <v>3389</v>
      </c>
      <c r="G65" s="92" t="s">
        <v>3390</v>
      </c>
      <c r="H65" s="23" t="str">
        <f t="shared" si="0"/>
        <v>陳＊臻</v>
      </c>
      <c r="I65" s="23" t="str">
        <f t="shared" si="1"/>
        <v>1＊716177</v>
      </c>
      <c r="J65" s="92" t="s">
        <v>3372</v>
      </c>
      <c r="K65" s="91" t="s">
        <v>135</v>
      </c>
      <c r="L65" s="33">
        <v>1410</v>
      </c>
      <c r="M65" s="33" t="s">
        <v>135</v>
      </c>
      <c r="N65" s="33"/>
      <c r="O65" s="33"/>
      <c r="P65" s="33"/>
      <c r="Q65" s="2"/>
      <c r="R65" s="2"/>
      <c r="S65" s="2"/>
      <c r="T65" s="2"/>
      <c r="U65" s="2"/>
      <c r="V65" s="18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2"/>
      <c r="AO65" s="2"/>
      <c r="AP65" s="2"/>
      <c r="AQ65" s="1"/>
      <c r="AR65" s="1"/>
      <c r="AS65" s="1"/>
      <c r="AT65" s="1"/>
      <c r="AU65" s="1"/>
      <c r="AV65" s="2"/>
      <c r="AW65" s="1"/>
      <c r="AX65" s="1"/>
      <c r="AY65" s="1"/>
      <c r="AZ65" s="1" t="s">
        <v>3772</v>
      </c>
      <c r="BA65" s="1"/>
      <c r="BB65" s="92"/>
      <c r="BC65" s="1"/>
      <c r="BD65" s="1"/>
      <c r="BE65" s="2"/>
      <c r="BF65" s="1"/>
      <c r="BG65" s="2"/>
      <c r="BH65" s="2"/>
      <c r="BI65" s="1"/>
      <c r="BJ65" s="2"/>
      <c r="BK65" s="2"/>
      <c r="BL65" s="2"/>
      <c r="BM65" s="1"/>
      <c r="BN65" s="90"/>
    </row>
    <row r="66" spans="1:66" ht="16.2">
      <c r="A66" s="23">
        <v>62</v>
      </c>
      <c r="B66" s="92" t="s">
        <v>2949</v>
      </c>
      <c r="C66" s="92" t="s">
        <v>2264</v>
      </c>
      <c r="D66" s="92" t="s">
        <v>2661</v>
      </c>
      <c r="E66" s="92">
        <v>65</v>
      </c>
      <c r="F66" s="92"/>
      <c r="G66" s="92"/>
      <c r="H66" s="23" t="str">
        <f t="shared" si="0"/>
        <v>蔡＊秀援</v>
      </c>
      <c r="I66" s="23" t="str">
        <f t="shared" si="1"/>
        <v>2＊842217</v>
      </c>
      <c r="J66" s="92" t="s">
        <v>3354</v>
      </c>
      <c r="K66" s="91" t="s">
        <v>115</v>
      </c>
      <c r="L66" s="33">
        <v>1410</v>
      </c>
      <c r="M66" s="33" t="s">
        <v>115</v>
      </c>
      <c r="N66" s="33"/>
      <c r="O66" s="33"/>
      <c r="P66" s="33"/>
      <c r="Q66" s="2"/>
      <c r="R66" s="2"/>
      <c r="S66" s="2"/>
      <c r="T66" s="2"/>
      <c r="U66" s="2"/>
      <c r="V66" s="18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2"/>
      <c r="AO66" s="2"/>
      <c r="AP66" s="2"/>
      <c r="AQ66" s="1"/>
      <c r="AR66" s="1"/>
      <c r="AS66" s="1"/>
      <c r="AT66" s="1"/>
      <c r="AU66" s="1"/>
      <c r="AV66" s="2"/>
      <c r="AW66" s="1"/>
      <c r="AX66" s="1"/>
      <c r="AY66" s="1"/>
      <c r="AZ66" s="1"/>
      <c r="BA66" s="1"/>
      <c r="BB66" s="92"/>
      <c r="BC66" s="1"/>
      <c r="BD66" s="1"/>
      <c r="BE66" s="1" t="s">
        <v>3760</v>
      </c>
      <c r="BF66" s="1"/>
      <c r="BG66" s="2"/>
      <c r="BH66" s="2"/>
      <c r="BI66" s="1"/>
      <c r="BJ66" s="2"/>
      <c r="BK66" s="2"/>
      <c r="BL66" s="2"/>
      <c r="BM66" s="1"/>
      <c r="BN66" s="90"/>
    </row>
    <row r="67" spans="1:66" ht="16.2">
      <c r="A67" s="23">
        <v>63</v>
      </c>
      <c r="B67" s="92" t="s">
        <v>3581</v>
      </c>
      <c r="C67" s="92" t="s">
        <v>3391</v>
      </c>
      <c r="D67" s="92" t="s">
        <v>2659</v>
      </c>
      <c r="E67" s="92">
        <v>52</v>
      </c>
      <c r="F67" s="92"/>
      <c r="G67" s="92"/>
      <c r="H67" s="23" t="str">
        <f t="shared" si="0"/>
        <v>林＊程</v>
      </c>
      <c r="I67" s="23" t="str">
        <f t="shared" si="1"/>
        <v>0＊468082</v>
      </c>
      <c r="J67" s="92" t="s">
        <v>3354</v>
      </c>
      <c r="K67" s="91" t="s">
        <v>58</v>
      </c>
      <c r="L67" s="33">
        <v>1410</v>
      </c>
      <c r="M67" s="33" t="s">
        <v>58</v>
      </c>
      <c r="N67" s="33"/>
      <c r="O67" s="33"/>
      <c r="P67" s="33"/>
      <c r="Q67" s="2"/>
      <c r="R67" s="2"/>
      <c r="S67" s="2"/>
      <c r="T67" s="2"/>
      <c r="U67" s="2"/>
      <c r="V67" s="18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2"/>
      <c r="AO67" s="1"/>
      <c r="AP67" s="2"/>
      <c r="AQ67" s="1"/>
      <c r="AR67" s="1"/>
      <c r="AS67" s="1"/>
      <c r="AT67" s="1"/>
      <c r="AU67" s="1"/>
      <c r="AV67" s="2"/>
      <c r="AW67" s="1"/>
      <c r="AX67" s="1" t="s">
        <v>3760</v>
      </c>
      <c r="AY67" s="1"/>
      <c r="AZ67" s="1"/>
      <c r="BA67" s="1"/>
      <c r="BB67" s="92"/>
      <c r="BC67" s="1"/>
      <c r="BD67" s="1"/>
      <c r="BE67" s="2"/>
      <c r="BF67" s="1"/>
      <c r="BG67" s="2"/>
      <c r="BH67" s="2"/>
      <c r="BI67" s="1"/>
      <c r="BJ67" s="2"/>
      <c r="BK67" s="2"/>
      <c r="BL67" s="2"/>
      <c r="BM67" s="1"/>
      <c r="BN67" s="90"/>
    </row>
    <row r="68" spans="1:66" ht="62.4">
      <c r="A68" s="23">
        <v>64</v>
      </c>
      <c r="B68" s="92" t="s">
        <v>3582</v>
      </c>
      <c r="C68" s="92" t="s">
        <v>3392</v>
      </c>
      <c r="D68" s="92" t="s">
        <v>2659</v>
      </c>
      <c r="E68" s="92">
        <v>52</v>
      </c>
      <c r="F68" s="92" t="s">
        <v>3354</v>
      </c>
      <c r="G68" s="92" t="s">
        <v>3379</v>
      </c>
      <c r="H68" s="23" t="str">
        <f t="shared" si="0"/>
        <v>王＊樹</v>
      </c>
      <c r="I68" s="23" t="str">
        <f t="shared" si="1"/>
        <v>1＊214666</v>
      </c>
      <c r="J68" s="92" t="s">
        <v>3353</v>
      </c>
      <c r="K68" s="91" t="s">
        <v>3734</v>
      </c>
      <c r="L68" s="33">
        <v>1410</v>
      </c>
      <c r="M68" s="33" t="s">
        <v>3368</v>
      </c>
      <c r="N68" s="33" t="s">
        <v>2513</v>
      </c>
      <c r="O68" s="33" t="s">
        <v>58</v>
      </c>
      <c r="P68" s="33"/>
      <c r="Q68" s="2"/>
      <c r="R68" s="2"/>
      <c r="S68" s="2"/>
      <c r="T68" s="2"/>
      <c r="U68" s="2"/>
      <c r="V68" s="18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2"/>
      <c r="AO68" s="2"/>
      <c r="AP68" s="2"/>
      <c r="AQ68" s="1"/>
      <c r="AR68" s="1"/>
      <c r="AS68" s="1"/>
      <c r="AT68" s="1"/>
      <c r="AU68" s="1"/>
      <c r="AV68" s="2"/>
      <c r="AW68" s="1"/>
      <c r="AX68" s="1" t="s">
        <v>3758</v>
      </c>
      <c r="AY68" s="1"/>
      <c r="AZ68" s="1"/>
      <c r="BA68" s="1"/>
      <c r="BB68" s="92"/>
      <c r="BC68" s="1"/>
      <c r="BD68" s="1"/>
      <c r="BE68" s="2"/>
      <c r="BF68" s="1"/>
      <c r="BG68" s="2"/>
      <c r="BH68" s="2"/>
      <c r="BI68" s="1"/>
      <c r="BJ68" s="2"/>
      <c r="BK68" s="2"/>
      <c r="BL68" s="2"/>
      <c r="BM68" s="1" t="s">
        <v>3751</v>
      </c>
      <c r="BN68" s="90"/>
    </row>
    <row r="69" spans="1:66" ht="31.2">
      <c r="A69" s="23">
        <v>65</v>
      </c>
      <c r="B69" s="92" t="s">
        <v>3583</v>
      </c>
      <c r="C69" s="92" t="s">
        <v>3393</v>
      </c>
      <c r="D69" s="92" t="s">
        <v>2661</v>
      </c>
      <c r="E69" s="92">
        <v>59</v>
      </c>
      <c r="F69" s="92" t="s">
        <v>3394</v>
      </c>
      <c r="G69" s="92" t="s">
        <v>3342</v>
      </c>
      <c r="H69" s="23" t="str">
        <f t="shared" ref="H69:H75" si="2">REPLACE(B69,2,1,"＊")</f>
        <v>何＊美</v>
      </c>
      <c r="I69" s="23" t="str">
        <f t="shared" ref="I69:I76" si="3">REPLACE(C69,2,1,"＊")</f>
        <v>1＊073372</v>
      </c>
      <c r="J69" s="92" t="s">
        <v>3342</v>
      </c>
      <c r="K69" s="91" t="s">
        <v>3735</v>
      </c>
      <c r="L69" s="33">
        <v>1410</v>
      </c>
      <c r="M69" s="33" t="s">
        <v>1397</v>
      </c>
      <c r="N69" s="33" t="s">
        <v>1449</v>
      </c>
      <c r="O69" s="33"/>
      <c r="P69" s="33"/>
      <c r="Q69" s="2"/>
      <c r="R69" s="2"/>
      <c r="S69" s="2"/>
      <c r="T69" s="2" t="s">
        <v>3761</v>
      </c>
      <c r="U69" s="2"/>
      <c r="V69" s="18" t="s">
        <v>3759</v>
      </c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2"/>
      <c r="AO69" s="2"/>
      <c r="AP69" s="2"/>
      <c r="AQ69" s="1"/>
      <c r="AR69" s="1"/>
      <c r="AS69" s="1"/>
      <c r="AT69" s="1"/>
      <c r="AU69" s="1"/>
      <c r="AV69" s="2"/>
      <c r="AW69" s="1"/>
      <c r="AX69" s="1"/>
      <c r="AY69" s="1"/>
      <c r="AZ69" s="1"/>
      <c r="BA69" s="1"/>
      <c r="BB69" s="92"/>
      <c r="BC69" s="1"/>
      <c r="BD69" s="1"/>
      <c r="BE69" s="2"/>
      <c r="BF69" s="1"/>
      <c r="BG69" s="2"/>
      <c r="BH69" s="2"/>
      <c r="BI69" s="1"/>
      <c r="BJ69" s="2"/>
      <c r="BK69" s="2"/>
      <c r="BL69" s="2"/>
      <c r="BM69" s="1"/>
      <c r="BN69" s="90"/>
    </row>
    <row r="70" spans="1:66" ht="16.2">
      <c r="A70" s="23">
        <v>66</v>
      </c>
      <c r="B70" s="92" t="s">
        <v>3584</v>
      </c>
      <c r="C70" s="92" t="s">
        <v>554</v>
      </c>
      <c r="D70" s="92" t="s">
        <v>2659</v>
      </c>
      <c r="E70" s="92">
        <v>43</v>
      </c>
      <c r="F70" s="92"/>
      <c r="G70" s="92"/>
      <c r="H70" s="23" t="str">
        <f t="shared" si="2"/>
        <v>李＊豪</v>
      </c>
      <c r="I70" s="23" t="str">
        <f t="shared" si="3"/>
        <v>2＊469637</v>
      </c>
      <c r="J70" s="92" t="s">
        <v>3342</v>
      </c>
      <c r="K70" s="91" t="s">
        <v>67</v>
      </c>
      <c r="L70" s="33">
        <v>1410</v>
      </c>
      <c r="M70" s="33" t="s">
        <v>67</v>
      </c>
      <c r="N70" s="33"/>
      <c r="O70" s="33"/>
      <c r="P70" s="33"/>
      <c r="Q70" s="2"/>
      <c r="R70" s="2"/>
      <c r="S70" s="2"/>
      <c r="T70" s="2"/>
      <c r="U70" s="2"/>
      <c r="V70" s="18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2"/>
      <c r="AO70" s="2"/>
      <c r="AP70" s="2"/>
      <c r="AQ70" s="1"/>
      <c r="AR70" s="1"/>
      <c r="AS70" s="1"/>
      <c r="AT70" s="1"/>
      <c r="AU70" s="1"/>
      <c r="AV70" s="2"/>
      <c r="AW70" s="1"/>
      <c r="AX70" s="1"/>
      <c r="AY70" s="1"/>
      <c r="AZ70" s="1"/>
      <c r="BA70" s="1"/>
      <c r="BB70" s="92" t="s">
        <v>3760</v>
      </c>
      <c r="BC70" s="1"/>
      <c r="BD70" s="1"/>
      <c r="BE70" s="2"/>
      <c r="BF70" s="1"/>
      <c r="BG70" s="2"/>
      <c r="BH70" s="2"/>
      <c r="BI70" s="1"/>
      <c r="BJ70" s="2"/>
      <c r="BK70" s="2"/>
      <c r="BL70" s="2"/>
      <c r="BM70" s="1"/>
      <c r="BN70" s="90"/>
    </row>
    <row r="71" spans="1:66" ht="16.2">
      <c r="A71" s="23">
        <v>67</v>
      </c>
      <c r="B71" s="92" t="s">
        <v>3585</v>
      </c>
      <c r="C71" s="92" t="s">
        <v>3395</v>
      </c>
      <c r="D71" s="92" t="s">
        <v>2661</v>
      </c>
      <c r="E71" s="92">
        <v>87</v>
      </c>
      <c r="F71" s="92"/>
      <c r="G71" s="92"/>
      <c r="H71" s="23" t="str">
        <f t="shared" si="2"/>
        <v>林＊秋鴻</v>
      </c>
      <c r="I71" s="23" t="str">
        <f t="shared" si="3"/>
        <v>1＊544538</v>
      </c>
      <c r="J71" s="92" t="s">
        <v>3370</v>
      </c>
      <c r="K71" s="91" t="s">
        <v>67</v>
      </c>
      <c r="L71" s="33">
        <v>1410</v>
      </c>
      <c r="M71" s="33" t="s">
        <v>67</v>
      </c>
      <c r="N71" s="33"/>
      <c r="O71" s="33"/>
      <c r="P71" s="33"/>
      <c r="Q71" s="2"/>
      <c r="R71" s="2"/>
      <c r="S71" s="2"/>
      <c r="T71" s="2"/>
      <c r="U71" s="2"/>
      <c r="V71" s="18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2"/>
      <c r="AO71" s="2"/>
      <c r="AP71" s="2"/>
      <c r="AQ71" s="1"/>
      <c r="AR71" s="1"/>
      <c r="AS71" s="1"/>
      <c r="AT71" s="1"/>
      <c r="AU71" s="1"/>
      <c r="AV71" s="2"/>
      <c r="AW71" s="1"/>
      <c r="AX71" s="1"/>
      <c r="AY71" s="1"/>
      <c r="AZ71" s="1"/>
      <c r="BA71" s="1"/>
      <c r="BB71" s="92" t="s">
        <v>3758</v>
      </c>
      <c r="BC71" s="1"/>
      <c r="BD71" s="1"/>
      <c r="BE71" s="2"/>
      <c r="BF71" s="1"/>
      <c r="BG71" s="2"/>
      <c r="BH71" s="2"/>
      <c r="BI71" s="1"/>
      <c r="BJ71" s="2"/>
      <c r="BK71" s="2"/>
      <c r="BL71" s="2"/>
      <c r="BM71" s="1"/>
      <c r="BN71" s="90"/>
    </row>
    <row r="72" spans="1:66" ht="16.2">
      <c r="A72" s="23">
        <v>68</v>
      </c>
      <c r="B72" s="92" t="s">
        <v>3586</v>
      </c>
      <c r="C72" s="92" t="s">
        <v>3396</v>
      </c>
      <c r="D72" s="92" t="s">
        <v>2661</v>
      </c>
      <c r="E72" s="92">
        <v>69</v>
      </c>
      <c r="F72" s="92" t="s">
        <v>3379</v>
      </c>
      <c r="G72" s="92"/>
      <c r="H72" s="23" t="str">
        <f t="shared" si="2"/>
        <v>林＊阿珠</v>
      </c>
      <c r="I72" s="23" t="str">
        <f t="shared" si="3"/>
        <v>1＊597759</v>
      </c>
      <c r="J72" s="92" t="s">
        <v>3357</v>
      </c>
      <c r="K72" s="91" t="s">
        <v>58</v>
      </c>
      <c r="L72" s="33">
        <v>1410</v>
      </c>
      <c r="M72" s="33" t="s">
        <v>58</v>
      </c>
      <c r="N72" s="33"/>
      <c r="O72" s="33"/>
      <c r="P72" s="33"/>
      <c r="Q72" s="2"/>
      <c r="R72" s="2"/>
      <c r="S72" s="2"/>
      <c r="T72" s="2"/>
      <c r="U72" s="2"/>
      <c r="V72" s="18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2"/>
      <c r="AO72" s="2"/>
      <c r="AP72" s="2"/>
      <c r="AQ72" s="1"/>
      <c r="AR72" s="1"/>
      <c r="AS72" s="1"/>
      <c r="AT72" s="1"/>
      <c r="AU72" s="1"/>
      <c r="AV72" s="2"/>
      <c r="AW72" s="1"/>
      <c r="AX72" s="1" t="s">
        <v>3758</v>
      </c>
      <c r="AY72" s="1"/>
      <c r="AZ72" s="1"/>
      <c r="BA72" s="1"/>
      <c r="BB72" s="92"/>
      <c r="BC72" s="1"/>
      <c r="BD72" s="1"/>
      <c r="BE72" s="1"/>
      <c r="BF72" s="1"/>
      <c r="BG72" s="2"/>
      <c r="BH72" s="2"/>
      <c r="BI72" s="1"/>
      <c r="BJ72" s="2"/>
      <c r="BK72" s="2"/>
      <c r="BL72" s="2"/>
      <c r="BM72" s="1"/>
      <c r="BN72" s="90"/>
    </row>
    <row r="73" spans="1:66" ht="16.2">
      <c r="A73" s="23">
        <v>69</v>
      </c>
      <c r="B73" s="92" t="s">
        <v>3587</v>
      </c>
      <c r="C73" s="92" t="s">
        <v>3397</v>
      </c>
      <c r="D73" s="92" t="s">
        <v>2661</v>
      </c>
      <c r="E73" s="92">
        <v>57</v>
      </c>
      <c r="F73" s="92" t="s">
        <v>3355</v>
      </c>
      <c r="G73" s="92" t="s">
        <v>3361</v>
      </c>
      <c r="H73" s="23" t="str">
        <f t="shared" si="2"/>
        <v>洪＊汝</v>
      </c>
      <c r="I73" s="23" t="str">
        <f t="shared" si="3"/>
        <v>0＊886842</v>
      </c>
      <c r="J73" s="92" t="s">
        <v>3357</v>
      </c>
      <c r="K73" s="91" t="s">
        <v>58</v>
      </c>
      <c r="L73" s="33">
        <v>1410</v>
      </c>
      <c r="M73" s="33" t="s">
        <v>58</v>
      </c>
      <c r="N73" s="33"/>
      <c r="O73" s="33"/>
      <c r="P73" s="33"/>
      <c r="Q73" s="2"/>
      <c r="R73" s="2"/>
      <c r="S73" s="2"/>
      <c r="T73" s="2"/>
      <c r="U73" s="2"/>
      <c r="V73" s="18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2"/>
      <c r="AO73" s="2"/>
      <c r="AP73" s="2"/>
      <c r="AQ73" s="1"/>
      <c r="AR73" s="1"/>
      <c r="AS73" s="1"/>
      <c r="AT73" s="1"/>
      <c r="AU73" s="1"/>
      <c r="AV73" s="2"/>
      <c r="AW73" s="1"/>
      <c r="AX73" s="1" t="s">
        <v>3760</v>
      </c>
      <c r="AY73" s="1"/>
      <c r="AZ73" s="1"/>
      <c r="BA73" s="1"/>
      <c r="BB73" s="92"/>
      <c r="BC73" s="1"/>
      <c r="BD73" s="1"/>
      <c r="BE73" s="1"/>
      <c r="BF73" s="1"/>
      <c r="BG73" s="2"/>
      <c r="BH73" s="2"/>
      <c r="BI73" s="1"/>
      <c r="BJ73" s="2"/>
      <c r="BK73" s="2"/>
      <c r="BL73" s="2"/>
      <c r="BM73" s="1"/>
      <c r="BN73" s="90"/>
    </row>
    <row r="74" spans="1:66" ht="16.2">
      <c r="A74" s="23">
        <v>70</v>
      </c>
      <c r="B74" s="92" t="s">
        <v>3588</v>
      </c>
      <c r="C74" s="92" t="s">
        <v>3398</v>
      </c>
      <c r="D74" s="92" t="s">
        <v>2661</v>
      </c>
      <c r="E74" s="92">
        <v>46</v>
      </c>
      <c r="F74" s="92" t="s">
        <v>3359</v>
      </c>
      <c r="G74" s="92"/>
      <c r="H74" s="23" t="str">
        <f t="shared" si="2"/>
        <v>江＊蓉</v>
      </c>
      <c r="I74" s="23" t="str">
        <f t="shared" si="3"/>
        <v>1＊723639</v>
      </c>
      <c r="J74" s="92" t="s">
        <v>3390</v>
      </c>
      <c r="K74" s="91" t="s">
        <v>58</v>
      </c>
      <c r="L74" s="33">
        <v>1410</v>
      </c>
      <c r="M74" s="33" t="s">
        <v>58</v>
      </c>
      <c r="N74" s="33"/>
      <c r="O74" s="33"/>
      <c r="P74" s="33"/>
      <c r="Q74" s="2"/>
      <c r="R74" s="2"/>
      <c r="S74" s="2"/>
      <c r="T74" s="2"/>
      <c r="U74" s="2"/>
      <c r="V74" s="18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2"/>
      <c r="AO74" s="2"/>
      <c r="AP74" s="2"/>
      <c r="AQ74" s="1"/>
      <c r="AR74" s="1"/>
      <c r="AS74" s="1"/>
      <c r="AT74" s="1"/>
      <c r="AU74" s="1"/>
      <c r="AV74" s="2"/>
      <c r="AW74" s="1"/>
      <c r="AX74" s="1" t="s">
        <v>3770</v>
      </c>
      <c r="AY74" s="1"/>
      <c r="AZ74" s="1"/>
      <c r="BA74" s="1"/>
      <c r="BB74" s="92"/>
      <c r="BC74" s="1"/>
      <c r="BD74" s="1"/>
      <c r="BE74" s="2"/>
      <c r="BF74" s="1"/>
      <c r="BG74" s="2"/>
      <c r="BH74" s="2"/>
      <c r="BI74" s="1"/>
      <c r="BJ74" s="2"/>
      <c r="BK74" s="2"/>
      <c r="BL74" s="2"/>
      <c r="BM74" s="1"/>
      <c r="BN74" s="90"/>
    </row>
    <row r="75" spans="1:66" ht="16.2">
      <c r="A75" s="23">
        <v>71</v>
      </c>
      <c r="B75" s="92" t="s">
        <v>3589</v>
      </c>
      <c r="C75" s="92" t="s">
        <v>3399</v>
      </c>
      <c r="D75" s="92" t="s">
        <v>2659</v>
      </c>
      <c r="E75" s="92">
        <v>68</v>
      </c>
      <c r="F75" s="92"/>
      <c r="G75" s="92"/>
      <c r="H75" s="23" t="str">
        <f t="shared" si="2"/>
        <v>陳＊仁</v>
      </c>
      <c r="I75" s="23" t="str">
        <f t="shared" si="3"/>
        <v>2＊890331</v>
      </c>
      <c r="J75" s="92" t="s">
        <v>3390</v>
      </c>
      <c r="K75" s="91" t="s">
        <v>135</v>
      </c>
      <c r="L75" s="33">
        <v>1410</v>
      </c>
      <c r="M75" s="33" t="s">
        <v>135</v>
      </c>
      <c r="N75" s="33"/>
      <c r="O75" s="33"/>
      <c r="P75" s="33"/>
      <c r="Q75" s="2"/>
      <c r="R75" s="2"/>
      <c r="S75" s="2"/>
      <c r="T75" s="2"/>
      <c r="U75" s="2"/>
      <c r="V75" s="18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2"/>
      <c r="AO75" s="2"/>
      <c r="AP75" s="2"/>
      <c r="AQ75" s="1"/>
      <c r="AR75" s="1"/>
      <c r="AS75" s="1"/>
      <c r="AT75" s="1"/>
      <c r="AU75" s="1"/>
      <c r="AV75" s="2"/>
      <c r="AW75" s="1"/>
      <c r="AX75" s="1"/>
      <c r="AY75" s="1"/>
      <c r="AZ75" s="1" t="s">
        <v>3772</v>
      </c>
      <c r="BA75" s="1"/>
      <c r="BB75" s="92"/>
      <c r="BC75" s="1"/>
      <c r="BD75" s="1"/>
      <c r="BE75" s="2"/>
      <c r="BF75" s="1"/>
      <c r="BG75" s="2"/>
      <c r="BH75" s="2"/>
      <c r="BI75" s="1"/>
      <c r="BJ75" s="2"/>
      <c r="BK75" s="2"/>
      <c r="BL75" s="2"/>
      <c r="BM75" s="1"/>
      <c r="BN75" s="90"/>
    </row>
    <row r="76" spans="1:66" ht="31.2">
      <c r="A76" s="23">
        <v>72</v>
      </c>
      <c r="B76" s="92" t="s">
        <v>3590</v>
      </c>
      <c r="C76" s="92" t="s">
        <v>3400</v>
      </c>
      <c r="D76" s="92" t="s">
        <v>2661</v>
      </c>
      <c r="E76" s="92">
        <v>52</v>
      </c>
      <c r="F76" s="92"/>
      <c r="G76" s="92"/>
      <c r="H76" s="23" t="str">
        <f>REPLACE(B76,2,1,"＊")</f>
        <v>梁＊珊</v>
      </c>
      <c r="I76" s="23" t="str">
        <f t="shared" si="3"/>
        <v>0＊753901</v>
      </c>
      <c r="J76" s="92" t="s">
        <v>3363</v>
      </c>
      <c r="K76" s="91" t="s">
        <v>1117</v>
      </c>
      <c r="L76" s="33">
        <v>1551</v>
      </c>
      <c r="M76" s="33" t="s">
        <v>135</v>
      </c>
      <c r="N76" s="33" t="s">
        <v>3401</v>
      </c>
      <c r="O76" s="33"/>
      <c r="P76" s="33"/>
      <c r="Q76" s="2"/>
      <c r="R76" s="2"/>
      <c r="S76" s="2"/>
      <c r="T76" s="2"/>
      <c r="U76" s="2"/>
      <c r="V76" s="18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2"/>
      <c r="AO76" s="2"/>
      <c r="AP76" s="2"/>
      <c r="AQ76" s="1"/>
      <c r="AR76" s="1"/>
      <c r="AS76" s="1"/>
      <c r="AT76" s="1"/>
      <c r="AU76" s="1"/>
      <c r="AV76" s="2"/>
      <c r="AW76" s="1"/>
      <c r="AX76" s="1"/>
      <c r="AY76" s="1"/>
      <c r="AZ76" s="1" t="s">
        <v>3772</v>
      </c>
      <c r="BA76" s="1"/>
      <c r="BB76" s="92"/>
      <c r="BC76" s="1"/>
      <c r="BD76" s="1"/>
      <c r="BE76" s="1"/>
      <c r="BF76" s="1"/>
      <c r="BG76" s="2" t="s">
        <v>3760</v>
      </c>
      <c r="BH76" s="2"/>
      <c r="BI76" s="1"/>
      <c r="BJ76" s="2"/>
      <c r="BK76" s="2"/>
      <c r="BL76" s="2"/>
      <c r="BM76" s="1"/>
      <c r="BN76" s="90"/>
    </row>
    <row r="77" spans="1:66" ht="31.2">
      <c r="A77" s="23">
        <v>73</v>
      </c>
      <c r="B77" s="92" t="s">
        <v>3402</v>
      </c>
      <c r="C77" s="92" t="s">
        <v>3403</v>
      </c>
      <c r="D77" s="92" t="s">
        <v>2659</v>
      </c>
      <c r="E77" s="92">
        <v>55</v>
      </c>
      <c r="F77" s="92" t="s">
        <v>2510</v>
      </c>
      <c r="G77" s="92" t="s">
        <v>3389</v>
      </c>
      <c r="H77" s="96" t="s">
        <v>3756</v>
      </c>
      <c r="I77" s="23" t="str">
        <f>REPLACE(C77,2,1,"＊")</f>
        <v>2＊898113</v>
      </c>
      <c r="J77" s="92" t="s">
        <v>3335</v>
      </c>
      <c r="K77" s="91" t="s">
        <v>58</v>
      </c>
      <c r="L77" s="33">
        <v>1551</v>
      </c>
      <c r="M77" s="33" t="s">
        <v>58</v>
      </c>
      <c r="N77" s="33"/>
      <c r="O77" s="33"/>
      <c r="P77" s="33"/>
      <c r="Q77" s="2"/>
      <c r="R77" s="2"/>
      <c r="S77" s="2"/>
      <c r="T77" s="2"/>
      <c r="U77" s="2"/>
      <c r="V77" s="18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2"/>
      <c r="AO77" s="2"/>
      <c r="AP77" s="2"/>
      <c r="AQ77" s="1"/>
      <c r="AR77" s="1"/>
      <c r="AS77" s="1"/>
      <c r="AT77" s="1"/>
      <c r="AU77" s="1"/>
      <c r="AV77" s="2"/>
      <c r="AW77" s="1"/>
      <c r="AX77" s="1" t="s">
        <v>3760</v>
      </c>
      <c r="AY77" s="1"/>
      <c r="AZ77" s="1"/>
      <c r="BA77" s="1"/>
      <c r="BB77" s="92"/>
      <c r="BC77" s="1"/>
      <c r="BD77" s="1"/>
      <c r="BE77" s="1"/>
      <c r="BF77" s="1"/>
      <c r="BG77" s="2"/>
      <c r="BH77" s="2"/>
      <c r="BI77" s="1"/>
      <c r="BJ77" s="2"/>
      <c r="BK77" s="2"/>
      <c r="BL77" s="2"/>
      <c r="BM77" s="1"/>
      <c r="BN77" s="90"/>
    </row>
    <row r="78" spans="1:66" ht="31.2">
      <c r="A78" s="23">
        <v>74</v>
      </c>
      <c r="B78" s="92" t="s">
        <v>3565</v>
      </c>
      <c r="C78" s="92" t="s">
        <v>566</v>
      </c>
      <c r="D78" s="92" t="s">
        <v>2661</v>
      </c>
      <c r="E78" s="92">
        <v>77</v>
      </c>
      <c r="F78" s="92" t="s">
        <v>3329</v>
      </c>
      <c r="G78" s="92" t="s">
        <v>3370</v>
      </c>
      <c r="H78" s="23" t="str">
        <f t="shared" ref="H78:H141" si="4">REPLACE(B78,2,1,"＊")</f>
        <v>劉＊</v>
      </c>
      <c r="I78" s="23" t="str">
        <f t="shared" ref="I78:I141" si="5">REPLACE(C78,2,1,"＊")</f>
        <v>0＊508300</v>
      </c>
      <c r="J78" s="92" t="s">
        <v>3389</v>
      </c>
      <c r="K78" s="91" t="s">
        <v>1117</v>
      </c>
      <c r="L78" s="33">
        <v>1551</v>
      </c>
      <c r="M78" s="33" t="s">
        <v>135</v>
      </c>
      <c r="N78" s="33" t="s">
        <v>3401</v>
      </c>
      <c r="O78" s="33"/>
      <c r="P78" s="33"/>
      <c r="Q78" s="1"/>
      <c r="R78" s="1"/>
      <c r="S78" s="1"/>
      <c r="T78" s="1"/>
      <c r="U78" s="1"/>
      <c r="V78" s="19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 t="s">
        <v>3772</v>
      </c>
      <c r="BA78" s="1"/>
      <c r="BB78" s="92"/>
      <c r="BC78" s="1"/>
      <c r="BD78" s="1"/>
      <c r="BE78" s="1"/>
      <c r="BF78" s="1"/>
      <c r="BG78" s="2" t="s">
        <v>3760</v>
      </c>
      <c r="BH78" s="1"/>
      <c r="BI78" s="1"/>
      <c r="BJ78" s="1"/>
      <c r="BK78" s="1"/>
      <c r="BL78" s="1"/>
      <c r="BM78" s="1"/>
      <c r="BN78" s="90"/>
    </row>
    <row r="79" spans="1:66" ht="31.2">
      <c r="A79" s="23">
        <v>75</v>
      </c>
      <c r="B79" s="92" t="s">
        <v>2968</v>
      </c>
      <c r="C79" s="92" t="s">
        <v>2279</v>
      </c>
      <c r="D79" s="92" t="s">
        <v>2661</v>
      </c>
      <c r="E79" s="92">
        <v>79</v>
      </c>
      <c r="F79" s="92"/>
      <c r="G79" s="92"/>
      <c r="H79" s="23" t="str">
        <f t="shared" si="4"/>
        <v>蔡＊桂</v>
      </c>
      <c r="I79" s="23" t="str">
        <f t="shared" si="5"/>
        <v>2＊867116</v>
      </c>
      <c r="J79" s="92" t="s">
        <v>3389</v>
      </c>
      <c r="K79" s="91" t="s">
        <v>1117</v>
      </c>
      <c r="L79" s="33">
        <v>1551</v>
      </c>
      <c r="M79" s="33" t="s">
        <v>135</v>
      </c>
      <c r="N79" s="33" t="s">
        <v>3401</v>
      </c>
      <c r="O79" s="33"/>
      <c r="P79" s="33"/>
      <c r="Q79" s="2"/>
      <c r="R79" s="2"/>
      <c r="S79" s="2"/>
      <c r="T79" s="2"/>
      <c r="U79" s="2"/>
      <c r="V79" s="18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2"/>
      <c r="AO79" s="2"/>
      <c r="AP79" s="2"/>
      <c r="AQ79" s="1"/>
      <c r="AR79" s="1"/>
      <c r="AS79" s="1"/>
      <c r="AT79" s="1"/>
      <c r="AU79" s="1"/>
      <c r="AV79" s="2"/>
      <c r="AW79" s="1"/>
      <c r="AX79" s="1"/>
      <c r="AY79" s="1"/>
      <c r="AZ79" s="1" t="s">
        <v>3772</v>
      </c>
      <c r="BA79" s="1"/>
      <c r="BB79" s="92"/>
      <c r="BC79" s="1"/>
      <c r="BD79" s="1"/>
      <c r="BE79" s="1"/>
      <c r="BF79" s="1"/>
      <c r="BG79" s="2" t="s">
        <v>3760</v>
      </c>
      <c r="BH79" s="2"/>
      <c r="BI79" s="1"/>
      <c r="BJ79" s="2"/>
      <c r="BK79" s="2"/>
      <c r="BL79" s="2"/>
      <c r="BM79" s="1"/>
      <c r="BN79" s="90"/>
    </row>
    <row r="80" spans="1:66" ht="31.2">
      <c r="A80" s="23">
        <v>76</v>
      </c>
      <c r="B80" s="92" t="s">
        <v>3591</v>
      </c>
      <c r="C80" s="92" t="s">
        <v>1723</v>
      </c>
      <c r="D80" s="92" t="s">
        <v>2661</v>
      </c>
      <c r="E80" s="92">
        <v>78</v>
      </c>
      <c r="F80" s="92"/>
      <c r="G80" s="92"/>
      <c r="H80" s="23" t="str">
        <f t="shared" si="4"/>
        <v>許＊</v>
      </c>
      <c r="I80" s="23" t="str">
        <f t="shared" si="5"/>
        <v>2＊813216</v>
      </c>
      <c r="J80" s="92" t="s">
        <v>3389</v>
      </c>
      <c r="K80" s="91" t="s">
        <v>1156</v>
      </c>
      <c r="L80" s="33">
        <v>1551</v>
      </c>
      <c r="M80" s="33" t="s">
        <v>115</v>
      </c>
      <c r="N80" s="33" t="s">
        <v>3366</v>
      </c>
      <c r="O80" s="33"/>
      <c r="P80" s="33"/>
      <c r="Q80" s="2"/>
      <c r="R80" s="2"/>
      <c r="S80" s="2"/>
      <c r="T80" s="2"/>
      <c r="U80" s="2"/>
      <c r="V80" s="18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2"/>
      <c r="AO80" s="2"/>
      <c r="AP80" s="2"/>
      <c r="AQ80" s="1"/>
      <c r="AR80" s="1"/>
      <c r="AS80" s="1"/>
      <c r="AT80" s="1"/>
      <c r="AU80" s="1"/>
      <c r="AV80" s="2"/>
      <c r="AW80" s="1"/>
      <c r="AX80" s="1"/>
      <c r="AY80" s="1"/>
      <c r="AZ80" s="1"/>
      <c r="BA80" s="1"/>
      <c r="BB80" s="92"/>
      <c r="BC80" s="1"/>
      <c r="BD80" s="1" t="s">
        <v>3760</v>
      </c>
      <c r="BE80" s="1" t="s">
        <v>3760</v>
      </c>
      <c r="BF80" s="1"/>
      <c r="BG80" s="2"/>
      <c r="BH80" s="2"/>
      <c r="BI80" s="1"/>
      <c r="BJ80" s="2"/>
      <c r="BK80" s="2"/>
      <c r="BL80" s="2"/>
      <c r="BM80" s="1"/>
      <c r="BN80" s="90"/>
    </row>
    <row r="81" spans="1:66" ht="16.2">
      <c r="A81" s="23">
        <v>77</v>
      </c>
      <c r="B81" s="92" t="s">
        <v>3592</v>
      </c>
      <c r="C81" s="92" t="s">
        <v>3404</v>
      </c>
      <c r="D81" s="92" t="s">
        <v>2659</v>
      </c>
      <c r="E81" s="92">
        <v>53</v>
      </c>
      <c r="F81" s="92"/>
      <c r="G81" s="92"/>
      <c r="H81" s="23" t="str">
        <f t="shared" si="4"/>
        <v>王＊發</v>
      </c>
      <c r="I81" s="23" t="str">
        <f t="shared" si="5"/>
        <v>1＊789501</v>
      </c>
      <c r="J81" s="92" t="s">
        <v>3385</v>
      </c>
      <c r="K81" s="91" t="s">
        <v>58</v>
      </c>
      <c r="L81" s="33">
        <v>1551</v>
      </c>
      <c r="M81" s="33" t="s">
        <v>58</v>
      </c>
      <c r="N81" s="33"/>
      <c r="O81" s="33"/>
      <c r="P81" s="33"/>
      <c r="Q81" s="2"/>
      <c r="R81" s="2"/>
      <c r="S81" s="2"/>
      <c r="T81" s="2"/>
      <c r="U81" s="2"/>
      <c r="V81" s="18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2"/>
      <c r="AO81" s="2"/>
      <c r="AP81" s="2"/>
      <c r="AQ81" s="1"/>
      <c r="AR81" s="1"/>
      <c r="AS81" s="1"/>
      <c r="AT81" s="1"/>
      <c r="AU81" s="1"/>
      <c r="AV81" s="2"/>
      <c r="AW81" s="1"/>
      <c r="AX81" s="1" t="s">
        <v>3763</v>
      </c>
      <c r="AY81" s="1"/>
      <c r="AZ81" s="1"/>
      <c r="BA81" s="1"/>
      <c r="BB81" s="92"/>
      <c r="BC81" s="1"/>
      <c r="BD81" s="1"/>
      <c r="BE81" s="1"/>
      <c r="BF81" s="1"/>
      <c r="BG81" s="2"/>
      <c r="BH81" s="2"/>
      <c r="BI81" s="1"/>
      <c r="BJ81" s="2"/>
      <c r="BK81" s="2"/>
      <c r="BL81" s="2"/>
      <c r="BM81" s="1"/>
      <c r="BN81" s="90"/>
    </row>
    <row r="82" spans="1:66" ht="16.2">
      <c r="A82" s="23">
        <v>78</v>
      </c>
      <c r="B82" s="92" t="s">
        <v>2979</v>
      </c>
      <c r="C82" s="92" t="s">
        <v>2286</v>
      </c>
      <c r="D82" s="92" t="s">
        <v>2661</v>
      </c>
      <c r="E82" s="92">
        <v>76</v>
      </c>
      <c r="F82" s="92"/>
      <c r="G82" s="92"/>
      <c r="H82" s="23" t="str">
        <f t="shared" si="4"/>
        <v>陳＊枝</v>
      </c>
      <c r="I82" s="23" t="str">
        <f t="shared" si="5"/>
        <v>0＊624150</v>
      </c>
      <c r="J82" s="92" t="s">
        <v>3351</v>
      </c>
      <c r="K82" s="91" t="s">
        <v>67</v>
      </c>
      <c r="L82" s="33">
        <v>1551</v>
      </c>
      <c r="M82" s="33" t="s">
        <v>67</v>
      </c>
      <c r="N82" s="33"/>
      <c r="O82" s="33"/>
      <c r="P82" s="33"/>
      <c r="Q82" s="2"/>
      <c r="R82" s="2"/>
      <c r="S82" s="2"/>
      <c r="T82" s="2"/>
      <c r="U82" s="2"/>
      <c r="V82" s="18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2"/>
      <c r="AO82" s="2"/>
      <c r="AP82" s="2"/>
      <c r="AQ82" s="1"/>
      <c r="AR82" s="1"/>
      <c r="AS82" s="1"/>
      <c r="AT82" s="1"/>
      <c r="AU82" s="1"/>
      <c r="AV82" s="2"/>
      <c r="AW82" s="1"/>
      <c r="AX82" s="1"/>
      <c r="AY82" s="1"/>
      <c r="AZ82" s="1"/>
      <c r="BA82" s="1"/>
      <c r="BB82" s="92" t="s">
        <v>3758</v>
      </c>
      <c r="BC82" s="1"/>
      <c r="BD82" s="1"/>
      <c r="BE82" s="2"/>
      <c r="BF82" s="1"/>
      <c r="BG82" s="2"/>
      <c r="BH82" s="2"/>
      <c r="BI82" s="1"/>
      <c r="BJ82" s="2"/>
      <c r="BK82" s="2"/>
      <c r="BL82" s="2"/>
      <c r="BM82" s="1"/>
      <c r="BN82" s="90"/>
    </row>
    <row r="83" spans="1:66" ht="16.2">
      <c r="A83" s="23">
        <v>79</v>
      </c>
      <c r="B83" s="92" t="s">
        <v>3593</v>
      </c>
      <c r="C83" s="92" t="s">
        <v>3405</v>
      </c>
      <c r="D83" s="92" t="s">
        <v>2661</v>
      </c>
      <c r="E83" s="92">
        <v>72</v>
      </c>
      <c r="F83" s="92"/>
      <c r="G83" s="92"/>
      <c r="H83" s="23" t="str">
        <f t="shared" si="4"/>
        <v>呂＊英</v>
      </c>
      <c r="I83" s="23" t="str">
        <f t="shared" si="5"/>
        <v>0＊174831</v>
      </c>
      <c r="J83" s="92" t="s">
        <v>3337</v>
      </c>
      <c r="K83" s="91" t="s">
        <v>58</v>
      </c>
      <c r="L83" s="33">
        <v>1551</v>
      </c>
      <c r="M83" s="33" t="s">
        <v>58</v>
      </c>
      <c r="N83" s="33"/>
      <c r="O83" s="33"/>
      <c r="P83" s="33"/>
      <c r="Q83" s="2"/>
      <c r="R83" s="2"/>
      <c r="S83" s="2"/>
      <c r="T83" s="2"/>
      <c r="U83" s="2"/>
      <c r="V83" s="18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2"/>
      <c r="AO83" s="2"/>
      <c r="AP83" s="2"/>
      <c r="AQ83" s="1"/>
      <c r="AR83" s="1"/>
      <c r="AS83" s="1"/>
      <c r="AT83" s="1"/>
      <c r="AU83" s="1"/>
      <c r="AV83" s="2"/>
      <c r="AW83" s="1"/>
      <c r="AX83" s="1" t="s">
        <v>3760</v>
      </c>
      <c r="AY83" s="1"/>
      <c r="AZ83" s="1"/>
      <c r="BA83" s="1"/>
      <c r="BB83" s="92"/>
      <c r="BC83" s="1"/>
      <c r="BD83" s="1"/>
      <c r="BE83" s="1"/>
      <c r="BF83" s="1"/>
      <c r="BG83" s="2"/>
      <c r="BH83" s="2"/>
      <c r="BI83" s="1"/>
      <c r="BJ83" s="2"/>
      <c r="BK83" s="2"/>
      <c r="BL83" s="2"/>
      <c r="BM83" s="1"/>
      <c r="BN83" s="90"/>
    </row>
    <row r="84" spans="1:66" ht="31.2">
      <c r="A84" s="23">
        <v>80</v>
      </c>
      <c r="B84" s="92" t="s">
        <v>3594</v>
      </c>
      <c r="C84" s="92" t="s">
        <v>3406</v>
      </c>
      <c r="D84" s="92" t="s">
        <v>2659</v>
      </c>
      <c r="E84" s="92">
        <v>85</v>
      </c>
      <c r="F84" s="92" t="s">
        <v>2489</v>
      </c>
      <c r="G84" s="92"/>
      <c r="H84" s="23" t="str">
        <f t="shared" si="4"/>
        <v>張＊榆</v>
      </c>
      <c r="I84" s="23" t="str">
        <f t="shared" si="5"/>
        <v>2＊939084</v>
      </c>
      <c r="J84" s="92" t="s">
        <v>3370</v>
      </c>
      <c r="K84" s="91" t="s">
        <v>1118</v>
      </c>
      <c r="L84" s="33">
        <v>1551</v>
      </c>
      <c r="M84" s="33" t="s">
        <v>135</v>
      </c>
      <c r="N84" s="33" t="s">
        <v>3345</v>
      </c>
      <c r="O84" s="33"/>
      <c r="P84" s="33"/>
      <c r="Q84" s="2"/>
      <c r="R84" s="2"/>
      <c r="S84" s="2"/>
      <c r="T84" s="2"/>
      <c r="U84" s="2"/>
      <c r="V84" s="18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2"/>
      <c r="AO84" s="2"/>
      <c r="AP84" s="2"/>
      <c r="AQ84" s="1"/>
      <c r="AR84" s="1"/>
      <c r="AS84" s="1"/>
      <c r="AT84" s="1"/>
      <c r="AU84" s="1"/>
      <c r="AV84" s="2"/>
      <c r="AW84" s="1"/>
      <c r="AX84" s="1"/>
      <c r="AY84" s="1"/>
      <c r="AZ84" s="1" t="s">
        <v>3772</v>
      </c>
      <c r="BA84" s="1"/>
      <c r="BB84" s="92"/>
      <c r="BC84" s="1"/>
      <c r="BD84" s="1"/>
      <c r="BE84" s="1"/>
      <c r="BF84" s="1"/>
      <c r="BG84" s="2"/>
      <c r="BH84" s="2"/>
      <c r="BI84" s="1"/>
      <c r="BJ84" s="2"/>
      <c r="BK84" s="2"/>
      <c r="BL84" s="2"/>
      <c r="BM84" s="1" t="s">
        <v>1111</v>
      </c>
      <c r="BN84" s="90"/>
    </row>
    <row r="85" spans="1:66" ht="46.8">
      <c r="A85" s="23">
        <v>81</v>
      </c>
      <c r="B85" s="33" t="s">
        <v>3595</v>
      </c>
      <c r="C85" s="33" t="s">
        <v>3407</v>
      </c>
      <c r="D85" s="33" t="s">
        <v>2661</v>
      </c>
      <c r="E85" s="33">
        <v>63</v>
      </c>
      <c r="F85" s="33" t="s">
        <v>3408</v>
      </c>
      <c r="G85" s="33" t="s">
        <v>3408</v>
      </c>
      <c r="H85" s="23" t="str">
        <f t="shared" si="4"/>
        <v>張＊寶珠</v>
      </c>
      <c r="I85" s="23" t="str">
        <f t="shared" si="5"/>
        <v>0＊574167</v>
      </c>
      <c r="J85" s="33" t="s">
        <v>3408</v>
      </c>
      <c r="K85" s="33" t="s">
        <v>2639</v>
      </c>
      <c r="L85" s="36" t="s">
        <v>334</v>
      </c>
      <c r="M85" s="33"/>
      <c r="N85" s="33"/>
      <c r="O85" s="33"/>
      <c r="P85" s="33"/>
      <c r="Q85" s="2"/>
      <c r="R85" s="2"/>
      <c r="S85" s="2"/>
      <c r="T85" s="2"/>
      <c r="U85" s="2"/>
      <c r="V85" s="18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2"/>
      <c r="AO85" s="2"/>
      <c r="AP85" s="2"/>
      <c r="AQ85" s="1"/>
      <c r="AR85" s="1"/>
      <c r="AS85" s="1"/>
      <c r="AT85" s="1"/>
      <c r="AU85" s="1"/>
      <c r="AV85" s="2"/>
      <c r="AW85" s="1"/>
      <c r="AX85" s="1"/>
      <c r="AY85" s="1"/>
      <c r="AZ85" s="1"/>
      <c r="BA85" s="1"/>
      <c r="BB85" s="92"/>
      <c r="BC85" s="1"/>
      <c r="BD85" s="1" t="s">
        <v>3760</v>
      </c>
      <c r="BE85" s="2"/>
      <c r="BF85" s="1" t="s">
        <v>1102</v>
      </c>
      <c r="BG85" s="2"/>
      <c r="BH85" s="2"/>
      <c r="BI85" s="1"/>
      <c r="BJ85" s="2"/>
      <c r="BK85" s="2"/>
      <c r="BL85" s="2"/>
      <c r="BM85" s="1"/>
      <c r="BN85" s="90"/>
    </row>
    <row r="86" spans="1:66" ht="31.2">
      <c r="A86" s="23">
        <v>82</v>
      </c>
      <c r="B86" s="33" t="s">
        <v>3596</v>
      </c>
      <c r="C86" s="33" t="s">
        <v>3409</v>
      </c>
      <c r="D86" s="33" t="s">
        <v>2659</v>
      </c>
      <c r="E86" s="33">
        <v>79</v>
      </c>
      <c r="F86" s="33" t="s">
        <v>325</v>
      </c>
      <c r="G86" s="33" t="s">
        <v>325</v>
      </c>
      <c r="H86" s="23" t="str">
        <f t="shared" si="4"/>
        <v>劉＊舞</v>
      </c>
      <c r="I86" s="23" t="str">
        <f t="shared" si="5"/>
        <v>0＊207039</v>
      </c>
      <c r="J86" s="33" t="s">
        <v>3408</v>
      </c>
      <c r="K86" s="33" t="s">
        <v>1127</v>
      </c>
      <c r="L86" s="36" t="s">
        <v>334</v>
      </c>
      <c r="M86" s="33"/>
      <c r="N86" s="33"/>
      <c r="O86" s="33"/>
      <c r="P86" s="33"/>
      <c r="Q86" s="2"/>
      <c r="R86" s="2"/>
      <c r="S86" s="2"/>
      <c r="T86" s="2"/>
      <c r="U86" s="2"/>
      <c r="V86" s="18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2"/>
      <c r="AO86" s="2"/>
      <c r="AP86" s="2"/>
      <c r="AQ86" s="1"/>
      <c r="AR86" s="1"/>
      <c r="AS86" s="1"/>
      <c r="AT86" s="1"/>
      <c r="AU86" s="1"/>
      <c r="AV86" s="2"/>
      <c r="AW86" s="1"/>
      <c r="AX86" s="1"/>
      <c r="AY86" s="1"/>
      <c r="AZ86" s="1"/>
      <c r="BA86" s="1"/>
      <c r="BB86" s="92"/>
      <c r="BC86" s="1"/>
      <c r="BD86" s="1"/>
      <c r="BE86" s="1" t="s">
        <v>1102</v>
      </c>
      <c r="BF86" s="1"/>
      <c r="BG86" s="2"/>
      <c r="BH86" s="2"/>
      <c r="BI86" s="1"/>
      <c r="BJ86" s="2"/>
      <c r="BK86" s="2"/>
      <c r="BL86" s="2"/>
      <c r="BM86" s="1"/>
      <c r="BN86" s="90"/>
    </row>
    <row r="87" spans="1:66" ht="31.2">
      <c r="A87" s="23">
        <v>83</v>
      </c>
      <c r="B87" s="33" t="s">
        <v>3597</v>
      </c>
      <c r="C87" s="33" t="s">
        <v>847</v>
      </c>
      <c r="D87" s="33" t="s">
        <v>2661</v>
      </c>
      <c r="E87" s="33">
        <v>64</v>
      </c>
      <c r="F87" s="33" t="s">
        <v>325</v>
      </c>
      <c r="G87" s="33" t="s">
        <v>325</v>
      </c>
      <c r="H87" s="23" t="str">
        <f t="shared" si="4"/>
        <v>陳＊子</v>
      </c>
      <c r="I87" s="23" t="str">
        <f t="shared" si="5"/>
        <v>0＊532295</v>
      </c>
      <c r="J87" s="33" t="s">
        <v>3408</v>
      </c>
      <c r="K87" s="33" t="s">
        <v>1130</v>
      </c>
      <c r="L87" s="36" t="s">
        <v>334</v>
      </c>
      <c r="M87" s="33"/>
      <c r="N87" s="33"/>
      <c r="O87" s="33"/>
      <c r="P87" s="33"/>
      <c r="Q87" s="2"/>
      <c r="R87" s="2"/>
      <c r="S87" s="2"/>
      <c r="T87" s="2"/>
      <c r="U87" s="2"/>
      <c r="V87" s="18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2"/>
      <c r="AO87" s="2"/>
      <c r="AP87" s="2"/>
      <c r="AQ87" s="1"/>
      <c r="AR87" s="1"/>
      <c r="AS87" s="1"/>
      <c r="AT87" s="1"/>
      <c r="AU87" s="1"/>
      <c r="AV87" s="2"/>
      <c r="AW87" s="1"/>
      <c r="AX87" s="1"/>
      <c r="AY87" s="1"/>
      <c r="AZ87" s="1"/>
      <c r="BA87" s="1"/>
      <c r="BB87" s="92"/>
      <c r="BC87" s="1"/>
      <c r="BD87" s="1"/>
      <c r="BE87" s="1"/>
      <c r="BF87" s="1" t="s">
        <v>1102</v>
      </c>
      <c r="BG87" s="2"/>
      <c r="BH87" s="2"/>
      <c r="BI87" s="1"/>
      <c r="BJ87" s="2"/>
      <c r="BK87" s="2"/>
      <c r="BL87" s="2"/>
      <c r="BM87" s="1"/>
      <c r="BN87" s="90"/>
    </row>
    <row r="88" spans="1:66" ht="31.2">
      <c r="A88" s="23">
        <v>84</v>
      </c>
      <c r="B88" s="33" t="s">
        <v>3598</v>
      </c>
      <c r="C88" s="33" t="s">
        <v>830</v>
      </c>
      <c r="D88" s="33" t="s">
        <v>2659</v>
      </c>
      <c r="E88" s="33">
        <v>60</v>
      </c>
      <c r="F88" s="33" t="s">
        <v>325</v>
      </c>
      <c r="G88" s="33" t="s">
        <v>325</v>
      </c>
      <c r="H88" s="23" t="str">
        <f t="shared" si="4"/>
        <v>林＊業</v>
      </c>
      <c r="I88" s="23" t="str">
        <f t="shared" si="5"/>
        <v>1＊839710</v>
      </c>
      <c r="J88" s="33" t="s">
        <v>3408</v>
      </c>
      <c r="K88" s="33" t="s">
        <v>1127</v>
      </c>
      <c r="L88" s="36" t="s">
        <v>334</v>
      </c>
      <c r="M88" s="33"/>
      <c r="N88" s="33"/>
      <c r="O88" s="33"/>
      <c r="P88" s="33"/>
      <c r="Q88" s="2"/>
      <c r="R88" s="2"/>
      <c r="S88" s="2"/>
      <c r="T88" s="2"/>
      <c r="U88" s="2"/>
      <c r="V88" s="18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2"/>
      <c r="AO88" s="2"/>
      <c r="AP88" s="2"/>
      <c r="AQ88" s="1"/>
      <c r="AR88" s="1"/>
      <c r="AS88" s="1"/>
      <c r="AT88" s="1"/>
      <c r="AU88" s="1"/>
      <c r="AV88" s="2"/>
      <c r="AW88" s="1"/>
      <c r="AX88" s="1"/>
      <c r="AY88" s="1"/>
      <c r="AZ88" s="1"/>
      <c r="BA88" s="1"/>
      <c r="BB88" s="92"/>
      <c r="BC88" s="1"/>
      <c r="BD88" s="1"/>
      <c r="BE88" s="1" t="s">
        <v>3760</v>
      </c>
      <c r="BF88" s="1"/>
      <c r="BG88" s="2"/>
      <c r="BH88" s="2"/>
      <c r="BI88" s="1"/>
      <c r="BJ88" s="2"/>
      <c r="BK88" s="2"/>
      <c r="BL88" s="2"/>
      <c r="BM88" s="1"/>
      <c r="BN88" s="90"/>
    </row>
    <row r="89" spans="1:66" ht="31.2">
      <c r="A89" s="23">
        <v>85</v>
      </c>
      <c r="B89" s="33" t="s">
        <v>3599</v>
      </c>
      <c r="C89" s="33" t="s">
        <v>3410</v>
      </c>
      <c r="D89" s="33" t="s">
        <v>2661</v>
      </c>
      <c r="E89" s="33">
        <v>80</v>
      </c>
      <c r="F89" s="33" t="s">
        <v>325</v>
      </c>
      <c r="G89" s="33" t="s">
        <v>325</v>
      </c>
      <c r="H89" s="23" t="str">
        <f t="shared" si="4"/>
        <v>呂＊碧珠</v>
      </c>
      <c r="I89" s="23" t="str">
        <f t="shared" si="5"/>
        <v>2＊185766</v>
      </c>
      <c r="J89" s="33" t="s">
        <v>3408</v>
      </c>
      <c r="K89" s="33" t="s">
        <v>1127</v>
      </c>
      <c r="L89" s="36" t="s">
        <v>334</v>
      </c>
      <c r="M89" s="33"/>
      <c r="N89" s="33"/>
      <c r="O89" s="33"/>
      <c r="P89" s="33"/>
      <c r="Q89" s="2"/>
      <c r="R89" s="2"/>
      <c r="S89" s="2"/>
      <c r="T89" s="2"/>
      <c r="U89" s="2"/>
      <c r="V89" s="18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2"/>
      <c r="AO89" s="2"/>
      <c r="AP89" s="2"/>
      <c r="AQ89" s="1"/>
      <c r="AR89" s="1"/>
      <c r="AS89" s="1"/>
      <c r="AT89" s="1"/>
      <c r="AU89" s="1"/>
      <c r="AV89" s="2"/>
      <c r="AW89" s="1"/>
      <c r="AX89" s="1"/>
      <c r="AY89" s="1"/>
      <c r="AZ89" s="1"/>
      <c r="BA89" s="1"/>
      <c r="BB89" s="92"/>
      <c r="BC89" s="1"/>
      <c r="BD89" s="1"/>
      <c r="BE89" s="1" t="s">
        <v>3760</v>
      </c>
      <c r="BF89" s="1"/>
      <c r="BG89" s="2"/>
      <c r="BH89" s="2"/>
      <c r="BI89" s="1"/>
      <c r="BJ89" s="2"/>
      <c r="BK89" s="2"/>
      <c r="BL89" s="2"/>
      <c r="BM89" s="1"/>
      <c r="BN89" s="90"/>
    </row>
    <row r="90" spans="1:66" ht="31.2">
      <c r="A90" s="23">
        <v>86</v>
      </c>
      <c r="B90" s="33" t="s">
        <v>3600</v>
      </c>
      <c r="C90" s="33" t="s">
        <v>1625</v>
      </c>
      <c r="D90" s="33" t="s">
        <v>2659</v>
      </c>
      <c r="E90" s="33">
        <v>67</v>
      </c>
      <c r="F90" s="33" t="s">
        <v>325</v>
      </c>
      <c r="G90" s="33" t="s">
        <v>325</v>
      </c>
      <c r="H90" s="23" t="str">
        <f t="shared" si="4"/>
        <v>江＊富</v>
      </c>
      <c r="I90" s="23" t="str">
        <f t="shared" si="5"/>
        <v>2＊169061</v>
      </c>
      <c r="J90" s="33" t="s">
        <v>3411</v>
      </c>
      <c r="K90" s="33" t="s">
        <v>1127</v>
      </c>
      <c r="L90" s="36" t="s">
        <v>334</v>
      </c>
      <c r="M90" s="33"/>
      <c r="N90" s="33"/>
      <c r="O90" s="33"/>
      <c r="P90" s="33"/>
      <c r="Q90" s="2"/>
      <c r="R90" s="2"/>
      <c r="S90" s="2"/>
      <c r="T90" s="2"/>
      <c r="U90" s="2"/>
      <c r="V90" s="18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2"/>
      <c r="AO90" s="2"/>
      <c r="AP90" s="2"/>
      <c r="AQ90" s="1"/>
      <c r="AR90" s="1"/>
      <c r="AS90" s="1"/>
      <c r="AT90" s="1"/>
      <c r="AU90" s="1"/>
      <c r="AV90" s="2"/>
      <c r="AW90" s="1"/>
      <c r="AX90" s="1"/>
      <c r="AY90" s="1"/>
      <c r="AZ90" s="1"/>
      <c r="BA90" s="1"/>
      <c r="BB90" s="92"/>
      <c r="BC90" s="1"/>
      <c r="BD90" s="1"/>
      <c r="BE90" s="1" t="s">
        <v>1102</v>
      </c>
      <c r="BF90" s="1"/>
      <c r="BG90" s="2"/>
      <c r="BH90" s="2"/>
      <c r="BI90" s="1" t="s">
        <v>1114</v>
      </c>
      <c r="BJ90" s="2"/>
      <c r="BK90" s="2"/>
      <c r="BL90" s="2"/>
      <c r="BM90" s="1"/>
      <c r="BN90" s="90"/>
    </row>
    <row r="91" spans="1:66" ht="46.8">
      <c r="A91" s="23">
        <v>87</v>
      </c>
      <c r="B91" s="33" t="s">
        <v>3209</v>
      </c>
      <c r="C91" s="33" t="s">
        <v>844</v>
      </c>
      <c r="D91" s="33" t="s">
        <v>2659</v>
      </c>
      <c r="E91" s="33">
        <v>61</v>
      </c>
      <c r="F91" s="33" t="s">
        <v>325</v>
      </c>
      <c r="G91" s="33" t="s">
        <v>325</v>
      </c>
      <c r="H91" s="23" t="str">
        <f t="shared" si="4"/>
        <v>周＊亮</v>
      </c>
      <c r="I91" s="23" t="str">
        <f t="shared" si="5"/>
        <v>2＊637692</v>
      </c>
      <c r="J91" s="33" t="s">
        <v>3411</v>
      </c>
      <c r="K91" s="33" t="s">
        <v>3736</v>
      </c>
      <c r="L91" s="36" t="s">
        <v>334</v>
      </c>
      <c r="M91" s="33"/>
      <c r="N91" s="33"/>
      <c r="O91" s="33"/>
      <c r="P91" s="33"/>
      <c r="Q91" s="2"/>
      <c r="R91" s="2"/>
      <c r="S91" s="2"/>
      <c r="T91" s="2"/>
      <c r="U91" s="2"/>
      <c r="V91" s="18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2"/>
      <c r="AO91" s="2"/>
      <c r="AP91" s="2"/>
      <c r="AQ91" s="1"/>
      <c r="AR91" s="1"/>
      <c r="AS91" s="1"/>
      <c r="AT91" s="1"/>
      <c r="AU91" s="1"/>
      <c r="AV91" s="2"/>
      <c r="AW91" s="1"/>
      <c r="AX91" s="1"/>
      <c r="AY91" s="1"/>
      <c r="AZ91" s="1" t="s">
        <v>3772</v>
      </c>
      <c r="BA91" s="1"/>
      <c r="BB91" s="92"/>
      <c r="BC91" s="1"/>
      <c r="BD91" s="1"/>
      <c r="BE91" s="1" t="s">
        <v>1102</v>
      </c>
      <c r="BF91" s="1"/>
      <c r="BG91" s="2"/>
      <c r="BH91" s="2"/>
      <c r="BI91" s="1" t="s">
        <v>1108</v>
      </c>
      <c r="BJ91" s="2"/>
      <c r="BK91" s="2"/>
      <c r="BL91" s="2"/>
      <c r="BM91" s="1"/>
      <c r="BN91" s="90"/>
    </row>
    <row r="92" spans="1:66" ht="46.8">
      <c r="A92" s="23">
        <v>88</v>
      </c>
      <c r="B92" s="33" t="s">
        <v>3548</v>
      </c>
      <c r="C92" s="33" t="s">
        <v>147</v>
      </c>
      <c r="D92" s="33" t="s">
        <v>2661</v>
      </c>
      <c r="E92" s="33">
        <v>78</v>
      </c>
      <c r="F92" s="33" t="s">
        <v>3412</v>
      </c>
      <c r="G92" s="33" t="s">
        <v>3412</v>
      </c>
      <c r="H92" s="23" t="str">
        <f t="shared" si="4"/>
        <v>李＊月</v>
      </c>
      <c r="I92" s="23" t="str">
        <f t="shared" si="5"/>
        <v>1＊557425</v>
      </c>
      <c r="J92" s="33" t="s">
        <v>3412</v>
      </c>
      <c r="K92" s="33" t="s">
        <v>1132</v>
      </c>
      <c r="L92" s="36" t="s">
        <v>334</v>
      </c>
      <c r="M92" s="33"/>
      <c r="N92" s="33"/>
      <c r="O92" s="33"/>
      <c r="P92" s="33"/>
      <c r="Q92" s="2"/>
      <c r="R92" s="2"/>
      <c r="S92" s="2"/>
      <c r="T92" s="2"/>
      <c r="U92" s="2"/>
      <c r="V92" s="18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2"/>
      <c r="AO92" s="2"/>
      <c r="AP92" s="2"/>
      <c r="AQ92" s="1"/>
      <c r="AR92" s="1"/>
      <c r="AS92" s="1"/>
      <c r="AT92" s="1"/>
      <c r="AU92" s="1"/>
      <c r="AV92" s="2"/>
      <c r="AW92" s="1"/>
      <c r="AX92" s="1"/>
      <c r="AY92" s="1"/>
      <c r="AZ92" s="1"/>
      <c r="BA92" s="1"/>
      <c r="BB92" s="92"/>
      <c r="BC92" s="1"/>
      <c r="BD92" s="1" t="s">
        <v>3760</v>
      </c>
      <c r="BE92" s="1" t="s">
        <v>3760</v>
      </c>
      <c r="BF92" s="1"/>
      <c r="BG92" s="2"/>
      <c r="BH92" s="2"/>
      <c r="BI92" s="1"/>
      <c r="BJ92" s="2"/>
      <c r="BK92" s="2"/>
      <c r="BL92" s="2"/>
      <c r="BM92" s="1"/>
      <c r="BN92" s="90"/>
    </row>
    <row r="93" spans="1:66" ht="31.2">
      <c r="A93" s="23">
        <v>89</v>
      </c>
      <c r="B93" s="33" t="s">
        <v>2793</v>
      </c>
      <c r="C93" s="33" t="s">
        <v>2152</v>
      </c>
      <c r="D93" s="33" t="s">
        <v>2659</v>
      </c>
      <c r="E93" s="33">
        <v>64</v>
      </c>
      <c r="F93" s="33" t="s">
        <v>325</v>
      </c>
      <c r="G93" s="33" t="s">
        <v>325</v>
      </c>
      <c r="H93" s="23" t="str">
        <f t="shared" si="4"/>
        <v>李＊鎮</v>
      </c>
      <c r="I93" s="23" t="str">
        <f t="shared" si="5"/>
        <v>1＊604412</v>
      </c>
      <c r="J93" s="33" t="s">
        <v>3412</v>
      </c>
      <c r="K93" s="33" t="s">
        <v>1127</v>
      </c>
      <c r="L93" s="36" t="s">
        <v>334</v>
      </c>
      <c r="M93" s="33"/>
      <c r="N93" s="33"/>
      <c r="O93" s="33"/>
      <c r="P93" s="33"/>
      <c r="Q93" s="2"/>
      <c r="R93" s="2"/>
      <c r="S93" s="2"/>
      <c r="T93" s="2"/>
      <c r="U93" s="2"/>
      <c r="V93" s="18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2"/>
      <c r="AO93" s="2"/>
      <c r="AP93" s="2"/>
      <c r="AQ93" s="1"/>
      <c r="AR93" s="1"/>
      <c r="AS93" s="1"/>
      <c r="AT93" s="1"/>
      <c r="AU93" s="1"/>
      <c r="AV93" s="2"/>
      <c r="AW93" s="1"/>
      <c r="AX93" s="1"/>
      <c r="AY93" s="1"/>
      <c r="AZ93" s="1"/>
      <c r="BA93" s="1"/>
      <c r="BB93" s="92"/>
      <c r="BC93" s="1"/>
      <c r="BD93" s="1"/>
      <c r="BE93" s="1" t="s">
        <v>3760</v>
      </c>
      <c r="BF93" s="1"/>
      <c r="BG93" s="2"/>
      <c r="BH93" s="2"/>
      <c r="BI93" s="1"/>
      <c r="BJ93" s="2"/>
      <c r="BK93" s="2"/>
      <c r="BL93" s="2"/>
      <c r="BM93" s="1"/>
      <c r="BN93" s="90"/>
    </row>
    <row r="94" spans="1:66" ht="62.4">
      <c r="A94" s="23">
        <v>90</v>
      </c>
      <c r="B94" s="33" t="s">
        <v>3601</v>
      </c>
      <c r="C94" s="33" t="s">
        <v>3413</v>
      </c>
      <c r="D94" s="33" t="s">
        <v>2661</v>
      </c>
      <c r="E94" s="33">
        <v>73</v>
      </c>
      <c r="F94" s="33" t="s">
        <v>3414</v>
      </c>
      <c r="G94" s="33" t="s">
        <v>3414</v>
      </c>
      <c r="H94" s="23" t="str">
        <f t="shared" si="4"/>
        <v>陳＊阿蘭</v>
      </c>
      <c r="I94" s="23" t="str">
        <f t="shared" si="5"/>
        <v>0＊262378</v>
      </c>
      <c r="J94" s="33" t="s">
        <v>3414</v>
      </c>
      <c r="K94" s="33" t="s">
        <v>1811</v>
      </c>
      <c r="L94" s="36" t="s">
        <v>334</v>
      </c>
      <c r="M94" s="33"/>
      <c r="N94" s="33"/>
      <c r="O94" s="33"/>
      <c r="P94" s="33"/>
      <c r="Q94" s="2"/>
      <c r="R94" s="2"/>
      <c r="S94" s="2"/>
      <c r="T94" s="2"/>
      <c r="U94" s="2"/>
      <c r="V94" s="18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2"/>
      <c r="AO94" s="2"/>
      <c r="AP94" s="2"/>
      <c r="AQ94" s="1"/>
      <c r="AR94" s="1"/>
      <c r="AS94" s="1"/>
      <c r="AT94" s="1"/>
      <c r="AU94" s="1"/>
      <c r="AV94" s="2"/>
      <c r="AW94" s="1"/>
      <c r="AX94" s="1"/>
      <c r="AY94" s="1"/>
      <c r="AZ94" s="1" t="s">
        <v>3772</v>
      </c>
      <c r="BA94" s="1"/>
      <c r="BB94" s="92"/>
      <c r="BC94" s="1" t="s">
        <v>3760</v>
      </c>
      <c r="BD94" s="1"/>
      <c r="BE94" s="1" t="s">
        <v>3760</v>
      </c>
      <c r="BF94" s="1"/>
      <c r="BG94" s="2"/>
      <c r="BH94" s="2"/>
      <c r="BI94" s="1"/>
      <c r="BJ94" s="2"/>
      <c r="BK94" s="2"/>
      <c r="BL94" s="2"/>
      <c r="BM94" s="1"/>
      <c r="BN94" s="90"/>
    </row>
    <row r="95" spans="1:66" ht="31.2">
      <c r="A95" s="23">
        <v>91</v>
      </c>
      <c r="B95" s="33" t="s">
        <v>3602</v>
      </c>
      <c r="C95" s="33" t="s">
        <v>358</v>
      </c>
      <c r="D95" s="33" t="s">
        <v>2659</v>
      </c>
      <c r="E95" s="33">
        <v>61</v>
      </c>
      <c r="F95" s="33" t="s">
        <v>325</v>
      </c>
      <c r="G95" s="33" t="s">
        <v>325</v>
      </c>
      <c r="H95" s="23" t="str">
        <f t="shared" si="4"/>
        <v>江＊任</v>
      </c>
      <c r="I95" s="23" t="str">
        <f t="shared" si="5"/>
        <v>1＊159034</v>
      </c>
      <c r="J95" s="33" t="s">
        <v>3414</v>
      </c>
      <c r="K95" s="33" t="s">
        <v>1127</v>
      </c>
      <c r="L95" s="36" t="s">
        <v>334</v>
      </c>
      <c r="M95" s="33"/>
      <c r="N95" s="33"/>
      <c r="O95" s="33"/>
      <c r="P95" s="33"/>
      <c r="Q95" s="2"/>
      <c r="R95" s="2"/>
      <c r="S95" s="2"/>
      <c r="T95" s="2"/>
      <c r="U95" s="2"/>
      <c r="V95" s="18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2"/>
      <c r="AO95" s="2"/>
      <c r="AP95" s="2"/>
      <c r="AQ95" s="1"/>
      <c r="AR95" s="1"/>
      <c r="AS95" s="1"/>
      <c r="AT95" s="1"/>
      <c r="AU95" s="1"/>
      <c r="AV95" s="2"/>
      <c r="AW95" s="1"/>
      <c r="AX95" s="1"/>
      <c r="AY95" s="1"/>
      <c r="AZ95" s="1"/>
      <c r="BA95" s="1"/>
      <c r="BB95" s="92"/>
      <c r="BC95" s="1"/>
      <c r="BD95" s="1"/>
      <c r="BE95" s="1" t="s">
        <v>3760</v>
      </c>
      <c r="BF95" s="1"/>
      <c r="BG95" s="2"/>
      <c r="BH95" s="2"/>
      <c r="BI95" s="1"/>
      <c r="BJ95" s="2"/>
      <c r="BK95" s="2"/>
      <c r="BL95" s="2"/>
      <c r="BM95" s="1"/>
      <c r="BN95" s="90"/>
    </row>
    <row r="96" spans="1:66" ht="46.8">
      <c r="A96" s="23">
        <v>92</v>
      </c>
      <c r="B96" s="33" t="s">
        <v>3603</v>
      </c>
      <c r="C96" s="33" t="s">
        <v>3415</v>
      </c>
      <c r="D96" s="33" t="s">
        <v>2661</v>
      </c>
      <c r="E96" s="33">
        <v>82</v>
      </c>
      <c r="F96" s="33" t="s">
        <v>325</v>
      </c>
      <c r="G96" s="33" t="s">
        <v>325</v>
      </c>
      <c r="H96" s="23" t="str">
        <f t="shared" si="4"/>
        <v>陳＊宛卿</v>
      </c>
      <c r="I96" s="23" t="str">
        <f t="shared" si="5"/>
        <v>1＊204584</v>
      </c>
      <c r="J96" s="33" t="s">
        <v>3414</v>
      </c>
      <c r="K96" s="33" t="s">
        <v>1132</v>
      </c>
      <c r="L96" s="36" t="s">
        <v>334</v>
      </c>
      <c r="M96" s="33"/>
      <c r="N96" s="33"/>
      <c r="O96" s="33"/>
      <c r="P96" s="33"/>
      <c r="Q96" s="2"/>
      <c r="R96" s="2"/>
      <c r="S96" s="2"/>
      <c r="T96" s="2"/>
      <c r="U96" s="2"/>
      <c r="V96" s="18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2"/>
      <c r="AO96" s="2"/>
      <c r="AP96" s="2"/>
      <c r="AQ96" s="1"/>
      <c r="AR96" s="1"/>
      <c r="AS96" s="1"/>
      <c r="AT96" s="1"/>
      <c r="AU96" s="1"/>
      <c r="AV96" s="2"/>
      <c r="AW96" s="1"/>
      <c r="AX96" s="1"/>
      <c r="AY96" s="1"/>
      <c r="AZ96" s="1"/>
      <c r="BA96" s="1"/>
      <c r="BB96" s="92"/>
      <c r="BC96" s="1"/>
      <c r="BD96" s="1" t="s">
        <v>3760</v>
      </c>
      <c r="BE96" s="1" t="s">
        <v>3760</v>
      </c>
      <c r="BF96" s="1"/>
      <c r="BG96" s="2"/>
      <c r="BH96" s="2"/>
      <c r="BI96" s="1"/>
      <c r="BJ96" s="2"/>
      <c r="BK96" s="2"/>
      <c r="BL96" s="2"/>
      <c r="BM96" s="1"/>
      <c r="BN96" s="90"/>
    </row>
    <row r="97" spans="1:66" ht="31.2">
      <c r="A97" s="23">
        <v>93</v>
      </c>
      <c r="B97" s="33" t="s">
        <v>3604</v>
      </c>
      <c r="C97" s="33" t="s">
        <v>3416</v>
      </c>
      <c r="D97" s="33" t="s">
        <v>2659</v>
      </c>
      <c r="E97" s="33">
        <v>75</v>
      </c>
      <c r="F97" s="33" t="s">
        <v>325</v>
      </c>
      <c r="G97" s="33" t="s">
        <v>325</v>
      </c>
      <c r="H97" s="23" t="str">
        <f t="shared" si="4"/>
        <v>葉＊賢</v>
      </c>
      <c r="I97" s="23" t="str">
        <f t="shared" si="5"/>
        <v>1＊405030</v>
      </c>
      <c r="J97" s="33" t="s">
        <v>3414</v>
      </c>
      <c r="K97" s="33" t="s">
        <v>1127</v>
      </c>
      <c r="L97" s="36" t="s">
        <v>334</v>
      </c>
      <c r="M97" s="33"/>
      <c r="N97" s="33"/>
      <c r="O97" s="33"/>
      <c r="P97" s="33"/>
      <c r="Q97" s="2"/>
      <c r="R97" s="2"/>
      <c r="S97" s="2"/>
      <c r="T97" s="2"/>
      <c r="U97" s="2"/>
      <c r="V97" s="18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2"/>
      <c r="AO97" s="2"/>
      <c r="AP97" s="2"/>
      <c r="AQ97" s="1"/>
      <c r="AR97" s="1"/>
      <c r="AS97" s="1"/>
      <c r="AT97" s="1"/>
      <c r="AU97" s="1"/>
      <c r="AV97" s="2"/>
      <c r="AW97" s="1"/>
      <c r="AX97" s="1"/>
      <c r="AY97" s="1"/>
      <c r="AZ97" s="1"/>
      <c r="BA97" s="1"/>
      <c r="BB97" s="92"/>
      <c r="BC97" s="1"/>
      <c r="BD97" s="1"/>
      <c r="BE97" s="1" t="s">
        <v>3760</v>
      </c>
      <c r="BF97" s="1"/>
      <c r="BG97" s="2"/>
      <c r="BH97" s="2"/>
      <c r="BI97" s="1"/>
      <c r="BJ97" s="2"/>
      <c r="BK97" s="2"/>
      <c r="BL97" s="2"/>
      <c r="BM97" s="1"/>
      <c r="BN97" s="90"/>
    </row>
    <row r="98" spans="1:66" ht="31.2">
      <c r="A98" s="23">
        <v>94</v>
      </c>
      <c r="B98" s="33" t="s">
        <v>3605</v>
      </c>
      <c r="C98" s="33" t="s">
        <v>3417</v>
      </c>
      <c r="D98" s="33" t="s">
        <v>2659</v>
      </c>
      <c r="E98" s="33">
        <v>82</v>
      </c>
      <c r="F98" s="33" t="s">
        <v>325</v>
      </c>
      <c r="G98" s="33" t="s">
        <v>325</v>
      </c>
      <c r="H98" s="23" t="str">
        <f t="shared" si="4"/>
        <v>黃＊</v>
      </c>
      <c r="I98" s="23" t="str">
        <f t="shared" si="5"/>
        <v>1＊717274</v>
      </c>
      <c r="J98" s="33" t="s">
        <v>3414</v>
      </c>
      <c r="K98" s="33" t="s">
        <v>1130</v>
      </c>
      <c r="L98" s="36" t="s">
        <v>334</v>
      </c>
      <c r="M98" s="33"/>
      <c r="N98" s="33"/>
      <c r="O98" s="33"/>
      <c r="P98" s="33"/>
      <c r="Q98" s="2"/>
      <c r="R98" s="2"/>
      <c r="S98" s="2"/>
      <c r="T98" s="2"/>
      <c r="U98" s="2"/>
      <c r="V98" s="18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2"/>
      <c r="AO98" s="2"/>
      <c r="AP98" s="2"/>
      <c r="AQ98" s="1"/>
      <c r="AR98" s="1"/>
      <c r="AS98" s="1"/>
      <c r="AT98" s="1"/>
      <c r="AU98" s="1"/>
      <c r="AV98" s="2"/>
      <c r="AW98" s="1"/>
      <c r="AX98" s="1"/>
      <c r="AY98" s="1"/>
      <c r="AZ98" s="1"/>
      <c r="BA98" s="1"/>
      <c r="BB98" s="92"/>
      <c r="BC98" s="1"/>
      <c r="BD98" s="1"/>
      <c r="BE98" s="1"/>
      <c r="BF98" s="1" t="s">
        <v>1102</v>
      </c>
      <c r="BG98" s="2"/>
      <c r="BH98" s="2"/>
      <c r="BI98" s="1" t="s">
        <v>1114</v>
      </c>
      <c r="BJ98" s="2"/>
      <c r="BK98" s="2"/>
      <c r="BL98" s="2"/>
      <c r="BM98" s="1"/>
      <c r="BN98" s="90"/>
    </row>
    <row r="99" spans="1:66" ht="31.2">
      <c r="A99" s="23">
        <v>95</v>
      </c>
      <c r="B99" s="33" t="s">
        <v>3606</v>
      </c>
      <c r="C99" s="33" t="s">
        <v>1419</v>
      </c>
      <c r="D99" s="33" t="s">
        <v>2659</v>
      </c>
      <c r="E99" s="33">
        <v>62</v>
      </c>
      <c r="F99" s="33" t="s">
        <v>325</v>
      </c>
      <c r="G99" s="33" t="s">
        <v>325</v>
      </c>
      <c r="H99" s="23" t="str">
        <f t="shared" si="4"/>
        <v>林＊國</v>
      </c>
      <c r="I99" s="23" t="str">
        <f t="shared" si="5"/>
        <v>2＊000668</v>
      </c>
      <c r="J99" s="33" t="s">
        <v>3414</v>
      </c>
      <c r="K99" s="33" t="s">
        <v>1127</v>
      </c>
      <c r="L99" s="36" t="s">
        <v>334</v>
      </c>
      <c r="M99" s="33"/>
      <c r="N99" s="33"/>
      <c r="O99" s="33"/>
      <c r="P99" s="33"/>
      <c r="Q99" s="2"/>
      <c r="R99" s="2"/>
      <c r="S99" s="2"/>
      <c r="T99" s="2"/>
      <c r="U99" s="2"/>
      <c r="V99" s="18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2"/>
      <c r="AO99" s="2"/>
      <c r="AP99" s="2"/>
      <c r="AQ99" s="1"/>
      <c r="AR99" s="1"/>
      <c r="AS99" s="1"/>
      <c r="AT99" s="1"/>
      <c r="AU99" s="1"/>
      <c r="AV99" s="2"/>
      <c r="AW99" s="1"/>
      <c r="AX99" s="1"/>
      <c r="AY99" s="1"/>
      <c r="AZ99" s="1"/>
      <c r="BA99" s="1"/>
      <c r="BB99" s="92"/>
      <c r="BC99" s="1"/>
      <c r="BD99" s="1"/>
      <c r="BE99" s="1" t="s">
        <v>3760</v>
      </c>
      <c r="BF99" s="1"/>
      <c r="BG99" s="2"/>
      <c r="BH99" s="2"/>
      <c r="BI99" s="1"/>
      <c r="BJ99" s="2"/>
      <c r="BK99" s="2"/>
      <c r="BL99" s="2"/>
      <c r="BM99" s="1"/>
      <c r="BN99" s="90"/>
    </row>
    <row r="100" spans="1:66" ht="31.2">
      <c r="A100" s="23">
        <v>96</v>
      </c>
      <c r="B100" s="33" t="s">
        <v>3607</v>
      </c>
      <c r="C100" s="33" t="s">
        <v>151</v>
      </c>
      <c r="D100" s="33" t="s">
        <v>2659</v>
      </c>
      <c r="E100" s="33">
        <v>58</v>
      </c>
      <c r="F100" s="33" t="s">
        <v>325</v>
      </c>
      <c r="G100" s="33" t="s">
        <v>325</v>
      </c>
      <c r="H100" s="23" t="str">
        <f t="shared" si="4"/>
        <v>凌＊國</v>
      </c>
      <c r="I100" s="23" t="str">
        <f t="shared" si="5"/>
        <v>2＊759112</v>
      </c>
      <c r="J100" s="33" t="s">
        <v>3414</v>
      </c>
      <c r="K100" s="33" t="s">
        <v>1127</v>
      </c>
      <c r="L100" s="36" t="s">
        <v>334</v>
      </c>
      <c r="M100" s="33"/>
      <c r="N100" s="33"/>
      <c r="O100" s="33"/>
      <c r="P100" s="33"/>
      <c r="Q100" s="2"/>
      <c r="R100" s="2"/>
      <c r="S100" s="2"/>
      <c r="T100" s="2"/>
      <c r="U100" s="2"/>
      <c r="V100" s="18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2"/>
      <c r="AO100" s="2"/>
      <c r="AP100" s="2"/>
      <c r="AQ100" s="1"/>
      <c r="AR100" s="1"/>
      <c r="AS100" s="1"/>
      <c r="AT100" s="1"/>
      <c r="AU100" s="1"/>
      <c r="AV100" s="2"/>
      <c r="AW100" s="1"/>
      <c r="AX100" s="1"/>
      <c r="AY100" s="1"/>
      <c r="AZ100" s="1"/>
      <c r="BA100" s="1"/>
      <c r="BB100" s="92"/>
      <c r="BC100" s="1"/>
      <c r="BD100" s="1"/>
      <c r="BE100" s="1" t="s">
        <v>3760</v>
      </c>
      <c r="BF100" s="1"/>
      <c r="BG100" s="2"/>
      <c r="BH100" s="2"/>
      <c r="BI100" s="1"/>
      <c r="BJ100" s="2"/>
      <c r="BK100" s="2"/>
      <c r="BL100" s="2"/>
      <c r="BM100" s="1"/>
      <c r="BN100" s="90"/>
    </row>
    <row r="101" spans="1:66" ht="16.2">
      <c r="A101" s="23">
        <v>97</v>
      </c>
      <c r="B101" s="33" t="s">
        <v>3608</v>
      </c>
      <c r="C101" s="33" t="s">
        <v>3418</v>
      </c>
      <c r="D101" s="33" t="s">
        <v>2661</v>
      </c>
      <c r="E101" s="33">
        <v>56</v>
      </c>
      <c r="F101" s="33" t="s">
        <v>325</v>
      </c>
      <c r="G101" s="33" t="s">
        <v>325</v>
      </c>
      <c r="H101" s="23" t="str">
        <f t="shared" si="4"/>
        <v>戴＊穎</v>
      </c>
      <c r="I101" s="23" t="str">
        <f t="shared" si="5"/>
        <v>2＊911929</v>
      </c>
      <c r="J101" s="33" t="s">
        <v>3414</v>
      </c>
      <c r="K101" s="33">
        <v>5761061</v>
      </c>
      <c r="L101" s="36" t="s">
        <v>334</v>
      </c>
      <c r="M101" s="33"/>
      <c r="N101" s="33"/>
      <c r="O101" s="33"/>
      <c r="P101" s="33"/>
      <c r="Q101" s="2"/>
      <c r="R101" s="2"/>
      <c r="S101" s="2" t="s">
        <v>3758</v>
      </c>
      <c r="T101" s="2" t="s">
        <v>3758</v>
      </c>
      <c r="U101" s="2"/>
      <c r="V101" s="18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2"/>
      <c r="AO101" s="2"/>
      <c r="AP101" s="2"/>
      <c r="AQ101" s="1"/>
      <c r="AR101" s="1"/>
      <c r="AS101" s="1"/>
      <c r="AT101" s="1"/>
      <c r="AU101" s="1"/>
      <c r="AV101" s="2"/>
      <c r="AW101" s="1"/>
      <c r="AX101" s="1"/>
      <c r="AY101" s="1"/>
      <c r="AZ101" s="1"/>
      <c r="BA101" s="1"/>
      <c r="BB101" s="92"/>
      <c r="BC101" s="1"/>
      <c r="BD101" s="1"/>
      <c r="BE101" s="1"/>
      <c r="BF101" s="1"/>
      <c r="BG101" s="2"/>
      <c r="BH101" s="2"/>
      <c r="BI101" s="1"/>
      <c r="BJ101" s="2"/>
      <c r="BK101" s="2"/>
      <c r="BL101" s="2"/>
      <c r="BM101" s="1"/>
      <c r="BN101" s="90"/>
    </row>
    <row r="102" spans="1:66" ht="31.2">
      <c r="A102" s="23">
        <v>98</v>
      </c>
      <c r="B102" s="33" t="s">
        <v>3609</v>
      </c>
      <c r="C102" s="33" t="s">
        <v>3419</v>
      </c>
      <c r="D102" s="33" t="s">
        <v>2659</v>
      </c>
      <c r="E102" s="33">
        <v>63</v>
      </c>
      <c r="F102" s="33" t="s">
        <v>325</v>
      </c>
      <c r="G102" s="33" t="s">
        <v>325</v>
      </c>
      <c r="H102" s="23" t="str">
        <f t="shared" si="4"/>
        <v>林＊海</v>
      </c>
      <c r="I102" s="23" t="str">
        <f t="shared" si="5"/>
        <v>2＊976969</v>
      </c>
      <c r="J102" s="33" t="s">
        <v>3414</v>
      </c>
      <c r="K102" s="33" t="s">
        <v>1127</v>
      </c>
      <c r="L102" s="36" t="s">
        <v>334</v>
      </c>
      <c r="M102" s="33"/>
      <c r="N102" s="33"/>
      <c r="O102" s="33"/>
      <c r="P102" s="33"/>
      <c r="Q102" s="2"/>
      <c r="R102" s="2"/>
      <c r="S102" s="2"/>
      <c r="T102" s="2"/>
      <c r="U102" s="2"/>
      <c r="V102" s="18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2"/>
      <c r="AO102" s="2"/>
      <c r="AP102" s="2"/>
      <c r="AQ102" s="1"/>
      <c r="AR102" s="1"/>
      <c r="AS102" s="1"/>
      <c r="AT102" s="1"/>
      <c r="AU102" s="1"/>
      <c r="AV102" s="2"/>
      <c r="AW102" s="1"/>
      <c r="AX102" s="1"/>
      <c r="AY102" s="1"/>
      <c r="AZ102" s="1"/>
      <c r="BA102" s="1"/>
      <c r="BB102" s="92"/>
      <c r="BC102" s="1"/>
      <c r="BD102" s="1"/>
      <c r="BE102" s="1" t="s">
        <v>3760</v>
      </c>
      <c r="BF102" s="1"/>
      <c r="BG102" s="2"/>
      <c r="BH102" s="2"/>
      <c r="BI102" s="1"/>
      <c r="BJ102" s="2"/>
      <c r="BK102" s="2"/>
      <c r="BL102" s="2"/>
      <c r="BM102" s="1"/>
      <c r="BN102" s="90"/>
    </row>
    <row r="103" spans="1:66" ht="31.2">
      <c r="A103" s="23">
        <v>99</v>
      </c>
      <c r="B103" s="33" t="s">
        <v>3610</v>
      </c>
      <c r="C103" s="33" t="s">
        <v>3420</v>
      </c>
      <c r="D103" s="33" t="s">
        <v>2661</v>
      </c>
      <c r="E103" s="33">
        <v>73</v>
      </c>
      <c r="F103" s="33" t="s">
        <v>325</v>
      </c>
      <c r="G103" s="33" t="s">
        <v>325</v>
      </c>
      <c r="H103" s="23" t="str">
        <f t="shared" si="4"/>
        <v>陳＊央</v>
      </c>
      <c r="I103" s="23" t="str">
        <f t="shared" si="5"/>
        <v>1＊614055</v>
      </c>
      <c r="J103" s="33" t="s">
        <v>3421</v>
      </c>
      <c r="K103" s="33" t="s">
        <v>1127</v>
      </c>
      <c r="L103" s="36" t="s">
        <v>334</v>
      </c>
      <c r="M103" s="33"/>
      <c r="N103" s="33"/>
      <c r="O103" s="33"/>
      <c r="P103" s="33"/>
      <c r="Q103" s="2"/>
      <c r="R103" s="2"/>
      <c r="S103" s="2"/>
      <c r="T103" s="2"/>
      <c r="U103" s="2"/>
      <c r="V103" s="18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2"/>
      <c r="AO103" s="2"/>
      <c r="AP103" s="2"/>
      <c r="AQ103" s="1"/>
      <c r="AR103" s="1"/>
      <c r="AS103" s="1"/>
      <c r="AT103" s="1"/>
      <c r="AU103" s="1"/>
      <c r="AV103" s="2"/>
      <c r="AW103" s="1"/>
      <c r="AX103" s="1"/>
      <c r="AY103" s="1"/>
      <c r="AZ103" s="1"/>
      <c r="BA103" s="1"/>
      <c r="BB103" s="92"/>
      <c r="BC103" s="1"/>
      <c r="BD103" s="1"/>
      <c r="BE103" s="1" t="s">
        <v>3760</v>
      </c>
      <c r="BF103" s="1"/>
      <c r="BG103" s="2"/>
      <c r="BH103" s="2"/>
      <c r="BI103" s="1"/>
      <c r="BJ103" s="2"/>
      <c r="BK103" s="2"/>
      <c r="BL103" s="2"/>
      <c r="BM103" s="1"/>
      <c r="BN103" s="90"/>
    </row>
    <row r="104" spans="1:66" ht="31.2">
      <c r="A104" s="23">
        <v>100</v>
      </c>
      <c r="B104" s="33" t="s">
        <v>2788</v>
      </c>
      <c r="C104" s="33" t="s">
        <v>868</v>
      </c>
      <c r="D104" s="33" t="s">
        <v>2661</v>
      </c>
      <c r="E104" s="33">
        <v>75</v>
      </c>
      <c r="F104" s="33" t="s">
        <v>325</v>
      </c>
      <c r="G104" s="33" t="s">
        <v>325</v>
      </c>
      <c r="H104" s="23" t="str">
        <f t="shared" si="4"/>
        <v>許＊</v>
      </c>
      <c r="I104" s="23" t="str">
        <f t="shared" si="5"/>
        <v>0＊834197</v>
      </c>
      <c r="J104" s="33" t="s">
        <v>3422</v>
      </c>
      <c r="K104" s="33" t="s">
        <v>1127</v>
      </c>
      <c r="L104" s="36" t="s">
        <v>334</v>
      </c>
      <c r="M104" s="33"/>
      <c r="N104" s="33"/>
      <c r="O104" s="33"/>
      <c r="P104" s="33"/>
      <c r="Q104" s="2"/>
      <c r="R104" s="2"/>
      <c r="S104" s="2"/>
      <c r="T104" s="2"/>
      <c r="U104" s="2"/>
      <c r="V104" s="18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2"/>
      <c r="AO104" s="2"/>
      <c r="AP104" s="2"/>
      <c r="AQ104" s="1"/>
      <c r="AR104" s="1"/>
      <c r="AS104" s="1"/>
      <c r="AT104" s="1"/>
      <c r="AU104" s="1"/>
      <c r="AV104" s="2"/>
      <c r="AW104" s="1"/>
      <c r="AX104" s="1"/>
      <c r="AY104" s="1"/>
      <c r="AZ104" s="1"/>
      <c r="BA104" s="1"/>
      <c r="BB104" s="92"/>
      <c r="BC104" s="1"/>
      <c r="BD104" s="1"/>
      <c r="BE104" s="1" t="s">
        <v>3760</v>
      </c>
      <c r="BF104" s="1"/>
      <c r="BG104" s="2"/>
      <c r="BH104" s="2"/>
      <c r="BI104" s="1"/>
      <c r="BJ104" s="2"/>
      <c r="BK104" s="2"/>
      <c r="BL104" s="2"/>
      <c r="BM104" s="1"/>
      <c r="BN104" s="90"/>
    </row>
    <row r="105" spans="1:66" ht="31.2">
      <c r="A105" s="23">
        <v>101</v>
      </c>
      <c r="B105" s="33" t="s">
        <v>3209</v>
      </c>
      <c r="C105" s="33" t="s">
        <v>844</v>
      </c>
      <c r="D105" s="33" t="s">
        <v>2659</v>
      </c>
      <c r="E105" s="33">
        <v>61</v>
      </c>
      <c r="F105" s="33" t="s">
        <v>325</v>
      </c>
      <c r="G105" s="33" t="s">
        <v>325</v>
      </c>
      <c r="H105" s="23" t="str">
        <f t="shared" si="4"/>
        <v>周＊亮</v>
      </c>
      <c r="I105" s="23" t="str">
        <f t="shared" si="5"/>
        <v>2＊637692</v>
      </c>
      <c r="J105" s="33" t="s">
        <v>3422</v>
      </c>
      <c r="K105" s="33" t="s">
        <v>1127</v>
      </c>
      <c r="L105" s="36" t="s">
        <v>334</v>
      </c>
      <c r="M105" s="33"/>
      <c r="N105" s="33"/>
      <c r="O105" s="33"/>
      <c r="P105" s="33"/>
      <c r="Q105" s="2"/>
      <c r="R105" s="2"/>
      <c r="S105" s="2"/>
      <c r="T105" s="2"/>
      <c r="U105" s="2"/>
      <c r="V105" s="18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2"/>
      <c r="AO105" s="2"/>
      <c r="AP105" s="2"/>
      <c r="AQ105" s="1"/>
      <c r="AR105" s="1"/>
      <c r="AS105" s="1"/>
      <c r="AT105" s="1"/>
      <c r="AU105" s="1"/>
      <c r="AV105" s="2"/>
      <c r="AW105" s="1"/>
      <c r="AX105" s="1"/>
      <c r="AY105" s="1"/>
      <c r="AZ105" s="1"/>
      <c r="BA105" s="1"/>
      <c r="BB105" s="92"/>
      <c r="BC105" s="1"/>
      <c r="BD105" s="1" t="s">
        <v>3760</v>
      </c>
      <c r="BE105" s="1" t="s">
        <v>1126</v>
      </c>
      <c r="BF105" s="1"/>
      <c r="BG105" s="2"/>
      <c r="BH105" s="2"/>
      <c r="BI105" s="1" t="s">
        <v>1141</v>
      </c>
      <c r="BJ105" s="2"/>
      <c r="BK105" s="2"/>
      <c r="BL105" s="2"/>
      <c r="BM105" s="1"/>
      <c r="BN105" s="90"/>
    </row>
    <row r="106" spans="1:66" ht="31.2">
      <c r="A106" s="23">
        <v>102</v>
      </c>
      <c r="B106" s="33" t="s">
        <v>3611</v>
      </c>
      <c r="C106" s="33" t="s">
        <v>3423</v>
      </c>
      <c r="D106" s="33" t="s">
        <v>2661</v>
      </c>
      <c r="E106" s="33">
        <v>61</v>
      </c>
      <c r="F106" s="33" t="s">
        <v>325</v>
      </c>
      <c r="G106" s="33" t="s">
        <v>325</v>
      </c>
      <c r="H106" s="23" t="str">
        <f t="shared" si="4"/>
        <v>洪＊玲</v>
      </c>
      <c r="I106" s="23" t="str">
        <f t="shared" si="5"/>
        <v>2＊999725</v>
      </c>
      <c r="J106" s="33" t="s">
        <v>3424</v>
      </c>
      <c r="K106" s="33" t="s">
        <v>1127</v>
      </c>
      <c r="L106" s="36" t="s">
        <v>334</v>
      </c>
      <c r="M106" s="33"/>
      <c r="N106" s="33"/>
      <c r="O106" s="33"/>
      <c r="P106" s="33"/>
      <c r="Q106" s="2"/>
      <c r="R106" s="2"/>
      <c r="S106" s="2"/>
      <c r="T106" s="2"/>
      <c r="U106" s="2"/>
      <c r="V106" s="18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2"/>
      <c r="AO106" s="2"/>
      <c r="AP106" s="2"/>
      <c r="AQ106" s="1"/>
      <c r="AR106" s="1"/>
      <c r="AS106" s="1"/>
      <c r="AT106" s="1"/>
      <c r="AU106" s="1"/>
      <c r="AV106" s="2"/>
      <c r="AW106" s="1"/>
      <c r="AX106" s="1"/>
      <c r="AY106" s="1"/>
      <c r="AZ106" s="1"/>
      <c r="BA106" s="1"/>
      <c r="BB106" s="92"/>
      <c r="BC106" s="1"/>
      <c r="BD106" s="1"/>
      <c r="BE106" s="1" t="s">
        <v>3760</v>
      </c>
      <c r="BF106" s="1"/>
      <c r="BG106" s="2"/>
      <c r="BH106" s="2"/>
      <c r="BI106" s="1"/>
      <c r="BJ106" s="2"/>
      <c r="BK106" s="2"/>
      <c r="BL106" s="2"/>
      <c r="BM106" s="1"/>
      <c r="BN106" s="90"/>
    </row>
    <row r="107" spans="1:66" ht="46.8">
      <c r="A107" s="23">
        <v>103</v>
      </c>
      <c r="B107" s="33" t="s">
        <v>3612</v>
      </c>
      <c r="C107" s="33" t="s">
        <v>1427</v>
      </c>
      <c r="D107" s="33" t="s">
        <v>2659</v>
      </c>
      <c r="E107" s="33">
        <v>79</v>
      </c>
      <c r="F107" s="33" t="s">
        <v>325</v>
      </c>
      <c r="G107" s="33" t="s">
        <v>325</v>
      </c>
      <c r="H107" s="23" t="str">
        <f t="shared" si="4"/>
        <v>黃＊權</v>
      </c>
      <c r="I107" s="23" t="str">
        <f t="shared" si="5"/>
        <v>2＊823374</v>
      </c>
      <c r="J107" s="33" t="s">
        <v>3424</v>
      </c>
      <c r="K107" s="33" t="s">
        <v>1134</v>
      </c>
      <c r="L107" s="36" t="s">
        <v>334</v>
      </c>
      <c r="M107" s="33"/>
      <c r="N107" s="33"/>
      <c r="O107" s="33"/>
      <c r="P107" s="33"/>
      <c r="Q107" s="2"/>
      <c r="R107" s="2"/>
      <c r="S107" s="2"/>
      <c r="T107" s="2"/>
      <c r="U107" s="2"/>
      <c r="V107" s="18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2"/>
      <c r="AO107" s="2"/>
      <c r="AP107" s="2"/>
      <c r="AQ107" s="1"/>
      <c r="AR107" s="1"/>
      <c r="AS107" s="1"/>
      <c r="AT107" s="1"/>
      <c r="AU107" s="1"/>
      <c r="AV107" s="2"/>
      <c r="AW107" s="1"/>
      <c r="AX107" s="1"/>
      <c r="AY107" s="1"/>
      <c r="AZ107" s="1"/>
      <c r="BA107" s="1"/>
      <c r="BB107" s="92"/>
      <c r="BC107" s="1"/>
      <c r="BD107" s="1"/>
      <c r="BE107" s="1" t="s">
        <v>3760</v>
      </c>
      <c r="BF107" s="1"/>
      <c r="BG107" s="2"/>
      <c r="BH107" s="2"/>
      <c r="BI107" s="1"/>
      <c r="BJ107" s="2"/>
      <c r="BK107" s="2"/>
      <c r="BL107" s="2"/>
      <c r="BM107" s="1" t="s">
        <v>1098</v>
      </c>
      <c r="BN107" s="90"/>
    </row>
    <row r="108" spans="1:66" ht="16.2">
      <c r="A108" s="23">
        <v>104</v>
      </c>
      <c r="B108" s="33" t="s">
        <v>3205</v>
      </c>
      <c r="C108" s="33" t="s">
        <v>2506</v>
      </c>
      <c r="D108" s="33" t="s">
        <v>2659</v>
      </c>
      <c r="E108" s="33">
        <v>48</v>
      </c>
      <c r="F108" s="33" t="s">
        <v>3422</v>
      </c>
      <c r="G108" s="33" t="s">
        <v>3425</v>
      </c>
      <c r="H108" s="23" t="str">
        <f t="shared" si="4"/>
        <v>厲＊巡</v>
      </c>
      <c r="I108" s="23" t="str">
        <f t="shared" si="5"/>
        <v>2＊925649</v>
      </c>
      <c r="J108" s="33" t="s">
        <v>3426</v>
      </c>
      <c r="K108" s="33">
        <v>5760350</v>
      </c>
      <c r="L108" s="36" t="s">
        <v>334</v>
      </c>
      <c r="M108" s="33"/>
      <c r="N108" s="33"/>
      <c r="O108" s="33"/>
      <c r="P108" s="33"/>
      <c r="Q108" s="2"/>
      <c r="R108" s="2"/>
      <c r="S108" s="2"/>
      <c r="T108" s="2"/>
      <c r="U108" s="2"/>
      <c r="V108" s="18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2"/>
      <c r="AO108" s="2"/>
      <c r="AP108" s="2"/>
      <c r="AQ108" s="1"/>
      <c r="AR108" s="1"/>
      <c r="AS108" s="1"/>
      <c r="AT108" s="1"/>
      <c r="AU108" s="1"/>
      <c r="AV108" s="2"/>
      <c r="AW108" s="1"/>
      <c r="AX108" s="1"/>
      <c r="AY108" s="1" t="s">
        <v>3760</v>
      </c>
      <c r="AZ108" s="1"/>
      <c r="BA108" s="1"/>
      <c r="BB108" s="92"/>
      <c r="BC108" s="1"/>
      <c r="BD108" s="1"/>
      <c r="BE108" s="1"/>
      <c r="BF108" s="1"/>
      <c r="BG108" s="2"/>
      <c r="BH108" s="2"/>
      <c r="BI108" s="1"/>
      <c r="BJ108" s="2"/>
      <c r="BK108" s="2"/>
      <c r="BL108" s="2"/>
      <c r="BM108" s="32"/>
      <c r="BN108" s="90"/>
    </row>
    <row r="109" spans="1:66" ht="46.8">
      <c r="A109" s="23">
        <v>105</v>
      </c>
      <c r="B109" s="33" t="s">
        <v>2773</v>
      </c>
      <c r="C109" s="33" t="s">
        <v>2135</v>
      </c>
      <c r="D109" s="33" t="s">
        <v>2661</v>
      </c>
      <c r="E109" s="33">
        <v>69</v>
      </c>
      <c r="F109" s="33" t="s">
        <v>3426</v>
      </c>
      <c r="G109" s="33" t="s">
        <v>3426</v>
      </c>
      <c r="H109" s="23" t="str">
        <f t="shared" si="4"/>
        <v>楊＊金連</v>
      </c>
      <c r="I109" s="23" t="str">
        <f t="shared" si="5"/>
        <v>0＊280756</v>
      </c>
      <c r="J109" s="33" t="s">
        <v>3426</v>
      </c>
      <c r="K109" s="33" t="s">
        <v>1132</v>
      </c>
      <c r="L109" s="36" t="s">
        <v>334</v>
      </c>
      <c r="M109" s="33"/>
      <c r="N109" s="33"/>
      <c r="O109" s="33"/>
      <c r="P109" s="33"/>
      <c r="Q109" s="2"/>
      <c r="R109" s="2"/>
      <c r="S109" s="2"/>
      <c r="T109" s="2"/>
      <c r="U109" s="2"/>
      <c r="V109" s="18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2"/>
      <c r="AO109" s="2"/>
      <c r="AP109" s="2"/>
      <c r="AQ109" s="1"/>
      <c r="AR109" s="1"/>
      <c r="AS109" s="1"/>
      <c r="AT109" s="1"/>
      <c r="AU109" s="1"/>
      <c r="AV109" s="2"/>
      <c r="AW109" s="1"/>
      <c r="AX109" s="1"/>
      <c r="AY109" s="1"/>
      <c r="AZ109" s="1"/>
      <c r="BA109" s="1"/>
      <c r="BB109" s="92"/>
      <c r="BC109" s="1"/>
      <c r="BD109" s="1" t="s">
        <v>3760</v>
      </c>
      <c r="BE109" s="1" t="s">
        <v>3760</v>
      </c>
      <c r="BF109" s="1"/>
      <c r="BG109" s="2"/>
      <c r="BH109" s="2"/>
      <c r="BI109" s="1"/>
      <c r="BJ109" s="2"/>
      <c r="BK109" s="2"/>
      <c r="BL109" s="2"/>
      <c r="BM109" s="1"/>
      <c r="BN109" s="90"/>
    </row>
    <row r="110" spans="1:66" ht="31.2">
      <c r="A110" s="23">
        <v>106</v>
      </c>
      <c r="B110" s="33" t="s">
        <v>3613</v>
      </c>
      <c r="C110" s="33" t="s">
        <v>846</v>
      </c>
      <c r="D110" s="33" t="s">
        <v>2659</v>
      </c>
      <c r="E110" s="33">
        <v>62</v>
      </c>
      <c r="F110" s="33" t="s">
        <v>325</v>
      </c>
      <c r="G110" s="33" t="s">
        <v>325</v>
      </c>
      <c r="H110" s="23" t="str">
        <f t="shared" si="4"/>
        <v>洪＊恩</v>
      </c>
      <c r="I110" s="23" t="str">
        <f t="shared" si="5"/>
        <v>0＊196215</v>
      </c>
      <c r="J110" s="33" t="s">
        <v>3426</v>
      </c>
      <c r="K110" s="33" t="s">
        <v>1127</v>
      </c>
      <c r="L110" s="36" t="s">
        <v>334</v>
      </c>
      <c r="M110" s="33"/>
      <c r="N110" s="33"/>
      <c r="O110" s="33"/>
      <c r="P110" s="33"/>
      <c r="Q110" s="2"/>
      <c r="R110" s="2"/>
      <c r="S110" s="2"/>
      <c r="T110" s="2"/>
      <c r="U110" s="2"/>
      <c r="V110" s="18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2"/>
      <c r="AO110" s="2"/>
      <c r="AP110" s="2"/>
      <c r="AQ110" s="1"/>
      <c r="AR110" s="1"/>
      <c r="AS110" s="1"/>
      <c r="AT110" s="1"/>
      <c r="AU110" s="1"/>
      <c r="AV110" s="2"/>
      <c r="AW110" s="1"/>
      <c r="AX110" s="1"/>
      <c r="AY110" s="1"/>
      <c r="AZ110" s="1"/>
      <c r="BA110" s="1"/>
      <c r="BB110" s="92"/>
      <c r="BC110" s="1"/>
      <c r="BD110" s="1"/>
      <c r="BE110" s="1" t="s">
        <v>3760</v>
      </c>
      <c r="BF110" s="1"/>
      <c r="BG110" s="2"/>
      <c r="BH110" s="2"/>
      <c r="BI110" s="1"/>
      <c r="BJ110" s="2"/>
      <c r="BK110" s="2"/>
      <c r="BL110" s="2"/>
      <c r="BM110" s="1"/>
      <c r="BN110" s="90"/>
    </row>
    <row r="111" spans="1:66" ht="46.8">
      <c r="A111" s="23">
        <v>107</v>
      </c>
      <c r="B111" s="33" t="s">
        <v>2672</v>
      </c>
      <c r="C111" s="33" t="s">
        <v>2068</v>
      </c>
      <c r="D111" s="33" t="s">
        <v>2659</v>
      </c>
      <c r="E111" s="33">
        <v>51</v>
      </c>
      <c r="F111" s="33" t="s">
        <v>325</v>
      </c>
      <c r="G111" s="33" t="s">
        <v>325</v>
      </c>
      <c r="H111" s="23" t="str">
        <f t="shared" si="4"/>
        <v>林＊賢</v>
      </c>
      <c r="I111" s="23" t="str">
        <f t="shared" si="5"/>
        <v>2＊843312</v>
      </c>
      <c r="J111" s="33" t="s">
        <v>3426</v>
      </c>
      <c r="K111" s="33" t="s">
        <v>1134</v>
      </c>
      <c r="L111" s="36" t="s">
        <v>334</v>
      </c>
      <c r="M111" s="33"/>
      <c r="N111" s="33"/>
      <c r="O111" s="33"/>
      <c r="P111" s="33"/>
      <c r="Q111" s="2"/>
      <c r="R111" s="2"/>
      <c r="S111" s="2"/>
      <c r="T111" s="2"/>
      <c r="U111" s="2"/>
      <c r="V111" s="18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2"/>
      <c r="AO111" s="2"/>
      <c r="AP111" s="2"/>
      <c r="AQ111" s="1"/>
      <c r="AR111" s="1"/>
      <c r="AS111" s="1"/>
      <c r="AT111" s="1"/>
      <c r="AU111" s="1"/>
      <c r="AV111" s="2"/>
      <c r="AW111" s="1"/>
      <c r="AX111" s="1"/>
      <c r="AY111" s="1"/>
      <c r="AZ111" s="1"/>
      <c r="BA111" s="1"/>
      <c r="BB111" s="92"/>
      <c r="BC111" s="1"/>
      <c r="BD111" s="1"/>
      <c r="BE111" s="1" t="s">
        <v>3760</v>
      </c>
      <c r="BF111" s="1"/>
      <c r="BG111" s="2"/>
      <c r="BH111" s="2"/>
      <c r="BI111" s="1"/>
      <c r="BJ111" s="2"/>
      <c r="BK111" s="2"/>
      <c r="BL111" s="2"/>
      <c r="BM111" s="1" t="s">
        <v>1098</v>
      </c>
      <c r="BN111" s="90"/>
    </row>
    <row r="112" spans="1:66" ht="46.8">
      <c r="A112" s="23">
        <v>108</v>
      </c>
      <c r="B112" s="33" t="s">
        <v>3614</v>
      </c>
      <c r="C112" s="33" t="s">
        <v>3427</v>
      </c>
      <c r="D112" s="33" t="s">
        <v>2659</v>
      </c>
      <c r="E112" s="33">
        <v>73</v>
      </c>
      <c r="F112" s="33" t="s">
        <v>3424</v>
      </c>
      <c r="G112" s="33" t="s">
        <v>3428</v>
      </c>
      <c r="H112" s="23" t="str">
        <f t="shared" si="4"/>
        <v>潘＊添</v>
      </c>
      <c r="I112" s="23" t="str">
        <f t="shared" si="5"/>
        <v>1＊253927</v>
      </c>
      <c r="J112" s="33" t="s">
        <v>3429</v>
      </c>
      <c r="K112" s="33" t="s">
        <v>1139</v>
      </c>
      <c r="L112" s="36" t="s">
        <v>334</v>
      </c>
      <c r="M112" s="33"/>
      <c r="N112" s="33"/>
      <c r="O112" s="33"/>
      <c r="P112" s="33"/>
      <c r="Q112" s="2"/>
      <c r="R112" s="2"/>
      <c r="S112" s="2"/>
      <c r="T112" s="2"/>
      <c r="U112" s="2"/>
      <c r="V112" s="18"/>
      <c r="W112" s="1"/>
      <c r="X112" s="1"/>
      <c r="Y112" s="1"/>
      <c r="Z112" s="1"/>
      <c r="AA112" s="1" t="s">
        <v>3760</v>
      </c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2"/>
      <c r="AO112" s="2"/>
      <c r="AP112" s="2"/>
      <c r="AQ112" s="1"/>
      <c r="AR112" s="1"/>
      <c r="AS112" s="1"/>
      <c r="AT112" s="1"/>
      <c r="AU112" s="1"/>
      <c r="AV112" s="2"/>
      <c r="AW112" s="1"/>
      <c r="AX112" s="1"/>
      <c r="AY112" s="1"/>
      <c r="AZ112" s="1"/>
      <c r="BA112" s="1"/>
      <c r="BB112" s="92"/>
      <c r="BC112" s="1"/>
      <c r="BD112" s="1"/>
      <c r="BE112" s="1"/>
      <c r="BF112" s="1"/>
      <c r="BG112" s="2"/>
      <c r="BH112" s="2"/>
      <c r="BI112" s="1"/>
      <c r="BJ112" s="2"/>
      <c r="BK112" s="2"/>
      <c r="BL112" s="2"/>
      <c r="BM112" s="1" t="s">
        <v>1111</v>
      </c>
      <c r="BN112" s="90"/>
    </row>
    <row r="113" spans="1:66" ht="31.2">
      <c r="A113" s="23">
        <v>109</v>
      </c>
      <c r="B113" s="33" t="s">
        <v>3615</v>
      </c>
      <c r="C113" s="33" t="s">
        <v>3430</v>
      </c>
      <c r="D113" s="33" t="s">
        <v>2659</v>
      </c>
      <c r="E113" s="33">
        <v>71</v>
      </c>
      <c r="F113" s="33" t="s">
        <v>325</v>
      </c>
      <c r="G113" s="33" t="s">
        <v>325</v>
      </c>
      <c r="H113" s="23" t="str">
        <f t="shared" si="4"/>
        <v>黃＊樹</v>
      </c>
      <c r="I113" s="23" t="str">
        <f t="shared" si="5"/>
        <v>1＊842049</v>
      </c>
      <c r="J113" s="33" t="s">
        <v>3429</v>
      </c>
      <c r="K113" s="33" t="s">
        <v>1127</v>
      </c>
      <c r="L113" s="36" t="s">
        <v>334</v>
      </c>
      <c r="M113" s="33"/>
      <c r="N113" s="33"/>
      <c r="O113" s="33"/>
      <c r="P113" s="33"/>
      <c r="Q113" s="2"/>
      <c r="R113" s="2"/>
      <c r="S113" s="2"/>
      <c r="T113" s="2"/>
      <c r="U113" s="2"/>
      <c r="V113" s="18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2"/>
      <c r="AO113" s="2"/>
      <c r="AP113" s="2"/>
      <c r="AQ113" s="1"/>
      <c r="AR113" s="1"/>
      <c r="AS113" s="1"/>
      <c r="AT113" s="1"/>
      <c r="AU113" s="1"/>
      <c r="AV113" s="2"/>
      <c r="AW113" s="1"/>
      <c r="AX113" s="1"/>
      <c r="AY113" s="1"/>
      <c r="AZ113" s="1"/>
      <c r="BA113" s="1"/>
      <c r="BB113" s="92"/>
      <c r="BC113" s="1"/>
      <c r="BD113" s="1"/>
      <c r="BE113" s="1" t="s">
        <v>3760</v>
      </c>
      <c r="BF113" s="1"/>
      <c r="BG113" s="2"/>
      <c r="BH113" s="2"/>
      <c r="BI113" s="1"/>
      <c r="BJ113" s="2"/>
      <c r="BK113" s="2"/>
      <c r="BL113" s="2"/>
      <c r="BM113" s="1"/>
      <c r="BN113" s="90"/>
    </row>
    <row r="114" spans="1:66" ht="31.2">
      <c r="A114" s="23">
        <v>110</v>
      </c>
      <c r="B114" s="33" t="s">
        <v>3616</v>
      </c>
      <c r="C114" s="33" t="s">
        <v>3431</v>
      </c>
      <c r="D114" s="33" t="s">
        <v>2661</v>
      </c>
      <c r="E114" s="33">
        <v>76</v>
      </c>
      <c r="F114" s="33" t="s">
        <v>325</v>
      </c>
      <c r="G114" s="33" t="s">
        <v>325</v>
      </c>
      <c r="H114" s="23" t="str">
        <f t="shared" si="4"/>
        <v>徐＊菊蘭</v>
      </c>
      <c r="I114" s="23" t="str">
        <f t="shared" si="5"/>
        <v>2＊637953</v>
      </c>
      <c r="J114" s="33" t="s">
        <v>3429</v>
      </c>
      <c r="K114" s="33" t="s">
        <v>1127</v>
      </c>
      <c r="L114" s="36" t="s">
        <v>334</v>
      </c>
      <c r="M114" s="33"/>
      <c r="N114" s="33"/>
      <c r="O114" s="33"/>
      <c r="P114" s="33"/>
      <c r="Q114" s="2"/>
      <c r="R114" s="2"/>
      <c r="S114" s="2"/>
      <c r="T114" s="2"/>
      <c r="U114" s="2"/>
      <c r="V114" s="18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2"/>
      <c r="AO114" s="2"/>
      <c r="AP114" s="2"/>
      <c r="AQ114" s="1"/>
      <c r="AR114" s="1"/>
      <c r="AS114" s="1"/>
      <c r="AT114" s="1"/>
      <c r="AU114" s="1"/>
      <c r="AV114" s="2"/>
      <c r="AW114" s="1"/>
      <c r="AX114" s="1"/>
      <c r="AY114" s="1"/>
      <c r="AZ114" s="1"/>
      <c r="BA114" s="1"/>
      <c r="BB114" s="92"/>
      <c r="BC114" s="1"/>
      <c r="BD114" s="1"/>
      <c r="BE114" s="1" t="s">
        <v>1102</v>
      </c>
      <c r="BF114" s="1"/>
      <c r="BG114" s="2"/>
      <c r="BH114" s="2"/>
      <c r="BI114" s="1"/>
      <c r="BJ114" s="2"/>
      <c r="BK114" s="2"/>
      <c r="BL114" s="2"/>
      <c r="BM114" s="1"/>
      <c r="BN114" s="90"/>
    </row>
    <row r="115" spans="1:66" ht="46.8">
      <c r="A115" s="23">
        <v>111</v>
      </c>
      <c r="B115" s="33" t="s">
        <v>2797</v>
      </c>
      <c r="C115" s="33" t="s">
        <v>2154</v>
      </c>
      <c r="D115" s="33" t="s">
        <v>2661</v>
      </c>
      <c r="E115" s="33">
        <v>65</v>
      </c>
      <c r="F115" s="33" t="s">
        <v>325</v>
      </c>
      <c r="G115" s="33" t="s">
        <v>325</v>
      </c>
      <c r="H115" s="23" t="str">
        <f t="shared" si="4"/>
        <v>陳＊美</v>
      </c>
      <c r="I115" s="23" t="str">
        <f t="shared" si="5"/>
        <v>2＊516222</v>
      </c>
      <c r="J115" s="33" t="s">
        <v>3425</v>
      </c>
      <c r="K115" s="33" t="s">
        <v>1132</v>
      </c>
      <c r="L115" s="36" t="s">
        <v>334</v>
      </c>
      <c r="M115" s="33"/>
      <c r="N115" s="33"/>
      <c r="O115" s="33"/>
      <c r="P115" s="33"/>
      <c r="Q115" s="2"/>
      <c r="R115" s="2"/>
      <c r="S115" s="2"/>
      <c r="T115" s="2"/>
      <c r="U115" s="2"/>
      <c r="V115" s="18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2"/>
      <c r="AO115" s="2"/>
      <c r="AP115" s="2"/>
      <c r="AQ115" s="1"/>
      <c r="AR115" s="1"/>
      <c r="AS115" s="1"/>
      <c r="AT115" s="1"/>
      <c r="AU115" s="1"/>
      <c r="AV115" s="2"/>
      <c r="AW115" s="1"/>
      <c r="AX115" s="1"/>
      <c r="AY115" s="1"/>
      <c r="AZ115" s="1"/>
      <c r="BA115" s="1"/>
      <c r="BB115" s="92"/>
      <c r="BC115" s="1" t="s">
        <v>3760</v>
      </c>
      <c r="BD115" s="1"/>
      <c r="BE115" s="1" t="s">
        <v>3760</v>
      </c>
      <c r="BF115" s="1"/>
      <c r="BG115" s="2"/>
      <c r="BH115" s="2"/>
      <c r="BI115" s="1"/>
      <c r="BJ115" s="2"/>
      <c r="BK115" s="2"/>
      <c r="BL115" s="2"/>
      <c r="BM115" s="1"/>
      <c r="BN115" s="90"/>
    </row>
    <row r="116" spans="1:66" ht="46.8">
      <c r="A116" s="23">
        <v>112</v>
      </c>
      <c r="B116" s="33" t="s">
        <v>3617</v>
      </c>
      <c r="C116" s="33" t="s">
        <v>3432</v>
      </c>
      <c r="D116" s="33" t="s">
        <v>2659</v>
      </c>
      <c r="E116" s="33">
        <v>73</v>
      </c>
      <c r="F116" s="33" t="s">
        <v>3424</v>
      </c>
      <c r="G116" s="33" t="s">
        <v>3433</v>
      </c>
      <c r="H116" s="23" t="str">
        <f t="shared" si="4"/>
        <v>吳＊山</v>
      </c>
      <c r="I116" s="23" t="str">
        <f t="shared" si="5"/>
        <v>2＊596985</v>
      </c>
      <c r="J116" s="33" t="s">
        <v>3425</v>
      </c>
      <c r="K116" s="33" t="s">
        <v>3737</v>
      </c>
      <c r="L116" s="36" t="s">
        <v>334</v>
      </c>
      <c r="M116" s="33"/>
      <c r="N116" s="33"/>
      <c r="O116" s="33"/>
      <c r="P116" s="33"/>
      <c r="Q116" s="2"/>
      <c r="R116" s="2"/>
      <c r="S116" s="2"/>
      <c r="T116" s="2"/>
      <c r="U116" s="2"/>
      <c r="V116" s="18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 t="s">
        <v>3768</v>
      </c>
      <c r="AN116" s="2" t="s">
        <v>3760</v>
      </c>
      <c r="AO116" s="2"/>
      <c r="AP116" s="2"/>
      <c r="AQ116" s="1"/>
      <c r="AR116" s="1"/>
      <c r="AS116" s="1"/>
      <c r="AT116" s="1"/>
      <c r="AU116" s="1"/>
      <c r="AV116" s="2"/>
      <c r="AW116" s="1"/>
      <c r="AX116" s="1"/>
      <c r="AY116" s="1"/>
      <c r="AZ116" s="1"/>
      <c r="BA116" s="1"/>
      <c r="BB116" s="92"/>
      <c r="BC116" s="1"/>
      <c r="BD116" s="1"/>
      <c r="BE116" s="1"/>
      <c r="BF116" s="1"/>
      <c r="BG116" s="2"/>
      <c r="BH116" s="2"/>
      <c r="BI116" s="1"/>
      <c r="BJ116" s="2"/>
      <c r="BK116" s="2"/>
      <c r="BL116" s="2"/>
      <c r="BM116" s="1"/>
      <c r="BN116" s="90"/>
    </row>
    <row r="117" spans="1:66" ht="46.8">
      <c r="A117" s="23">
        <v>113</v>
      </c>
      <c r="B117" s="33" t="s">
        <v>3618</v>
      </c>
      <c r="C117" s="33" t="s">
        <v>3434</v>
      </c>
      <c r="D117" s="33" t="s">
        <v>2661</v>
      </c>
      <c r="E117" s="33">
        <v>55</v>
      </c>
      <c r="F117" s="33" t="s">
        <v>3435</v>
      </c>
      <c r="G117" s="33" t="s">
        <v>3435</v>
      </c>
      <c r="H117" s="23" t="str">
        <f t="shared" si="4"/>
        <v>彭＊玉</v>
      </c>
      <c r="I117" s="23" t="str">
        <f t="shared" si="5"/>
        <v>0＊126836</v>
      </c>
      <c r="J117" s="33" t="s">
        <v>3435</v>
      </c>
      <c r="K117" s="33" t="s">
        <v>1132</v>
      </c>
      <c r="L117" s="36" t="s">
        <v>334</v>
      </c>
      <c r="M117" s="33"/>
      <c r="N117" s="33"/>
      <c r="O117" s="33"/>
      <c r="P117" s="33"/>
      <c r="Q117" s="2"/>
      <c r="R117" s="2"/>
      <c r="S117" s="2"/>
      <c r="T117" s="2"/>
      <c r="U117" s="2"/>
      <c r="V117" s="18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2"/>
      <c r="AO117" s="2"/>
      <c r="AP117" s="2"/>
      <c r="AQ117" s="1"/>
      <c r="AR117" s="1"/>
      <c r="AS117" s="1"/>
      <c r="AT117" s="1"/>
      <c r="AU117" s="1"/>
      <c r="AV117" s="2"/>
      <c r="AW117" s="1"/>
      <c r="AX117" s="1"/>
      <c r="AY117" s="1"/>
      <c r="AZ117" s="1"/>
      <c r="BA117" s="1"/>
      <c r="BB117" s="92"/>
      <c r="BC117" s="1" t="s">
        <v>3779</v>
      </c>
      <c r="BD117" s="1"/>
      <c r="BE117" s="1" t="s">
        <v>3760</v>
      </c>
      <c r="BF117" s="1"/>
      <c r="BG117" s="2"/>
      <c r="BH117" s="2"/>
      <c r="BI117" s="1" t="s">
        <v>1114</v>
      </c>
      <c r="BJ117" s="2"/>
      <c r="BK117" s="2"/>
      <c r="BL117" s="2"/>
      <c r="BM117" s="1"/>
      <c r="BN117" s="90"/>
    </row>
    <row r="118" spans="1:66" ht="46.8">
      <c r="A118" s="23">
        <v>114</v>
      </c>
      <c r="B118" s="33" t="s">
        <v>3619</v>
      </c>
      <c r="C118" s="33" t="s">
        <v>3436</v>
      </c>
      <c r="D118" s="33" t="s">
        <v>2659</v>
      </c>
      <c r="E118" s="33">
        <v>63</v>
      </c>
      <c r="F118" s="33" t="s">
        <v>3435</v>
      </c>
      <c r="G118" s="33" t="s">
        <v>3435</v>
      </c>
      <c r="H118" s="23" t="str">
        <f t="shared" si="4"/>
        <v>陳＊山</v>
      </c>
      <c r="I118" s="23" t="str">
        <f t="shared" si="5"/>
        <v>1＊745026</v>
      </c>
      <c r="J118" s="33" t="s">
        <v>3435</v>
      </c>
      <c r="K118" s="33" t="s">
        <v>1125</v>
      </c>
      <c r="L118" s="36" t="s">
        <v>334</v>
      </c>
      <c r="M118" s="33"/>
      <c r="N118" s="33"/>
      <c r="O118" s="33"/>
      <c r="P118" s="33"/>
      <c r="Q118" s="2"/>
      <c r="R118" s="2"/>
      <c r="S118" s="2"/>
      <c r="T118" s="2"/>
      <c r="U118" s="2"/>
      <c r="V118" s="18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2"/>
      <c r="AO118" s="2"/>
      <c r="AP118" s="2"/>
      <c r="AQ118" s="1"/>
      <c r="AR118" s="1"/>
      <c r="AS118" s="1"/>
      <c r="AT118" s="1"/>
      <c r="AU118" s="1"/>
      <c r="AV118" s="2"/>
      <c r="AW118" s="1"/>
      <c r="AX118" s="1"/>
      <c r="AY118" s="1"/>
      <c r="AZ118" s="1"/>
      <c r="BA118" s="1"/>
      <c r="BB118" s="92"/>
      <c r="BC118" s="1" t="s">
        <v>3758</v>
      </c>
      <c r="BD118" s="1"/>
      <c r="BE118" s="1"/>
      <c r="BF118" s="1" t="s">
        <v>1133</v>
      </c>
      <c r="BG118" s="2"/>
      <c r="BH118" s="2"/>
      <c r="BI118" s="1"/>
      <c r="BJ118" s="2"/>
      <c r="BK118" s="2"/>
      <c r="BL118" s="2"/>
      <c r="BM118" s="1"/>
      <c r="BN118" s="90"/>
    </row>
    <row r="119" spans="1:66" ht="46.8">
      <c r="A119" s="23">
        <v>115</v>
      </c>
      <c r="B119" s="33" t="s">
        <v>3620</v>
      </c>
      <c r="C119" s="33" t="s">
        <v>1601</v>
      </c>
      <c r="D119" s="33" t="s">
        <v>2661</v>
      </c>
      <c r="E119" s="33">
        <v>67</v>
      </c>
      <c r="F119" s="33" t="s">
        <v>325</v>
      </c>
      <c r="G119" s="33" t="s">
        <v>325</v>
      </c>
      <c r="H119" s="23" t="str">
        <f t="shared" si="4"/>
        <v>林＊華</v>
      </c>
      <c r="I119" s="23" t="str">
        <f t="shared" si="5"/>
        <v>2＊712842</v>
      </c>
      <c r="J119" s="33" t="s">
        <v>3435</v>
      </c>
      <c r="K119" s="33" t="s">
        <v>1132</v>
      </c>
      <c r="L119" s="36" t="s">
        <v>334</v>
      </c>
      <c r="M119" s="33"/>
      <c r="N119" s="33"/>
      <c r="O119" s="33"/>
      <c r="P119" s="33"/>
      <c r="Q119" s="2"/>
      <c r="R119" s="2"/>
      <c r="S119" s="2"/>
      <c r="T119" s="2"/>
      <c r="U119" s="2"/>
      <c r="V119" s="18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2"/>
      <c r="AO119" s="2"/>
      <c r="AP119" s="2"/>
      <c r="AQ119" s="1"/>
      <c r="AR119" s="1"/>
      <c r="AS119" s="1"/>
      <c r="AT119" s="1"/>
      <c r="AU119" s="1"/>
      <c r="AV119" s="2"/>
      <c r="AW119" s="1"/>
      <c r="AX119" s="1"/>
      <c r="AY119" s="1"/>
      <c r="AZ119" s="1"/>
      <c r="BA119" s="1"/>
      <c r="BB119" s="92"/>
      <c r="BC119" s="1"/>
      <c r="BD119" s="1" t="s">
        <v>3760</v>
      </c>
      <c r="BE119" s="1" t="s">
        <v>3760</v>
      </c>
      <c r="BF119" s="1"/>
      <c r="BG119" s="2"/>
      <c r="BH119" s="2"/>
      <c r="BI119" s="1" t="s">
        <v>1114</v>
      </c>
      <c r="BJ119" s="2"/>
      <c r="BK119" s="2"/>
      <c r="BL119" s="2"/>
      <c r="BM119" s="1"/>
      <c r="BN119" s="90"/>
    </row>
    <row r="120" spans="1:66" ht="31.2">
      <c r="A120" s="23">
        <v>116</v>
      </c>
      <c r="B120" s="33" t="s">
        <v>3120</v>
      </c>
      <c r="C120" s="33" t="s">
        <v>2436</v>
      </c>
      <c r="D120" s="33" t="s">
        <v>2661</v>
      </c>
      <c r="E120" s="33">
        <v>68</v>
      </c>
      <c r="F120" s="33" t="s">
        <v>325</v>
      </c>
      <c r="G120" s="33" t="s">
        <v>325</v>
      </c>
      <c r="H120" s="23" t="str">
        <f t="shared" si="4"/>
        <v>莊＊金</v>
      </c>
      <c r="I120" s="23" t="str">
        <f t="shared" si="5"/>
        <v>0＊136691</v>
      </c>
      <c r="J120" s="33" t="s">
        <v>3433</v>
      </c>
      <c r="K120" s="33" t="s">
        <v>1127</v>
      </c>
      <c r="L120" s="36" t="s">
        <v>334</v>
      </c>
      <c r="M120" s="33"/>
      <c r="N120" s="33"/>
      <c r="O120" s="33"/>
      <c r="P120" s="33"/>
      <c r="Q120" s="2"/>
      <c r="R120" s="2"/>
      <c r="S120" s="2"/>
      <c r="T120" s="2"/>
      <c r="U120" s="2"/>
      <c r="V120" s="18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2"/>
      <c r="AO120" s="2"/>
      <c r="AP120" s="2"/>
      <c r="AQ120" s="1"/>
      <c r="AR120" s="1"/>
      <c r="AS120" s="1"/>
      <c r="AT120" s="1"/>
      <c r="AU120" s="1"/>
      <c r="AV120" s="2"/>
      <c r="AW120" s="1"/>
      <c r="AX120" s="1"/>
      <c r="AY120" s="1"/>
      <c r="AZ120" s="1"/>
      <c r="BA120" s="1"/>
      <c r="BB120" s="92"/>
      <c r="BC120" s="1"/>
      <c r="BD120" s="1"/>
      <c r="BE120" s="1" t="s">
        <v>3760</v>
      </c>
      <c r="BF120" s="1"/>
      <c r="BG120" s="2"/>
      <c r="BH120" s="2"/>
      <c r="BI120" s="1"/>
      <c r="BJ120" s="2"/>
      <c r="BK120" s="2"/>
      <c r="BL120" s="2"/>
      <c r="BM120" s="1"/>
      <c r="BN120" s="90"/>
    </row>
    <row r="121" spans="1:66" ht="31.2">
      <c r="A121" s="23">
        <v>117</v>
      </c>
      <c r="B121" s="33" t="s">
        <v>3621</v>
      </c>
      <c r="C121" s="33" t="s">
        <v>399</v>
      </c>
      <c r="D121" s="33" t="s">
        <v>2661</v>
      </c>
      <c r="E121" s="33">
        <v>61</v>
      </c>
      <c r="F121" s="33" t="s">
        <v>325</v>
      </c>
      <c r="G121" s="33" t="s">
        <v>325</v>
      </c>
      <c r="H121" s="23" t="str">
        <f t="shared" si="4"/>
        <v>張＊英</v>
      </c>
      <c r="I121" s="23" t="str">
        <f t="shared" si="5"/>
        <v>1＊643540</v>
      </c>
      <c r="J121" s="33" t="s">
        <v>3433</v>
      </c>
      <c r="K121" s="33" t="s">
        <v>1130</v>
      </c>
      <c r="L121" s="36" t="s">
        <v>334</v>
      </c>
      <c r="M121" s="33"/>
      <c r="N121" s="33"/>
      <c r="O121" s="33"/>
      <c r="P121" s="33"/>
      <c r="Q121" s="2"/>
      <c r="R121" s="2"/>
      <c r="S121" s="2"/>
      <c r="T121" s="2"/>
      <c r="U121" s="2"/>
      <c r="V121" s="18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2"/>
      <c r="AO121" s="2"/>
      <c r="AP121" s="2"/>
      <c r="AQ121" s="1"/>
      <c r="AR121" s="1"/>
      <c r="AS121" s="1"/>
      <c r="AT121" s="1"/>
      <c r="AU121" s="1"/>
      <c r="AV121" s="2"/>
      <c r="AW121" s="1"/>
      <c r="AX121" s="1"/>
      <c r="AY121" s="1"/>
      <c r="AZ121" s="1"/>
      <c r="BA121" s="1"/>
      <c r="BB121" s="92"/>
      <c r="BC121" s="1"/>
      <c r="BD121" s="1"/>
      <c r="BE121" s="1"/>
      <c r="BF121" s="1" t="s">
        <v>1133</v>
      </c>
      <c r="BG121" s="2"/>
      <c r="BH121" s="2"/>
      <c r="BI121" s="2"/>
      <c r="BJ121" s="2"/>
      <c r="BK121" s="2"/>
      <c r="BL121" s="2"/>
      <c r="BM121" s="1"/>
      <c r="BN121" s="90"/>
    </row>
    <row r="122" spans="1:66" ht="31.2">
      <c r="A122" s="23">
        <v>118</v>
      </c>
      <c r="B122" s="33" t="s">
        <v>3622</v>
      </c>
      <c r="C122" s="33" t="s">
        <v>375</v>
      </c>
      <c r="D122" s="33" t="s">
        <v>2661</v>
      </c>
      <c r="E122" s="33">
        <v>50</v>
      </c>
      <c r="F122" s="33" t="s">
        <v>325</v>
      </c>
      <c r="G122" s="33" t="s">
        <v>325</v>
      </c>
      <c r="H122" s="23" t="str">
        <f t="shared" si="4"/>
        <v>李＊君</v>
      </c>
      <c r="I122" s="23" t="str">
        <f t="shared" si="5"/>
        <v>1＊805014</v>
      </c>
      <c r="J122" s="33" t="s">
        <v>3433</v>
      </c>
      <c r="K122" s="33" t="s">
        <v>1127</v>
      </c>
      <c r="L122" s="36" t="s">
        <v>334</v>
      </c>
      <c r="M122" s="33"/>
      <c r="N122" s="33"/>
      <c r="O122" s="33"/>
      <c r="P122" s="33"/>
      <c r="Q122" s="2"/>
      <c r="R122" s="2"/>
      <c r="S122" s="2"/>
      <c r="T122" s="2"/>
      <c r="U122" s="2"/>
      <c r="V122" s="18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2"/>
      <c r="AO122" s="2"/>
      <c r="AP122" s="2"/>
      <c r="AQ122" s="1"/>
      <c r="AR122" s="1"/>
      <c r="AS122" s="1"/>
      <c r="AT122" s="1"/>
      <c r="AU122" s="1"/>
      <c r="AV122" s="2"/>
      <c r="AW122" s="1"/>
      <c r="AX122" s="1"/>
      <c r="AY122" s="1"/>
      <c r="AZ122" s="1"/>
      <c r="BA122" s="1"/>
      <c r="BB122" s="92"/>
      <c r="BC122" s="1"/>
      <c r="BD122" s="1"/>
      <c r="BE122" s="1" t="s">
        <v>3760</v>
      </c>
      <c r="BF122" s="1"/>
      <c r="BG122" s="2"/>
      <c r="BH122" s="2"/>
      <c r="BI122" s="1"/>
      <c r="BJ122" s="2"/>
      <c r="BK122" s="2"/>
      <c r="BL122" s="2"/>
      <c r="BM122" s="1"/>
      <c r="BN122" s="90"/>
    </row>
    <row r="123" spans="1:66" ht="31.2">
      <c r="A123" s="23">
        <v>119</v>
      </c>
      <c r="B123" s="33" t="s">
        <v>3623</v>
      </c>
      <c r="C123" s="33" t="s">
        <v>1641</v>
      </c>
      <c r="D123" s="33" t="s">
        <v>2659</v>
      </c>
      <c r="E123" s="33">
        <v>76</v>
      </c>
      <c r="F123" s="33" t="s">
        <v>325</v>
      </c>
      <c r="G123" s="33" t="s">
        <v>325</v>
      </c>
      <c r="H123" s="23" t="str">
        <f t="shared" si="4"/>
        <v>李＊賢</v>
      </c>
      <c r="I123" s="23" t="str">
        <f t="shared" si="5"/>
        <v>1＊605555</v>
      </c>
      <c r="J123" s="33" t="s">
        <v>3433</v>
      </c>
      <c r="K123" s="33" t="s">
        <v>1130</v>
      </c>
      <c r="L123" s="36" t="s">
        <v>334</v>
      </c>
      <c r="M123" s="33"/>
      <c r="N123" s="33"/>
      <c r="O123" s="33"/>
      <c r="P123" s="33"/>
      <c r="Q123" s="2"/>
      <c r="R123" s="2"/>
      <c r="S123" s="2"/>
      <c r="T123" s="2"/>
      <c r="U123" s="2"/>
      <c r="V123" s="18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2"/>
      <c r="AO123" s="2"/>
      <c r="AP123" s="2"/>
      <c r="AQ123" s="1"/>
      <c r="AR123" s="1"/>
      <c r="AS123" s="1"/>
      <c r="AT123" s="1"/>
      <c r="AU123" s="1"/>
      <c r="AV123" s="2"/>
      <c r="AW123" s="1"/>
      <c r="AX123" s="1"/>
      <c r="AY123" s="1"/>
      <c r="AZ123" s="1"/>
      <c r="BA123" s="1"/>
      <c r="BB123" s="92"/>
      <c r="BC123" s="1"/>
      <c r="BD123" s="1"/>
      <c r="BE123" s="1"/>
      <c r="BF123" s="1" t="s">
        <v>1133</v>
      </c>
      <c r="BG123" s="2"/>
      <c r="BH123" s="2"/>
      <c r="BI123" s="1"/>
      <c r="BJ123" s="2"/>
      <c r="BK123" s="2"/>
      <c r="BL123" s="2"/>
      <c r="BM123" s="1"/>
      <c r="BN123" s="90"/>
    </row>
    <row r="124" spans="1:66" ht="31.2">
      <c r="A124" s="23">
        <v>120</v>
      </c>
      <c r="B124" s="33" t="s">
        <v>3624</v>
      </c>
      <c r="C124" s="33" t="s">
        <v>1643</v>
      </c>
      <c r="D124" s="33" t="s">
        <v>2661</v>
      </c>
      <c r="E124" s="33">
        <v>67</v>
      </c>
      <c r="F124" s="33" t="s">
        <v>325</v>
      </c>
      <c r="G124" s="33" t="s">
        <v>325</v>
      </c>
      <c r="H124" s="23" t="str">
        <f t="shared" si="4"/>
        <v>李＊梅</v>
      </c>
      <c r="I124" s="23" t="str">
        <f t="shared" si="5"/>
        <v>1＊744673</v>
      </c>
      <c r="J124" s="33" t="s">
        <v>3433</v>
      </c>
      <c r="K124" s="33" t="s">
        <v>1127</v>
      </c>
      <c r="L124" s="36" t="s">
        <v>334</v>
      </c>
      <c r="M124" s="33"/>
      <c r="N124" s="33"/>
      <c r="O124" s="33"/>
      <c r="P124" s="33"/>
      <c r="Q124" s="2"/>
      <c r="R124" s="2"/>
      <c r="S124" s="2"/>
      <c r="T124" s="2"/>
      <c r="U124" s="2"/>
      <c r="V124" s="18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2"/>
      <c r="AO124" s="2"/>
      <c r="AP124" s="2"/>
      <c r="AQ124" s="1"/>
      <c r="AR124" s="1"/>
      <c r="AS124" s="1"/>
      <c r="AT124" s="1"/>
      <c r="AU124" s="1"/>
      <c r="AV124" s="2"/>
      <c r="AW124" s="1"/>
      <c r="AX124" s="1"/>
      <c r="AY124" s="1"/>
      <c r="AZ124" s="1"/>
      <c r="BA124" s="1"/>
      <c r="BB124" s="92"/>
      <c r="BC124" s="1"/>
      <c r="BD124" s="1"/>
      <c r="BE124" s="1" t="s">
        <v>3760</v>
      </c>
      <c r="BF124" s="1"/>
      <c r="BG124" s="2"/>
      <c r="BH124" s="2"/>
      <c r="BI124" s="1"/>
      <c r="BJ124" s="2"/>
      <c r="BK124" s="2"/>
      <c r="BL124" s="2"/>
      <c r="BM124" s="1"/>
      <c r="BN124" s="90"/>
    </row>
    <row r="125" spans="1:66" ht="31.2">
      <c r="A125" s="23">
        <v>121</v>
      </c>
      <c r="B125" s="33" t="s">
        <v>2677</v>
      </c>
      <c r="C125" s="33" t="s">
        <v>2075</v>
      </c>
      <c r="D125" s="33" t="s">
        <v>2659</v>
      </c>
      <c r="E125" s="33">
        <v>66</v>
      </c>
      <c r="F125" s="33" t="s">
        <v>325</v>
      </c>
      <c r="G125" s="33" t="s">
        <v>325</v>
      </c>
      <c r="H125" s="23" t="str">
        <f t="shared" si="4"/>
        <v>鄧＊川</v>
      </c>
      <c r="I125" s="23" t="str">
        <f t="shared" si="5"/>
        <v>1＊389765</v>
      </c>
      <c r="J125" s="33" t="s">
        <v>3433</v>
      </c>
      <c r="K125" s="33" t="s">
        <v>1127</v>
      </c>
      <c r="L125" s="36" t="s">
        <v>334</v>
      </c>
      <c r="M125" s="33"/>
      <c r="N125" s="33"/>
      <c r="O125" s="33"/>
      <c r="P125" s="33"/>
      <c r="Q125" s="2"/>
      <c r="R125" s="2"/>
      <c r="S125" s="2"/>
      <c r="T125" s="2"/>
      <c r="U125" s="2"/>
      <c r="V125" s="18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2"/>
      <c r="AO125" s="2"/>
      <c r="AP125" s="2"/>
      <c r="AQ125" s="1"/>
      <c r="AR125" s="1"/>
      <c r="AS125" s="1"/>
      <c r="AT125" s="1"/>
      <c r="AU125" s="1"/>
      <c r="AV125" s="2"/>
      <c r="AW125" s="1"/>
      <c r="AX125" s="1"/>
      <c r="AY125" s="1"/>
      <c r="AZ125" s="1"/>
      <c r="BA125" s="1"/>
      <c r="BB125" s="92"/>
      <c r="BC125" s="1"/>
      <c r="BD125" s="1"/>
      <c r="BE125" s="1" t="s">
        <v>3760</v>
      </c>
      <c r="BF125" s="1"/>
      <c r="BG125" s="2"/>
      <c r="BH125" s="2"/>
      <c r="BI125" s="1"/>
      <c r="BJ125" s="2"/>
      <c r="BK125" s="2"/>
      <c r="BL125" s="2"/>
      <c r="BM125" s="1"/>
      <c r="BN125" s="90"/>
    </row>
    <row r="126" spans="1:66" ht="46.8">
      <c r="A126" s="23">
        <v>122</v>
      </c>
      <c r="B126" s="33" t="s">
        <v>3045</v>
      </c>
      <c r="C126" s="33" t="s">
        <v>2373</v>
      </c>
      <c r="D126" s="33" t="s">
        <v>2659</v>
      </c>
      <c r="E126" s="33">
        <v>60</v>
      </c>
      <c r="F126" s="33" t="s">
        <v>325</v>
      </c>
      <c r="G126" s="33" t="s">
        <v>325</v>
      </c>
      <c r="H126" s="23" t="str">
        <f t="shared" si="4"/>
        <v>任＊弘</v>
      </c>
      <c r="I126" s="23" t="str">
        <f t="shared" si="5"/>
        <v>2＊988782</v>
      </c>
      <c r="J126" s="33" t="s">
        <v>3433</v>
      </c>
      <c r="K126" s="33" t="s">
        <v>1134</v>
      </c>
      <c r="L126" s="36" t="s">
        <v>334</v>
      </c>
      <c r="M126" s="33"/>
      <c r="N126" s="33"/>
      <c r="O126" s="33"/>
      <c r="P126" s="33"/>
      <c r="Q126" s="2"/>
      <c r="R126" s="2"/>
      <c r="S126" s="2"/>
      <c r="T126" s="2"/>
      <c r="U126" s="2"/>
      <c r="V126" s="18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2"/>
      <c r="AO126" s="2"/>
      <c r="AP126" s="2"/>
      <c r="AQ126" s="1"/>
      <c r="AR126" s="1"/>
      <c r="AS126" s="1"/>
      <c r="AT126" s="1"/>
      <c r="AU126" s="1"/>
      <c r="AV126" s="2"/>
      <c r="AW126" s="1"/>
      <c r="AX126" s="1"/>
      <c r="AY126" s="1"/>
      <c r="AZ126" s="1"/>
      <c r="BA126" s="1"/>
      <c r="BB126" s="92"/>
      <c r="BC126" s="1"/>
      <c r="BD126" s="1"/>
      <c r="BE126" s="1" t="s">
        <v>3760</v>
      </c>
      <c r="BF126" s="1"/>
      <c r="BG126" s="2"/>
      <c r="BH126" s="2"/>
      <c r="BI126" s="1"/>
      <c r="BJ126" s="2"/>
      <c r="BK126" s="2"/>
      <c r="BL126" s="2"/>
      <c r="BM126" s="1" t="s">
        <v>1098</v>
      </c>
      <c r="BN126" s="90"/>
    </row>
    <row r="127" spans="1:66" ht="46.8">
      <c r="A127" s="23">
        <v>123</v>
      </c>
      <c r="B127" s="33" t="s">
        <v>2664</v>
      </c>
      <c r="C127" s="33" t="s">
        <v>2059</v>
      </c>
      <c r="D127" s="33" t="s">
        <v>2661</v>
      </c>
      <c r="E127" s="33">
        <v>27</v>
      </c>
      <c r="F127" s="33" t="s">
        <v>325</v>
      </c>
      <c r="G127" s="33" t="s">
        <v>325</v>
      </c>
      <c r="H127" s="23" t="str">
        <f t="shared" si="4"/>
        <v>陳＊雯</v>
      </c>
      <c r="I127" s="23" t="str">
        <f t="shared" si="5"/>
        <v>2＊036278</v>
      </c>
      <c r="J127" s="33" t="s">
        <v>3433</v>
      </c>
      <c r="K127" s="33" t="s">
        <v>1134</v>
      </c>
      <c r="L127" s="36" t="s">
        <v>334</v>
      </c>
      <c r="M127" s="33"/>
      <c r="N127" s="33"/>
      <c r="O127" s="33"/>
      <c r="P127" s="33"/>
      <c r="Q127" s="2"/>
      <c r="R127" s="2"/>
      <c r="S127" s="2"/>
      <c r="T127" s="2"/>
      <c r="U127" s="2"/>
      <c r="V127" s="18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2"/>
      <c r="AO127" s="2"/>
      <c r="AP127" s="2"/>
      <c r="AQ127" s="1"/>
      <c r="AR127" s="1"/>
      <c r="AS127" s="1"/>
      <c r="AT127" s="1"/>
      <c r="AU127" s="1"/>
      <c r="AV127" s="2"/>
      <c r="AW127" s="1"/>
      <c r="AX127" s="1"/>
      <c r="AY127" s="1"/>
      <c r="AZ127" s="1"/>
      <c r="BA127" s="1"/>
      <c r="BB127" s="92"/>
      <c r="BC127" s="1"/>
      <c r="BD127" s="1"/>
      <c r="BE127" s="1" t="s">
        <v>3760</v>
      </c>
      <c r="BF127" s="1"/>
      <c r="BG127" s="2"/>
      <c r="BH127" s="2"/>
      <c r="BI127" s="1"/>
      <c r="BJ127" s="2"/>
      <c r="BK127" s="2"/>
      <c r="BL127" s="2"/>
      <c r="BM127" s="1" t="s">
        <v>1098</v>
      </c>
      <c r="BN127" s="90"/>
    </row>
    <row r="128" spans="1:66" ht="31.2">
      <c r="A128" s="23">
        <v>124</v>
      </c>
      <c r="B128" s="33" t="s">
        <v>2778</v>
      </c>
      <c r="C128" s="33" t="s">
        <v>2142</v>
      </c>
      <c r="D128" s="33" t="s">
        <v>2659</v>
      </c>
      <c r="E128" s="33">
        <v>72</v>
      </c>
      <c r="F128" s="33" t="s">
        <v>325</v>
      </c>
      <c r="G128" s="33" t="s">
        <v>325</v>
      </c>
      <c r="H128" s="23" t="str">
        <f t="shared" si="4"/>
        <v>黃＊章</v>
      </c>
      <c r="I128" s="23" t="str">
        <f t="shared" si="5"/>
        <v>2＊201503</v>
      </c>
      <c r="J128" s="33" t="s">
        <v>3433</v>
      </c>
      <c r="K128" s="33" t="s">
        <v>1127</v>
      </c>
      <c r="L128" s="36" t="s">
        <v>334</v>
      </c>
      <c r="M128" s="33"/>
      <c r="N128" s="33"/>
      <c r="O128" s="33"/>
      <c r="P128" s="33"/>
      <c r="Q128" s="2"/>
      <c r="R128" s="2"/>
      <c r="S128" s="2"/>
      <c r="T128" s="2"/>
      <c r="U128" s="2"/>
      <c r="V128" s="18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2"/>
      <c r="AO128" s="2"/>
      <c r="AP128" s="2"/>
      <c r="AQ128" s="1"/>
      <c r="AR128" s="1"/>
      <c r="AS128" s="1"/>
      <c r="AT128" s="1"/>
      <c r="AU128" s="1"/>
      <c r="AV128" s="2"/>
      <c r="AW128" s="1"/>
      <c r="AX128" s="1"/>
      <c r="AY128" s="1"/>
      <c r="AZ128" s="1"/>
      <c r="BA128" s="1"/>
      <c r="BB128" s="92"/>
      <c r="BC128" s="1"/>
      <c r="BD128" s="1"/>
      <c r="BE128" s="1" t="s">
        <v>1102</v>
      </c>
      <c r="BF128" s="1"/>
      <c r="BG128" s="2"/>
      <c r="BH128" s="2"/>
      <c r="BI128" s="1"/>
      <c r="BJ128" s="2"/>
      <c r="BK128" s="2"/>
      <c r="BL128" s="2"/>
      <c r="BM128" s="1"/>
      <c r="BN128" s="90"/>
    </row>
    <row r="129" spans="1:66" ht="31.2">
      <c r="A129" s="23">
        <v>125</v>
      </c>
      <c r="B129" s="33" t="s">
        <v>2843</v>
      </c>
      <c r="C129" s="33" t="s">
        <v>1784</v>
      </c>
      <c r="D129" s="33" t="s">
        <v>2659</v>
      </c>
      <c r="E129" s="33">
        <v>76</v>
      </c>
      <c r="F129" s="33" t="s">
        <v>325</v>
      </c>
      <c r="G129" s="33" t="s">
        <v>325</v>
      </c>
      <c r="H129" s="23" t="str">
        <f t="shared" si="4"/>
        <v>梁＊安</v>
      </c>
      <c r="I129" s="23" t="str">
        <f t="shared" si="5"/>
        <v>2＊411607</v>
      </c>
      <c r="J129" s="33" t="s">
        <v>3433</v>
      </c>
      <c r="K129" s="33" t="s">
        <v>1127</v>
      </c>
      <c r="L129" s="36" t="s">
        <v>334</v>
      </c>
      <c r="M129" s="33"/>
      <c r="N129" s="33"/>
      <c r="O129" s="33"/>
      <c r="P129" s="33"/>
      <c r="Q129" s="2"/>
      <c r="R129" s="2"/>
      <c r="S129" s="2"/>
      <c r="T129" s="2"/>
      <c r="U129" s="2"/>
      <c r="V129" s="18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2"/>
      <c r="AO129" s="2"/>
      <c r="AP129" s="2"/>
      <c r="AQ129" s="1"/>
      <c r="AR129" s="1"/>
      <c r="AS129" s="1"/>
      <c r="AT129" s="1"/>
      <c r="AU129" s="1"/>
      <c r="AV129" s="2"/>
      <c r="AW129" s="1"/>
      <c r="AX129" s="1"/>
      <c r="AY129" s="1"/>
      <c r="AZ129" s="1"/>
      <c r="BA129" s="1"/>
      <c r="BB129" s="92"/>
      <c r="BC129" s="1"/>
      <c r="BD129" s="1"/>
      <c r="BE129" s="1" t="s">
        <v>3760</v>
      </c>
      <c r="BF129" s="1"/>
      <c r="BG129" s="2"/>
      <c r="BH129" s="2"/>
      <c r="BI129" s="1"/>
      <c r="BJ129" s="2"/>
      <c r="BK129" s="2"/>
      <c r="BL129" s="2"/>
      <c r="BM129" s="1"/>
      <c r="BN129" s="90"/>
    </row>
    <row r="130" spans="1:66" ht="31.2">
      <c r="A130" s="23">
        <v>126</v>
      </c>
      <c r="B130" s="33" t="s">
        <v>3625</v>
      </c>
      <c r="C130" s="33" t="s">
        <v>3437</v>
      </c>
      <c r="D130" s="33" t="s">
        <v>2659</v>
      </c>
      <c r="E130" s="33">
        <v>80</v>
      </c>
      <c r="F130" s="33" t="s">
        <v>325</v>
      </c>
      <c r="G130" s="33" t="s">
        <v>325</v>
      </c>
      <c r="H130" s="23" t="str">
        <f t="shared" si="4"/>
        <v>郭＊根</v>
      </c>
      <c r="I130" s="23" t="str">
        <f t="shared" si="5"/>
        <v>2＊058346</v>
      </c>
      <c r="J130" s="33" t="s">
        <v>3433</v>
      </c>
      <c r="K130" s="33" t="s">
        <v>1130</v>
      </c>
      <c r="L130" s="36" t="s">
        <v>334</v>
      </c>
      <c r="M130" s="33"/>
      <c r="N130" s="33"/>
      <c r="O130" s="33"/>
      <c r="P130" s="33"/>
      <c r="Q130" s="2"/>
      <c r="R130" s="2"/>
      <c r="S130" s="2"/>
      <c r="T130" s="2"/>
      <c r="U130" s="2"/>
      <c r="V130" s="18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2"/>
      <c r="AO130" s="2"/>
      <c r="AP130" s="2"/>
      <c r="AQ130" s="1"/>
      <c r="AR130" s="1"/>
      <c r="AS130" s="1"/>
      <c r="AT130" s="1"/>
      <c r="AU130" s="1"/>
      <c r="AV130" s="2"/>
      <c r="AW130" s="1"/>
      <c r="AX130" s="1"/>
      <c r="AY130" s="1"/>
      <c r="AZ130" s="1"/>
      <c r="BA130" s="1"/>
      <c r="BB130" s="92"/>
      <c r="BC130" s="1"/>
      <c r="BD130" s="1"/>
      <c r="BE130" s="1"/>
      <c r="BF130" s="1" t="s">
        <v>1102</v>
      </c>
      <c r="BG130" s="2"/>
      <c r="BH130" s="2"/>
      <c r="BI130" s="1" t="s">
        <v>1114</v>
      </c>
      <c r="BJ130" s="2"/>
      <c r="BK130" s="2"/>
      <c r="BL130" s="2"/>
      <c r="BM130" s="1"/>
      <c r="BN130" s="90"/>
    </row>
    <row r="131" spans="1:66" ht="46.8">
      <c r="A131" s="23">
        <v>127</v>
      </c>
      <c r="B131" s="33" t="s">
        <v>2783</v>
      </c>
      <c r="C131" s="33" t="s">
        <v>110</v>
      </c>
      <c r="D131" s="33" t="s">
        <v>2661</v>
      </c>
      <c r="E131" s="33">
        <v>62</v>
      </c>
      <c r="F131" s="33" t="s">
        <v>3438</v>
      </c>
      <c r="G131" s="33" t="s">
        <v>3439</v>
      </c>
      <c r="H131" s="23" t="str">
        <f t="shared" si="4"/>
        <v>陳＊金鳳</v>
      </c>
      <c r="I131" s="23" t="str">
        <f t="shared" si="5"/>
        <v>1＊245344</v>
      </c>
      <c r="J131" s="33" t="s">
        <v>3440</v>
      </c>
      <c r="K131" s="33" t="s">
        <v>1803</v>
      </c>
      <c r="L131" s="36" t="s">
        <v>334</v>
      </c>
      <c r="M131" s="33"/>
      <c r="N131" s="33"/>
      <c r="O131" s="33"/>
      <c r="P131" s="33"/>
      <c r="Q131" s="2"/>
      <c r="R131" s="2"/>
      <c r="S131" s="2"/>
      <c r="T131" s="2"/>
      <c r="U131" s="2"/>
      <c r="V131" s="18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2"/>
      <c r="AO131" s="2"/>
      <c r="AP131" s="2"/>
      <c r="AQ131" s="1"/>
      <c r="AR131" s="1"/>
      <c r="AS131" s="1"/>
      <c r="AT131" s="1"/>
      <c r="AU131" s="1"/>
      <c r="AV131" s="2"/>
      <c r="AW131" s="1"/>
      <c r="AX131" s="1"/>
      <c r="AY131" s="1" t="s">
        <v>3758</v>
      </c>
      <c r="AZ131" s="1"/>
      <c r="BA131" s="1"/>
      <c r="BB131" s="92"/>
      <c r="BC131" s="1"/>
      <c r="BD131" s="1"/>
      <c r="BE131" s="1" t="s">
        <v>3760</v>
      </c>
      <c r="BF131" s="1"/>
      <c r="BG131" s="2"/>
      <c r="BH131" s="2"/>
      <c r="BI131" s="1"/>
      <c r="BJ131" s="2"/>
      <c r="BK131" s="2"/>
      <c r="BL131" s="2"/>
      <c r="BM131" s="1"/>
      <c r="BN131" s="90"/>
    </row>
    <row r="132" spans="1:66" ht="78">
      <c r="A132" s="23">
        <v>128</v>
      </c>
      <c r="B132" s="33" t="s">
        <v>3626</v>
      </c>
      <c r="C132" s="33" t="s">
        <v>3441</v>
      </c>
      <c r="D132" s="33" t="s">
        <v>2659</v>
      </c>
      <c r="E132" s="33">
        <v>60</v>
      </c>
      <c r="F132" s="33" t="s">
        <v>3438</v>
      </c>
      <c r="G132" s="33" t="s">
        <v>3442</v>
      </c>
      <c r="H132" s="23" t="str">
        <f t="shared" si="4"/>
        <v>陳＊村</v>
      </c>
      <c r="I132" s="23" t="str">
        <f t="shared" si="5"/>
        <v>0＊938545</v>
      </c>
      <c r="J132" s="33" t="s">
        <v>3440</v>
      </c>
      <c r="K132" s="33" t="s">
        <v>3738</v>
      </c>
      <c r="L132" s="36" t="s">
        <v>334</v>
      </c>
      <c r="M132" s="33"/>
      <c r="N132" s="33"/>
      <c r="O132" s="33"/>
      <c r="P132" s="33"/>
      <c r="Q132" s="2"/>
      <c r="R132" s="2"/>
      <c r="S132" s="2"/>
      <c r="T132" s="2"/>
      <c r="U132" s="2"/>
      <c r="V132" s="18"/>
      <c r="W132" s="1"/>
      <c r="X132" s="1"/>
      <c r="Y132" s="1"/>
      <c r="Z132" s="1" t="s">
        <v>3760</v>
      </c>
      <c r="AA132" s="1"/>
      <c r="AB132" s="1"/>
      <c r="AC132" s="1" t="s">
        <v>3752</v>
      </c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2"/>
      <c r="AO132" s="2"/>
      <c r="AP132" s="2"/>
      <c r="AQ132" s="1"/>
      <c r="AR132" s="1"/>
      <c r="AS132" s="1"/>
      <c r="AT132" s="1"/>
      <c r="AU132" s="1"/>
      <c r="AV132" s="2"/>
      <c r="AW132" s="1"/>
      <c r="AX132" s="1"/>
      <c r="AY132" s="1"/>
      <c r="AZ132" s="1"/>
      <c r="BA132" s="1"/>
      <c r="BB132" s="92"/>
      <c r="BC132" s="1"/>
      <c r="BD132" s="1"/>
      <c r="BE132" s="1"/>
      <c r="BF132" s="1"/>
      <c r="BG132" s="2"/>
      <c r="BH132" s="2"/>
      <c r="BI132" s="1"/>
      <c r="BJ132" s="2"/>
      <c r="BK132" s="2"/>
      <c r="BL132" s="2"/>
      <c r="BM132" s="1" t="s">
        <v>1111</v>
      </c>
      <c r="BN132" s="90"/>
    </row>
    <row r="133" spans="1:66" ht="31.2">
      <c r="A133" s="23">
        <v>129</v>
      </c>
      <c r="B133" s="33" t="s">
        <v>3627</v>
      </c>
      <c r="C133" s="33" t="s">
        <v>3443</v>
      </c>
      <c r="D133" s="33" t="s">
        <v>2661</v>
      </c>
      <c r="E133" s="33">
        <v>59</v>
      </c>
      <c r="F133" s="33" t="s">
        <v>325</v>
      </c>
      <c r="G133" s="33" t="s">
        <v>325</v>
      </c>
      <c r="H133" s="23" t="str">
        <f t="shared" si="4"/>
        <v>謝＊玉</v>
      </c>
      <c r="I133" s="23" t="str">
        <f t="shared" si="5"/>
        <v>0＊085116</v>
      </c>
      <c r="J133" s="33" t="s">
        <v>3440</v>
      </c>
      <c r="K133" s="33" t="s">
        <v>1127</v>
      </c>
      <c r="L133" s="36" t="s">
        <v>334</v>
      </c>
      <c r="M133" s="33"/>
      <c r="N133" s="33"/>
      <c r="O133" s="33"/>
      <c r="P133" s="33"/>
      <c r="Q133" s="2"/>
      <c r="R133" s="2"/>
      <c r="S133" s="2"/>
      <c r="T133" s="2"/>
      <c r="U133" s="2"/>
      <c r="V133" s="18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2"/>
      <c r="AO133" s="2"/>
      <c r="AP133" s="2"/>
      <c r="AQ133" s="1"/>
      <c r="AR133" s="1"/>
      <c r="AS133" s="1"/>
      <c r="AT133" s="1"/>
      <c r="AU133" s="1"/>
      <c r="AV133" s="2"/>
      <c r="AW133" s="1"/>
      <c r="AX133" s="1"/>
      <c r="AY133" s="1"/>
      <c r="AZ133" s="1"/>
      <c r="BA133" s="1"/>
      <c r="BB133" s="92"/>
      <c r="BC133" s="1"/>
      <c r="BD133" s="1"/>
      <c r="BE133" s="1" t="s">
        <v>3760</v>
      </c>
      <c r="BF133" s="1"/>
      <c r="BG133" s="2"/>
      <c r="BH133" s="2"/>
      <c r="BI133" s="1"/>
      <c r="BJ133" s="2"/>
      <c r="BK133" s="2"/>
      <c r="BL133" s="2"/>
      <c r="BM133" s="1"/>
      <c r="BN133" s="90"/>
    </row>
    <row r="134" spans="1:66" ht="31.2">
      <c r="A134" s="23">
        <v>130</v>
      </c>
      <c r="B134" s="33" t="s">
        <v>3628</v>
      </c>
      <c r="C134" s="33" t="s">
        <v>3444</v>
      </c>
      <c r="D134" s="33" t="s">
        <v>2659</v>
      </c>
      <c r="E134" s="33">
        <v>79</v>
      </c>
      <c r="F134" s="33" t="s">
        <v>325</v>
      </c>
      <c r="G134" s="33" t="s">
        <v>325</v>
      </c>
      <c r="H134" s="23" t="str">
        <f t="shared" si="4"/>
        <v>吳＊雄</v>
      </c>
      <c r="I134" s="23" t="str">
        <f t="shared" si="5"/>
        <v>2＊327054</v>
      </c>
      <c r="J134" s="33" t="s">
        <v>3440</v>
      </c>
      <c r="K134" s="33" t="s">
        <v>1127</v>
      </c>
      <c r="L134" s="36" t="s">
        <v>334</v>
      </c>
      <c r="M134" s="33"/>
      <c r="N134" s="33"/>
      <c r="O134" s="33"/>
      <c r="P134" s="33"/>
      <c r="Q134" s="2"/>
      <c r="R134" s="2"/>
      <c r="S134" s="2"/>
      <c r="T134" s="2"/>
      <c r="U134" s="2"/>
      <c r="V134" s="18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2"/>
      <c r="AO134" s="2"/>
      <c r="AP134" s="2"/>
      <c r="AQ134" s="1"/>
      <c r="AR134" s="1"/>
      <c r="AS134" s="1"/>
      <c r="AT134" s="1"/>
      <c r="AU134" s="1"/>
      <c r="AV134" s="2"/>
      <c r="AW134" s="1"/>
      <c r="AX134" s="1"/>
      <c r="AY134" s="1"/>
      <c r="AZ134" s="1"/>
      <c r="BA134" s="1"/>
      <c r="BB134" s="92"/>
      <c r="BC134" s="1"/>
      <c r="BD134" s="1"/>
      <c r="BE134" s="1" t="s">
        <v>3760</v>
      </c>
      <c r="BF134" s="1"/>
      <c r="BG134" s="2"/>
      <c r="BH134" s="2"/>
      <c r="BI134" s="1"/>
      <c r="BJ134" s="2"/>
      <c r="BK134" s="2"/>
      <c r="BL134" s="2"/>
      <c r="BM134" s="1"/>
      <c r="BN134" s="90"/>
    </row>
    <row r="135" spans="1:66" ht="31.2">
      <c r="A135" s="23">
        <v>131</v>
      </c>
      <c r="B135" s="33" t="s">
        <v>3629</v>
      </c>
      <c r="C135" s="33" t="s">
        <v>3445</v>
      </c>
      <c r="D135" s="33" t="s">
        <v>2659</v>
      </c>
      <c r="E135" s="33">
        <v>61</v>
      </c>
      <c r="F135" s="33" t="s">
        <v>3440</v>
      </c>
      <c r="G135" s="33" t="s">
        <v>3440</v>
      </c>
      <c r="H135" s="23" t="str">
        <f t="shared" si="4"/>
        <v>黃＊海</v>
      </c>
      <c r="I135" s="23" t="str">
        <f t="shared" si="5"/>
        <v>1＊962374</v>
      </c>
      <c r="J135" s="33" t="s">
        <v>3440</v>
      </c>
      <c r="K135" s="33" t="s">
        <v>1127</v>
      </c>
      <c r="L135" s="36" t="s">
        <v>334</v>
      </c>
      <c r="M135" s="33"/>
      <c r="N135" s="33"/>
      <c r="O135" s="33"/>
      <c r="P135" s="33"/>
      <c r="Q135" s="2"/>
      <c r="R135" s="2"/>
      <c r="S135" s="2"/>
      <c r="T135" s="2"/>
      <c r="U135" s="2"/>
      <c r="V135" s="18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2"/>
      <c r="AO135" s="2"/>
      <c r="AP135" s="2"/>
      <c r="AQ135" s="1"/>
      <c r="AR135" s="1"/>
      <c r="AS135" s="1"/>
      <c r="AT135" s="1"/>
      <c r="AU135" s="1"/>
      <c r="AV135" s="2"/>
      <c r="AW135" s="1"/>
      <c r="AX135" s="1"/>
      <c r="AY135" s="1"/>
      <c r="AZ135" s="1"/>
      <c r="BA135" s="1"/>
      <c r="BB135" s="92"/>
      <c r="BC135" s="1"/>
      <c r="BD135" s="1"/>
      <c r="BE135" s="1" t="s">
        <v>3760</v>
      </c>
      <c r="BF135" s="1"/>
      <c r="BG135" s="2"/>
      <c r="BH135" s="2"/>
      <c r="BI135" s="1"/>
      <c r="BJ135" s="2"/>
      <c r="BK135" s="2"/>
      <c r="BL135" s="2"/>
      <c r="BM135" s="1"/>
      <c r="BN135" s="90"/>
    </row>
    <row r="136" spans="1:66" ht="31.2">
      <c r="A136" s="23">
        <v>132</v>
      </c>
      <c r="B136" s="33" t="s">
        <v>3630</v>
      </c>
      <c r="C136" s="33" t="s">
        <v>3446</v>
      </c>
      <c r="D136" s="33" t="s">
        <v>2661</v>
      </c>
      <c r="E136" s="33">
        <v>36</v>
      </c>
      <c r="F136" s="33" t="s">
        <v>3428</v>
      </c>
      <c r="G136" s="33"/>
      <c r="H136" s="23" t="str">
        <f t="shared" si="4"/>
        <v>甘＊伶</v>
      </c>
      <c r="I136" s="23" t="str">
        <f t="shared" si="5"/>
        <v>0＊227437</v>
      </c>
      <c r="J136" s="33" t="s">
        <v>3447</v>
      </c>
      <c r="K136" s="33" t="s">
        <v>1130</v>
      </c>
      <c r="L136" s="36" t="s">
        <v>334</v>
      </c>
      <c r="M136" s="33"/>
      <c r="N136" s="33"/>
      <c r="O136" s="33"/>
      <c r="P136" s="33"/>
      <c r="Q136" s="2"/>
      <c r="R136" s="2"/>
      <c r="S136" s="2"/>
      <c r="T136" s="2"/>
      <c r="U136" s="2"/>
      <c r="V136" s="18"/>
      <c r="W136" s="1"/>
      <c r="X136" s="1"/>
      <c r="Y136" s="1"/>
      <c r="Z136" s="1"/>
      <c r="AA136" s="1" t="s">
        <v>3760</v>
      </c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2"/>
      <c r="AO136" s="2"/>
      <c r="AP136" s="2"/>
      <c r="AQ136" s="1"/>
      <c r="AR136" s="1"/>
      <c r="AS136" s="1"/>
      <c r="AT136" s="1"/>
      <c r="AU136" s="1"/>
      <c r="AV136" s="2"/>
      <c r="AW136" s="1"/>
      <c r="AX136" s="1"/>
      <c r="AY136" s="1"/>
      <c r="AZ136" s="1"/>
      <c r="BA136" s="1"/>
      <c r="BB136" s="92"/>
      <c r="BC136" s="1"/>
      <c r="BD136" s="1"/>
      <c r="BE136" s="1"/>
      <c r="BF136" s="1"/>
      <c r="BG136" s="2"/>
      <c r="BH136" s="2"/>
      <c r="BI136" s="1"/>
      <c r="BJ136" s="2"/>
      <c r="BK136" s="2"/>
      <c r="BL136" s="2"/>
      <c r="BM136" s="1"/>
      <c r="BN136" s="90"/>
    </row>
    <row r="137" spans="1:66" ht="31.2">
      <c r="A137" s="23">
        <v>133</v>
      </c>
      <c r="B137" s="33" t="s">
        <v>3631</v>
      </c>
      <c r="C137" s="33" t="s">
        <v>3448</v>
      </c>
      <c r="D137" s="33" t="s">
        <v>2659</v>
      </c>
      <c r="E137" s="33">
        <v>73</v>
      </c>
      <c r="F137" s="33" t="s">
        <v>325</v>
      </c>
      <c r="G137" s="33" t="s">
        <v>325</v>
      </c>
      <c r="H137" s="23" t="str">
        <f t="shared" si="4"/>
        <v>陳＊盛</v>
      </c>
      <c r="I137" s="23" t="str">
        <f t="shared" si="5"/>
        <v>0＊939525</v>
      </c>
      <c r="J137" s="33" t="s">
        <v>3449</v>
      </c>
      <c r="K137" s="33" t="s">
        <v>1127</v>
      </c>
      <c r="L137" s="36" t="s">
        <v>334</v>
      </c>
      <c r="M137" s="33"/>
      <c r="N137" s="33"/>
      <c r="O137" s="33"/>
      <c r="P137" s="33"/>
      <c r="Q137" s="2"/>
      <c r="R137" s="2"/>
      <c r="S137" s="2"/>
      <c r="T137" s="2"/>
      <c r="U137" s="2"/>
      <c r="V137" s="18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2"/>
      <c r="AO137" s="2"/>
      <c r="AP137" s="2"/>
      <c r="AQ137" s="1"/>
      <c r="AR137" s="1"/>
      <c r="AS137" s="1"/>
      <c r="AT137" s="1"/>
      <c r="AU137" s="1"/>
      <c r="AV137" s="2"/>
      <c r="AW137" s="1"/>
      <c r="AX137" s="1"/>
      <c r="AY137" s="1"/>
      <c r="AZ137" s="1"/>
      <c r="BA137" s="1"/>
      <c r="BB137" s="92"/>
      <c r="BC137" s="1"/>
      <c r="BD137" s="1"/>
      <c r="BE137" s="1" t="s">
        <v>3760</v>
      </c>
      <c r="BF137" s="1"/>
      <c r="BG137" s="2"/>
      <c r="BH137" s="2"/>
      <c r="BI137" s="1"/>
      <c r="BJ137" s="2"/>
      <c r="BK137" s="2"/>
      <c r="BL137" s="2"/>
      <c r="BM137" s="1"/>
      <c r="BN137" s="90"/>
    </row>
    <row r="138" spans="1:66" ht="46.8">
      <c r="A138" s="23">
        <v>134</v>
      </c>
      <c r="B138" s="33" t="s">
        <v>3149</v>
      </c>
      <c r="C138" s="33" t="s">
        <v>1748</v>
      </c>
      <c r="D138" s="33" t="s">
        <v>2659</v>
      </c>
      <c r="E138" s="33">
        <v>63</v>
      </c>
      <c r="F138" s="33" t="s">
        <v>325</v>
      </c>
      <c r="G138" s="33" t="s">
        <v>325</v>
      </c>
      <c r="H138" s="23" t="str">
        <f t="shared" si="4"/>
        <v>周＊瑞</v>
      </c>
      <c r="I138" s="23" t="str">
        <f t="shared" si="5"/>
        <v>0＊952002</v>
      </c>
      <c r="J138" s="33" t="s">
        <v>3449</v>
      </c>
      <c r="K138" s="33" t="s">
        <v>1134</v>
      </c>
      <c r="L138" s="36" t="s">
        <v>334</v>
      </c>
      <c r="M138" s="33"/>
      <c r="N138" s="33"/>
      <c r="O138" s="33"/>
      <c r="P138" s="33"/>
      <c r="Q138" s="2"/>
      <c r="R138" s="2"/>
      <c r="S138" s="2"/>
      <c r="T138" s="2"/>
      <c r="U138" s="2"/>
      <c r="V138" s="18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2"/>
      <c r="AO138" s="2"/>
      <c r="AP138" s="2"/>
      <c r="AQ138" s="1"/>
      <c r="AR138" s="1"/>
      <c r="AS138" s="1"/>
      <c r="AT138" s="1"/>
      <c r="AU138" s="1"/>
      <c r="AV138" s="2"/>
      <c r="AW138" s="1"/>
      <c r="AX138" s="1"/>
      <c r="AY138" s="1"/>
      <c r="AZ138" s="1"/>
      <c r="BA138" s="1"/>
      <c r="BB138" s="92"/>
      <c r="BC138" s="1"/>
      <c r="BD138" s="1"/>
      <c r="BE138" s="1" t="s">
        <v>3760</v>
      </c>
      <c r="BF138" s="1"/>
      <c r="BG138" s="2"/>
      <c r="BH138" s="2"/>
      <c r="BI138" s="1"/>
      <c r="BJ138" s="2"/>
      <c r="BK138" s="2"/>
      <c r="BL138" s="2"/>
      <c r="BM138" s="1" t="s">
        <v>1098</v>
      </c>
      <c r="BN138" s="90"/>
    </row>
    <row r="139" spans="1:66" ht="31.2">
      <c r="A139" s="23">
        <v>135</v>
      </c>
      <c r="B139" s="33" t="s">
        <v>3632</v>
      </c>
      <c r="C139" s="33" t="s">
        <v>888</v>
      </c>
      <c r="D139" s="33" t="s">
        <v>2661</v>
      </c>
      <c r="E139" s="33">
        <v>78</v>
      </c>
      <c r="F139" s="33" t="s">
        <v>325</v>
      </c>
      <c r="G139" s="33" t="s">
        <v>325</v>
      </c>
      <c r="H139" s="23" t="str">
        <f t="shared" si="4"/>
        <v>林＊極</v>
      </c>
      <c r="I139" s="23" t="str">
        <f t="shared" si="5"/>
        <v>0＊339572</v>
      </c>
      <c r="J139" s="33" t="s">
        <v>3449</v>
      </c>
      <c r="K139" s="33" t="s">
        <v>1142</v>
      </c>
      <c r="L139" s="36" t="s">
        <v>334</v>
      </c>
      <c r="M139" s="33"/>
      <c r="N139" s="33"/>
      <c r="O139" s="33"/>
      <c r="P139" s="33"/>
      <c r="Q139" s="2"/>
      <c r="R139" s="2"/>
      <c r="S139" s="2"/>
      <c r="T139" s="2"/>
      <c r="U139" s="2"/>
      <c r="V139" s="18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2"/>
      <c r="AO139" s="2"/>
      <c r="AP139" s="2"/>
      <c r="AQ139" s="1"/>
      <c r="AR139" s="1"/>
      <c r="AS139" s="1"/>
      <c r="AT139" s="1"/>
      <c r="AU139" s="1"/>
      <c r="AV139" s="2"/>
      <c r="AW139" s="1"/>
      <c r="AX139" s="1"/>
      <c r="AY139" s="1"/>
      <c r="AZ139" s="1" t="s">
        <v>3772</v>
      </c>
      <c r="BA139" s="1"/>
      <c r="BB139" s="92"/>
      <c r="BC139" s="1"/>
      <c r="BD139" s="1"/>
      <c r="BE139" s="1"/>
      <c r="BF139" s="1"/>
      <c r="BG139" s="2"/>
      <c r="BH139" s="2"/>
      <c r="BI139" s="1"/>
      <c r="BJ139" s="2"/>
      <c r="BK139" s="2"/>
      <c r="BL139" s="2"/>
      <c r="BM139" s="1" t="s">
        <v>1111</v>
      </c>
      <c r="BN139" s="90"/>
    </row>
    <row r="140" spans="1:66" ht="31.2">
      <c r="A140" s="23">
        <v>136</v>
      </c>
      <c r="B140" s="33" t="s">
        <v>3633</v>
      </c>
      <c r="C140" s="33" t="s">
        <v>3450</v>
      </c>
      <c r="D140" s="33" t="s">
        <v>2661</v>
      </c>
      <c r="E140" s="33">
        <v>65</v>
      </c>
      <c r="F140" s="33" t="s">
        <v>325</v>
      </c>
      <c r="G140" s="33" t="s">
        <v>325</v>
      </c>
      <c r="H140" s="23" t="str">
        <f t="shared" si="4"/>
        <v>葉＊鳳珠</v>
      </c>
      <c r="I140" s="23" t="str">
        <f t="shared" si="5"/>
        <v>0＊560838</v>
      </c>
      <c r="J140" s="33" t="s">
        <v>3449</v>
      </c>
      <c r="K140" s="33" t="s">
        <v>1127</v>
      </c>
      <c r="L140" s="36" t="s">
        <v>334</v>
      </c>
      <c r="M140" s="33"/>
      <c r="N140" s="33"/>
      <c r="O140" s="33"/>
      <c r="P140" s="33"/>
      <c r="Q140" s="2"/>
      <c r="R140" s="2"/>
      <c r="S140" s="2"/>
      <c r="T140" s="2"/>
      <c r="U140" s="2"/>
      <c r="V140" s="18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2"/>
      <c r="AO140" s="2"/>
      <c r="AP140" s="2"/>
      <c r="AQ140" s="1"/>
      <c r="AR140" s="1"/>
      <c r="AS140" s="1"/>
      <c r="AT140" s="1"/>
      <c r="AU140" s="1"/>
      <c r="AV140" s="2"/>
      <c r="AW140" s="1"/>
      <c r="AX140" s="1"/>
      <c r="AY140" s="1"/>
      <c r="AZ140" s="1"/>
      <c r="BA140" s="1"/>
      <c r="BB140" s="92"/>
      <c r="BC140" s="1"/>
      <c r="BD140" s="1"/>
      <c r="BE140" s="1" t="s">
        <v>3760</v>
      </c>
      <c r="BF140" s="1"/>
      <c r="BG140" s="2"/>
      <c r="BH140" s="2"/>
      <c r="BI140" s="1"/>
      <c r="BJ140" s="2"/>
      <c r="BK140" s="2"/>
      <c r="BL140" s="2"/>
      <c r="BM140" s="1"/>
      <c r="BN140" s="90"/>
    </row>
    <row r="141" spans="1:66" ht="31.2">
      <c r="A141" s="23">
        <v>137</v>
      </c>
      <c r="B141" s="33" t="s">
        <v>3634</v>
      </c>
      <c r="C141" s="33" t="s">
        <v>1673</v>
      </c>
      <c r="D141" s="33" t="s">
        <v>2661</v>
      </c>
      <c r="E141" s="33">
        <v>86</v>
      </c>
      <c r="F141" s="33" t="s">
        <v>325</v>
      </c>
      <c r="G141" s="33" t="s">
        <v>325</v>
      </c>
      <c r="H141" s="23" t="str">
        <f t="shared" si="4"/>
        <v>王＊茶</v>
      </c>
      <c r="I141" s="23" t="str">
        <f t="shared" si="5"/>
        <v>0＊911727</v>
      </c>
      <c r="J141" s="33" t="s">
        <v>3449</v>
      </c>
      <c r="K141" s="33" t="s">
        <v>1127</v>
      </c>
      <c r="L141" s="36" t="s">
        <v>334</v>
      </c>
      <c r="M141" s="33"/>
      <c r="N141" s="33"/>
      <c r="O141" s="33"/>
      <c r="P141" s="33"/>
      <c r="Q141" s="2"/>
      <c r="R141" s="2"/>
      <c r="S141" s="2"/>
      <c r="T141" s="2"/>
      <c r="U141" s="2"/>
      <c r="V141" s="18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2"/>
      <c r="AO141" s="2"/>
      <c r="AP141" s="2"/>
      <c r="AQ141" s="1"/>
      <c r="AR141" s="1"/>
      <c r="AS141" s="1"/>
      <c r="AT141" s="1"/>
      <c r="AU141" s="1"/>
      <c r="AV141" s="2"/>
      <c r="AW141" s="1"/>
      <c r="AX141" s="1"/>
      <c r="AY141" s="1"/>
      <c r="AZ141" s="1"/>
      <c r="BA141" s="1"/>
      <c r="BB141" s="92"/>
      <c r="BC141" s="1"/>
      <c r="BD141" s="1"/>
      <c r="BE141" s="1" t="s">
        <v>1126</v>
      </c>
      <c r="BF141" s="1"/>
      <c r="BG141" s="2"/>
      <c r="BH141" s="2"/>
      <c r="BI141" s="1"/>
      <c r="BJ141" s="2"/>
      <c r="BK141" s="2"/>
      <c r="BL141" s="2"/>
      <c r="BM141" s="1"/>
      <c r="BN141" s="90"/>
    </row>
    <row r="142" spans="1:66" ht="31.2">
      <c r="A142" s="23">
        <v>138</v>
      </c>
      <c r="B142" s="33" t="s">
        <v>3635</v>
      </c>
      <c r="C142" s="33" t="s">
        <v>856</v>
      </c>
      <c r="D142" s="33" t="s">
        <v>2661</v>
      </c>
      <c r="E142" s="33">
        <v>64</v>
      </c>
      <c r="F142" s="33" t="s">
        <v>325</v>
      </c>
      <c r="G142" s="33" t="s">
        <v>325</v>
      </c>
      <c r="H142" s="23" t="str">
        <f t="shared" ref="H142:H205" si="6">REPLACE(B142,2,1,"＊")</f>
        <v>莊＊梅</v>
      </c>
      <c r="I142" s="23" t="str">
        <f t="shared" ref="I142:I205" si="7">REPLACE(C142,2,1,"＊")</f>
        <v>0＊088583</v>
      </c>
      <c r="J142" s="33" t="s">
        <v>3449</v>
      </c>
      <c r="K142" s="33" t="s">
        <v>1130</v>
      </c>
      <c r="L142" s="36" t="s">
        <v>334</v>
      </c>
      <c r="M142" s="33"/>
      <c r="N142" s="33"/>
      <c r="O142" s="33"/>
      <c r="P142" s="33"/>
      <c r="Q142" s="2"/>
      <c r="R142" s="2"/>
      <c r="S142" s="2"/>
      <c r="T142" s="2"/>
      <c r="U142" s="2"/>
      <c r="V142" s="18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2"/>
      <c r="AO142" s="2"/>
      <c r="AP142" s="2"/>
      <c r="AQ142" s="1"/>
      <c r="AR142" s="1"/>
      <c r="AS142" s="1"/>
      <c r="AT142" s="1"/>
      <c r="AU142" s="1"/>
      <c r="AV142" s="2"/>
      <c r="AW142" s="1"/>
      <c r="AX142" s="1"/>
      <c r="AY142" s="1"/>
      <c r="AZ142" s="1"/>
      <c r="BA142" s="1"/>
      <c r="BB142" s="92"/>
      <c r="BC142" s="1"/>
      <c r="BD142" s="1"/>
      <c r="BE142" s="1"/>
      <c r="BF142" s="1" t="s">
        <v>1133</v>
      </c>
      <c r="BG142" s="2"/>
      <c r="BH142" s="2"/>
      <c r="BI142" s="1"/>
      <c r="BJ142" s="2"/>
      <c r="BK142" s="2"/>
      <c r="BL142" s="2"/>
      <c r="BM142" s="1"/>
      <c r="BN142" s="90"/>
    </row>
    <row r="143" spans="1:66" ht="31.2">
      <c r="A143" s="23">
        <v>139</v>
      </c>
      <c r="B143" s="33" t="s">
        <v>3208</v>
      </c>
      <c r="C143" s="33" t="s">
        <v>2509</v>
      </c>
      <c r="D143" s="33" t="s">
        <v>2661</v>
      </c>
      <c r="E143" s="33">
        <v>63</v>
      </c>
      <c r="F143" s="33" t="s">
        <v>325</v>
      </c>
      <c r="G143" s="33" t="s">
        <v>325</v>
      </c>
      <c r="H143" s="23" t="str">
        <f t="shared" si="6"/>
        <v>邱＊琴</v>
      </c>
      <c r="I143" s="23" t="str">
        <f t="shared" si="7"/>
        <v>0＊352079</v>
      </c>
      <c r="J143" s="33" t="s">
        <v>3449</v>
      </c>
      <c r="K143" s="33" t="s">
        <v>1127</v>
      </c>
      <c r="L143" s="36" t="s">
        <v>334</v>
      </c>
      <c r="M143" s="33"/>
      <c r="N143" s="33"/>
      <c r="O143" s="33"/>
      <c r="P143" s="33"/>
      <c r="Q143" s="2"/>
      <c r="R143" s="2"/>
      <c r="S143" s="2"/>
      <c r="T143" s="2"/>
      <c r="U143" s="2"/>
      <c r="V143" s="18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2"/>
      <c r="AO143" s="2"/>
      <c r="AP143" s="2"/>
      <c r="AQ143" s="1"/>
      <c r="AR143" s="1"/>
      <c r="AS143" s="1"/>
      <c r="AT143" s="1"/>
      <c r="AU143" s="1"/>
      <c r="AV143" s="2"/>
      <c r="AW143" s="1"/>
      <c r="AX143" s="1"/>
      <c r="AY143" s="1"/>
      <c r="AZ143" s="1"/>
      <c r="BA143" s="1"/>
      <c r="BB143" s="92"/>
      <c r="BC143" s="1"/>
      <c r="BD143" s="1"/>
      <c r="BE143" s="1" t="s">
        <v>3760</v>
      </c>
      <c r="BF143" s="1"/>
      <c r="BG143" s="2"/>
      <c r="BH143" s="2"/>
      <c r="BI143" s="1"/>
      <c r="BJ143" s="2"/>
      <c r="BK143" s="2"/>
      <c r="BL143" s="2"/>
      <c r="BM143" s="1"/>
      <c r="BN143" s="90"/>
    </row>
    <row r="144" spans="1:66" ht="31.2">
      <c r="A144" s="23">
        <v>140</v>
      </c>
      <c r="B144" s="33" t="s">
        <v>3636</v>
      </c>
      <c r="C144" s="33" t="s">
        <v>3451</v>
      </c>
      <c r="D144" s="33" t="s">
        <v>2661</v>
      </c>
      <c r="E144" s="33">
        <v>60</v>
      </c>
      <c r="F144" s="33" t="s">
        <v>325</v>
      </c>
      <c r="G144" s="33" t="s">
        <v>325</v>
      </c>
      <c r="H144" s="23" t="str">
        <f t="shared" si="6"/>
        <v>陳＊珠</v>
      </c>
      <c r="I144" s="23" t="str">
        <f t="shared" si="7"/>
        <v>1＊588307</v>
      </c>
      <c r="J144" s="33" t="s">
        <v>3449</v>
      </c>
      <c r="K144" s="33" t="s">
        <v>1127</v>
      </c>
      <c r="L144" s="36" t="s">
        <v>334</v>
      </c>
      <c r="M144" s="33"/>
      <c r="N144" s="33"/>
      <c r="O144" s="33"/>
      <c r="P144" s="33"/>
      <c r="Q144" s="2"/>
      <c r="R144" s="2"/>
      <c r="S144" s="2"/>
      <c r="T144" s="2"/>
      <c r="U144" s="2"/>
      <c r="V144" s="18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2"/>
      <c r="AO144" s="2"/>
      <c r="AP144" s="2"/>
      <c r="AQ144" s="1"/>
      <c r="AR144" s="1"/>
      <c r="AS144" s="1"/>
      <c r="AT144" s="1"/>
      <c r="AU144" s="1"/>
      <c r="AV144" s="2"/>
      <c r="AW144" s="1"/>
      <c r="AX144" s="1"/>
      <c r="AY144" s="1"/>
      <c r="AZ144" s="1"/>
      <c r="BA144" s="1"/>
      <c r="BB144" s="92"/>
      <c r="BC144" s="1"/>
      <c r="BD144" s="1"/>
      <c r="BE144" s="1" t="s">
        <v>3760</v>
      </c>
      <c r="BF144" s="1"/>
      <c r="BG144" s="2"/>
      <c r="BH144" s="2"/>
      <c r="BI144" s="1"/>
      <c r="BJ144" s="2"/>
      <c r="BK144" s="2"/>
      <c r="BL144" s="2"/>
      <c r="BM144" s="1"/>
      <c r="BN144" s="90"/>
    </row>
    <row r="145" spans="1:66" ht="31.2">
      <c r="A145" s="23">
        <v>141</v>
      </c>
      <c r="B145" s="33" t="s">
        <v>3637</v>
      </c>
      <c r="C145" s="33" t="s">
        <v>1644</v>
      </c>
      <c r="D145" s="33" t="s">
        <v>2661</v>
      </c>
      <c r="E145" s="33">
        <v>59</v>
      </c>
      <c r="F145" s="33" t="s">
        <v>325</v>
      </c>
      <c r="G145" s="33" t="s">
        <v>325</v>
      </c>
      <c r="H145" s="23" t="str">
        <f t="shared" si="6"/>
        <v>呂＊慧</v>
      </c>
      <c r="I145" s="23" t="str">
        <f t="shared" si="7"/>
        <v>2＊320335</v>
      </c>
      <c r="J145" s="33" t="s">
        <v>3449</v>
      </c>
      <c r="K145" s="33" t="s">
        <v>1130</v>
      </c>
      <c r="L145" s="36" t="s">
        <v>334</v>
      </c>
      <c r="M145" s="33"/>
      <c r="N145" s="33"/>
      <c r="O145" s="33"/>
      <c r="P145" s="33"/>
      <c r="Q145" s="2"/>
      <c r="R145" s="2"/>
      <c r="S145" s="2"/>
      <c r="T145" s="2"/>
      <c r="U145" s="2"/>
      <c r="V145" s="18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2"/>
      <c r="AO145" s="2"/>
      <c r="AP145" s="2"/>
      <c r="AQ145" s="1"/>
      <c r="AR145" s="1"/>
      <c r="AS145" s="1"/>
      <c r="AT145" s="1"/>
      <c r="AU145" s="1"/>
      <c r="AV145" s="2"/>
      <c r="AW145" s="1"/>
      <c r="AX145" s="1"/>
      <c r="AY145" s="1"/>
      <c r="AZ145" s="1"/>
      <c r="BA145" s="1"/>
      <c r="BB145" s="92"/>
      <c r="BC145" s="1"/>
      <c r="BD145" s="1"/>
      <c r="BE145" s="1"/>
      <c r="BF145" s="1" t="s">
        <v>1102</v>
      </c>
      <c r="BG145" s="2"/>
      <c r="BH145" s="2"/>
      <c r="BI145" s="1"/>
      <c r="BJ145" s="2"/>
      <c r="BK145" s="2"/>
      <c r="BL145" s="2"/>
      <c r="BM145" s="1"/>
      <c r="BN145" s="90"/>
    </row>
    <row r="146" spans="1:66" ht="31.2">
      <c r="A146" s="23">
        <v>142</v>
      </c>
      <c r="B146" s="33" t="s">
        <v>3619</v>
      </c>
      <c r="C146" s="33" t="s">
        <v>3436</v>
      </c>
      <c r="D146" s="33" t="s">
        <v>2659</v>
      </c>
      <c r="E146" s="33">
        <v>63</v>
      </c>
      <c r="F146" s="33" t="s">
        <v>3452</v>
      </c>
      <c r="G146" s="33"/>
      <c r="H146" s="23" t="str">
        <f t="shared" si="6"/>
        <v>陳＊山</v>
      </c>
      <c r="I146" s="23" t="str">
        <f t="shared" si="7"/>
        <v>1＊745026</v>
      </c>
      <c r="J146" s="33" t="s">
        <v>3449</v>
      </c>
      <c r="K146" s="33" t="s">
        <v>1127</v>
      </c>
      <c r="L146" s="36" t="s">
        <v>334</v>
      </c>
      <c r="M146" s="33"/>
      <c r="N146" s="33"/>
      <c r="O146" s="33"/>
      <c r="P146" s="33"/>
      <c r="Q146" s="2"/>
      <c r="R146" s="2"/>
      <c r="S146" s="2"/>
      <c r="T146" s="2"/>
      <c r="U146" s="2"/>
      <c r="V146" s="18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2"/>
      <c r="AO146" s="2"/>
      <c r="AP146" s="2"/>
      <c r="AQ146" s="1"/>
      <c r="AR146" s="1"/>
      <c r="AS146" s="1"/>
      <c r="AT146" s="1"/>
      <c r="AU146" s="1"/>
      <c r="AV146" s="2"/>
      <c r="AW146" s="1"/>
      <c r="AX146" s="1"/>
      <c r="AY146" s="1"/>
      <c r="AZ146" s="1"/>
      <c r="BA146" s="1"/>
      <c r="BB146" s="92"/>
      <c r="BC146" s="1"/>
      <c r="BD146" s="1"/>
      <c r="BE146" s="1" t="s">
        <v>3760</v>
      </c>
      <c r="BF146" s="1"/>
      <c r="BG146" s="2"/>
      <c r="BH146" s="2"/>
      <c r="BI146" s="1" t="s">
        <v>1114</v>
      </c>
      <c r="BJ146" s="2"/>
      <c r="BK146" s="2"/>
      <c r="BL146" s="2"/>
      <c r="BM146" s="1"/>
      <c r="BN146" s="90"/>
    </row>
    <row r="147" spans="1:66" ht="31.2">
      <c r="A147" s="23">
        <v>143</v>
      </c>
      <c r="B147" s="33" t="s">
        <v>3638</v>
      </c>
      <c r="C147" s="33" t="s">
        <v>3453</v>
      </c>
      <c r="D147" s="33" t="s">
        <v>2659</v>
      </c>
      <c r="E147" s="33">
        <v>64</v>
      </c>
      <c r="F147" s="33" t="s">
        <v>3442</v>
      </c>
      <c r="G147" s="33"/>
      <c r="H147" s="23" t="str">
        <f t="shared" si="6"/>
        <v>羅＊棟</v>
      </c>
      <c r="I147" s="23" t="str">
        <f t="shared" si="7"/>
        <v>2＊067561</v>
      </c>
      <c r="J147" s="33" t="s">
        <v>3449</v>
      </c>
      <c r="K147" s="33" t="s">
        <v>1130</v>
      </c>
      <c r="L147" s="36" t="s">
        <v>334</v>
      </c>
      <c r="M147" s="33"/>
      <c r="N147" s="33"/>
      <c r="O147" s="33"/>
      <c r="P147" s="33"/>
      <c r="Q147" s="2"/>
      <c r="R147" s="2"/>
      <c r="S147" s="2"/>
      <c r="T147" s="2"/>
      <c r="U147" s="2"/>
      <c r="V147" s="18"/>
      <c r="W147" s="1"/>
      <c r="X147" s="1"/>
      <c r="Y147" s="1"/>
      <c r="Z147" s="1"/>
      <c r="AA147" s="1" t="s">
        <v>3761</v>
      </c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2"/>
      <c r="AO147" s="2"/>
      <c r="AP147" s="2"/>
      <c r="AQ147" s="1"/>
      <c r="AR147" s="1"/>
      <c r="AS147" s="1"/>
      <c r="AT147" s="1"/>
      <c r="AU147" s="1"/>
      <c r="AV147" s="2"/>
      <c r="AW147" s="1"/>
      <c r="AX147" s="1"/>
      <c r="AY147" s="1"/>
      <c r="AZ147" s="1"/>
      <c r="BA147" s="1"/>
      <c r="BB147" s="92"/>
      <c r="BC147" s="1"/>
      <c r="BD147" s="1"/>
      <c r="BE147" s="1"/>
      <c r="BF147" s="1"/>
      <c r="BG147" s="2"/>
      <c r="BH147" s="2"/>
      <c r="BI147" s="1"/>
      <c r="BJ147" s="2"/>
      <c r="BK147" s="2"/>
      <c r="BL147" s="2"/>
      <c r="BM147" s="1"/>
      <c r="BN147" s="90"/>
    </row>
    <row r="148" spans="1:66" ht="31.2">
      <c r="A148" s="23">
        <v>144</v>
      </c>
      <c r="B148" s="33" t="s">
        <v>3639</v>
      </c>
      <c r="C148" s="33" t="s">
        <v>3454</v>
      </c>
      <c r="D148" s="33" t="s">
        <v>2661</v>
      </c>
      <c r="E148" s="33">
        <v>75</v>
      </c>
      <c r="F148" s="33" t="s">
        <v>325</v>
      </c>
      <c r="G148" s="33" t="s">
        <v>325</v>
      </c>
      <c r="H148" s="23" t="str">
        <f t="shared" si="6"/>
        <v>江＊葉</v>
      </c>
      <c r="I148" s="23" t="str">
        <f t="shared" si="7"/>
        <v>0＊829084</v>
      </c>
      <c r="J148" s="33" t="s">
        <v>3455</v>
      </c>
      <c r="K148" s="33" t="s">
        <v>1127</v>
      </c>
      <c r="L148" s="36" t="s">
        <v>334</v>
      </c>
      <c r="M148" s="33"/>
      <c r="N148" s="33"/>
      <c r="O148" s="33"/>
      <c r="P148" s="33"/>
      <c r="Q148" s="2"/>
      <c r="R148" s="2"/>
      <c r="S148" s="2"/>
      <c r="T148" s="2"/>
      <c r="U148" s="2"/>
      <c r="V148" s="18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2"/>
      <c r="AO148" s="2"/>
      <c r="AP148" s="2"/>
      <c r="AQ148" s="1"/>
      <c r="AR148" s="1"/>
      <c r="AS148" s="1"/>
      <c r="AT148" s="1"/>
      <c r="AU148" s="1"/>
      <c r="AV148" s="2"/>
      <c r="AW148" s="1"/>
      <c r="AX148" s="1"/>
      <c r="AY148" s="1"/>
      <c r="AZ148" s="1"/>
      <c r="BA148" s="1"/>
      <c r="BB148" s="92"/>
      <c r="BC148" s="1"/>
      <c r="BD148" s="1"/>
      <c r="BE148" s="1" t="s">
        <v>3760</v>
      </c>
      <c r="BF148" s="1"/>
      <c r="BG148" s="2"/>
      <c r="BH148" s="2"/>
      <c r="BI148" s="1"/>
      <c r="BJ148" s="2"/>
      <c r="BK148" s="2"/>
      <c r="BL148" s="2"/>
      <c r="BM148" s="1"/>
      <c r="BN148" s="90"/>
    </row>
    <row r="149" spans="1:66" ht="31.2">
      <c r="A149" s="23">
        <v>145</v>
      </c>
      <c r="B149" s="33" t="s">
        <v>3640</v>
      </c>
      <c r="C149" s="33" t="s">
        <v>3456</v>
      </c>
      <c r="D149" s="33" t="s">
        <v>2661</v>
      </c>
      <c r="E149" s="33">
        <v>43</v>
      </c>
      <c r="F149" s="33" t="s">
        <v>325</v>
      </c>
      <c r="G149" s="33" t="s">
        <v>325</v>
      </c>
      <c r="H149" s="23" t="str">
        <f t="shared" si="6"/>
        <v>張＊玲</v>
      </c>
      <c r="I149" s="23" t="str">
        <f t="shared" si="7"/>
        <v>0＊367384</v>
      </c>
      <c r="J149" s="33" t="s">
        <v>3455</v>
      </c>
      <c r="K149" s="33" t="s">
        <v>1127</v>
      </c>
      <c r="L149" s="36" t="s">
        <v>334</v>
      </c>
      <c r="M149" s="33"/>
      <c r="N149" s="33"/>
      <c r="O149" s="33"/>
      <c r="P149" s="33"/>
      <c r="Q149" s="2"/>
      <c r="R149" s="2"/>
      <c r="S149" s="2"/>
      <c r="T149" s="2"/>
      <c r="U149" s="2"/>
      <c r="V149" s="18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2"/>
      <c r="AO149" s="2"/>
      <c r="AP149" s="2"/>
      <c r="AQ149" s="1"/>
      <c r="AR149" s="1"/>
      <c r="AS149" s="1"/>
      <c r="AT149" s="1"/>
      <c r="AU149" s="1"/>
      <c r="AV149" s="2"/>
      <c r="AW149" s="1"/>
      <c r="AX149" s="1"/>
      <c r="AY149" s="1"/>
      <c r="AZ149" s="1"/>
      <c r="BA149" s="1"/>
      <c r="BB149" s="92"/>
      <c r="BC149" s="1"/>
      <c r="BD149" s="1"/>
      <c r="BE149" s="1" t="s">
        <v>3760</v>
      </c>
      <c r="BF149" s="1"/>
      <c r="BG149" s="2"/>
      <c r="BH149" s="2"/>
      <c r="BI149" s="1"/>
      <c r="BJ149" s="2"/>
      <c r="BK149" s="2"/>
      <c r="BL149" s="2"/>
      <c r="BM149" s="1"/>
      <c r="BN149" s="90"/>
    </row>
    <row r="150" spans="1:66" ht="46.8">
      <c r="A150" s="23">
        <v>146</v>
      </c>
      <c r="B150" s="33" t="s">
        <v>3641</v>
      </c>
      <c r="C150" s="33" t="s">
        <v>332</v>
      </c>
      <c r="D150" s="33" t="s">
        <v>2661</v>
      </c>
      <c r="E150" s="33">
        <v>64</v>
      </c>
      <c r="F150" s="33" t="s">
        <v>325</v>
      </c>
      <c r="G150" s="33" t="s">
        <v>325</v>
      </c>
      <c r="H150" s="23" t="str">
        <f t="shared" si="6"/>
        <v>林＊英寶</v>
      </c>
      <c r="I150" s="23" t="str">
        <f t="shared" si="7"/>
        <v>0＊002561</v>
      </c>
      <c r="J150" s="33" t="s">
        <v>3455</v>
      </c>
      <c r="K150" s="33" t="s">
        <v>1132</v>
      </c>
      <c r="L150" s="36" t="s">
        <v>334</v>
      </c>
      <c r="M150" s="33"/>
      <c r="N150" s="33"/>
      <c r="O150" s="33"/>
      <c r="P150" s="33"/>
      <c r="Q150" s="2"/>
      <c r="R150" s="2"/>
      <c r="S150" s="2"/>
      <c r="T150" s="2"/>
      <c r="U150" s="2"/>
      <c r="V150" s="18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2"/>
      <c r="AO150" s="2"/>
      <c r="AP150" s="2"/>
      <c r="AQ150" s="1"/>
      <c r="AR150" s="1"/>
      <c r="AS150" s="1"/>
      <c r="AT150" s="1"/>
      <c r="AU150" s="1"/>
      <c r="AV150" s="2"/>
      <c r="AW150" s="1"/>
      <c r="AX150" s="1"/>
      <c r="AY150" s="1"/>
      <c r="AZ150" s="1"/>
      <c r="BA150" s="1"/>
      <c r="BB150" s="92"/>
      <c r="BC150" s="1"/>
      <c r="BD150" s="1" t="s">
        <v>3760</v>
      </c>
      <c r="BE150" s="1" t="s">
        <v>3760</v>
      </c>
      <c r="BF150" s="1"/>
      <c r="BG150" s="2"/>
      <c r="BH150" s="2"/>
      <c r="BI150" s="1" t="s">
        <v>1114</v>
      </c>
      <c r="BJ150" s="2"/>
      <c r="BK150" s="2"/>
      <c r="BL150" s="2"/>
      <c r="BM150" s="1"/>
      <c r="BN150" s="90"/>
    </row>
    <row r="151" spans="1:66" ht="46.8">
      <c r="A151" s="23">
        <v>147</v>
      </c>
      <c r="B151" s="33" t="s">
        <v>2658</v>
      </c>
      <c r="C151" s="33" t="s">
        <v>2056</v>
      </c>
      <c r="D151" s="33" t="s">
        <v>2659</v>
      </c>
      <c r="E151" s="33">
        <v>60</v>
      </c>
      <c r="F151" s="33" t="s">
        <v>325</v>
      </c>
      <c r="G151" s="33" t="s">
        <v>325</v>
      </c>
      <c r="H151" s="23" t="str">
        <f t="shared" si="6"/>
        <v>何＊佣</v>
      </c>
      <c r="I151" s="23" t="str">
        <f t="shared" si="7"/>
        <v>1＊579900</v>
      </c>
      <c r="J151" s="33" t="s">
        <v>3455</v>
      </c>
      <c r="K151" s="33" t="s">
        <v>1134</v>
      </c>
      <c r="L151" s="36" t="s">
        <v>334</v>
      </c>
      <c r="M151" s="33"/>
      <c r="N151" s="33"/>
      <c r="O151" s="33"/>
      <c r="P151" s="33"/>
      <c r="Q151" s="2"/>
      <c r="R151" s="2"/>
      <c r="S151" s="2"/>
      <c r="T151" s="2"/>
      <c r="U151" s="2"/>
      <c r="V151" s="18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2"/>
      <c r="AO151" s="2"/>
      <c r="AP151" s="2"/>
      <c r="AQ151" s="1"/>
      <c r="AR151" s="1"/>
      <c r="AS151" s="1"/>
      <c r="AT151" s="1"/>
      <c r="AU151" s="1"/>
      <c r="AV151" s="2"/>
      <c r="AW151" s="1"/>
      <c r="AX151" s="1"/>
      <c r="AY151" s="1"/>
      <c r="AZ151" s="1"/>
      <c r="BA151" s="1"/>
      <c r="BB151" s="92"/>
      <c r="BC151" s="1"/>
      <c r="BD151" s="1"/>
      <c r="BE151" s="1" t="s">
        <v>3760</v>
      </c>
      <c r="BF151" s="1"/>
      <c r="BG151" s="2"/>
      <c r="BH151" s="2"/>
      <c r="BI151" s="1"/>
      <c r="BJ151" s="2"/>
      <c r="BK151" s="2"/>
      <c r="BL151" s="2"/>
      <c r="BM151" s="1" t="s">
        <v>1098</v>
      </c>
      <c r="BN151" s="90"/>
    </row>
    <row r="152" spans="1:66" ht="46.8">
      <c r="A152" s="23">
        <v>148</v>
      </c>
      <c r="B152" s="33" t="s">
        <v>3642</v>
      </c>
      <c r="C152" s="33" t="s">
        <v>3457</v>
      </c>
      <c r="D152" s="33" t="s">
        <v>2661</v>
      </c>
      <c r="E152" s="33">
        <v>67</v>
      </c>
      <c r="F152" s="33" t="s">
        <v>325</v>
      </c>
      <c r="G152" s="33" t="s">
        <v>325</v>
      </c>
      <c r="H152" s="23" t="str">
        <f t="shared" si="6"/>
        <v>黃＊珠</v>
      </c>
      <c r="I152" s="23" t="str">
        <f t="shared" si="7"/>
        <v>1＊127224</v>
      </c>
      <c r="J152" s="33" t="s">
        <v>3455</v>
      </c>
      <c r="K152" s="33" t="s">
        <v>1132</v>
      </c>
      <c r="L152" s="36" t="s">
        <v>334</v>
      </c>
      <c r="M152" s="33"/>
      <c r="N152" s="33"/>
      <c r="O152" s="33"/>
      <c r="P152" s="33"/>
      <c r="Q152" s="2"/>
      <c r="R152" s="2"/>
      <c r="S152" s="2"/>
      <c r="T152" s="2"/>
      <c r="U152" s="2"/>
      <c r="V152" s="18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2"/>
      <c r="AO152" s="2"/>
      <c r="AP152" s="2"/>
      <c r="AQ152" s="1"/>
      <c r="AR152" s="1"/>
      <c r="AS152" s="1"/>
      <c r="AT152" s="1"/>
      <c r="AU152" s="1"/>
      <c r="AV152" s="2"/>
      <c r="AW152" s="1"/>
      <c r="AX152" s="1"/>
      <c r="AY152" s="1"/>
      <c r="AZ152" s="1"/>
      <c r="BA152" s="1"/>
      <c r="BB152" s="92"/>
      <c r="BC152" s="1"/>
      <c r="BD152" s="1" t="s">
        <v>3760</v>
      </c>
      <c r="BE152" s="1" t="s">
        <v>3760</v>
      </c>
      <c r="BF152" s="1"/>
      <c r="BG152" s="2"/>
      <c r="BH152" s="2"/>
      <c r="BI152" s="1"/>
      <c r="BJ152" s="2"/>
      <c r="BK152" s="2"/>
      <c r="BL152" s="2"/>
      <c r="BM152" s="1"/>
      <c r="BN152" s="90"/>
    </row>
    <row r="153" spans="1:66" ht="31.2">
      <c r="A153" s="23">
        <v>149</v>
      </c>
      <c r="B153" s="33" t="s">
        <v>3056</v>
      </c>
      <c r="C153" s="33" t="s">
        <v>2353</v>
      </c>
      <c r="D153" s="33" t="s">
        <v>2659</v>
      </c>
      <c r="E153" s="33">
        <v>75</v>
      </c>
      <c r="F153" s="33" t="s">
        <v>325</v>
      </c>
      <c r="G153" s="33" t="s">
        <v>325</v>
      </c>
      <c r="H153" s="23" t="str">
        <f t="shared" si="6"/>
        <v>王＊陽</v>
      </c>
      <c r="I153" s="23" t="str">
        <f t="shared" si="7"/>
        <v>0＊319116</v>
      </c>
      <c r="J153" s="33" t="s">
        <v>2572</v>
      </c>
      <c r="K153" s="33" t="s">
        <v>1142</v>
      </c>
      <c r="L153" s="33">
        <v>1058</v>
      </c>
      <c r="M153" s="33"/>
      <c r="N153" s="33"/>
      <c r="O153" s="33"/>
      <c r="P153" s="33"/>
      <c r="Q153" s="2"/>
      <c r="R153" s="2"/>
      <c r="S153" s="2"/>
      <c r="T153" s="2"/>
      <c r="U153" s="2"/>
      <c r="V153" s="18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2"/>
      <c r="AO153" s="2"/>
      <c r="AP153" s="2"/>
      <c r="AQ153" s="1"/>
      <c r="AR153" s="1"/>
      <c r="AS153" s="1"/>
      <c r="AT153" s="1"/>
      <c r="AU153" s="1"/>
      <c r="AV153" s="2"/>
      <c r="AW153" s="1"/>
      <c r="AX153" s="1"/>
      <c r="AY153" s="1"/>
      <c r="AZ153" s="1" t="s">
        <v>3772</v>
      </c>
      <c r="BA153" s="1"/>
      <c r="BB153" s="92"/>
      <c r="BC153" s="1"/>
      <c r="BD153" s="1"/>
      <c r="BE153" s="1"/>
      <c r="BF153" s="1"/>
      <c r="BG153" s="2"/>
      <c r="BH153" s="2"/>
      <c r="BI153" s="1"/>
      <c r="BJ153" s="2"/>
      <c r="BK153" s="2"/>
      <c r="BL153" s="2"/>
      <c r="BM153" s="1" t="s">
        <v>1111</v>
      </c>
      <c r="BN153" s="90"/>
    </row>
    <row r="154" spans="1:66" ht="31.2">
      <c r="A154" s="23">
        <v>150</v>
      </c>
      <c r="B154" s="33" t="s">
        <v>2877</v>
      </c>
      <c r="C154" s="33" t="s">
        <v>2221</v>
      </c>
      <c r="D154" s="33" t="s">
        <v>2659</v>
      </c>
      <c r="E154" s="33">
        <v>61</v>
      </c>
      <c r="F154" s="33" t="s">
        <v>2573</v>
      </c>
      <c r="G154" s="33" t="s">
        <v>3408</v>
      </c>
      <c r="H154" s="23" t="str">
        <f t="shared" si="6"/>
        <v>吳＊恭</v>
      </c>
      <c r="I154" s="23" t="str">
        <f t="shared" si="7"/>
        <v>0＊927005</v>
      </c>
      <c r="J154" s="33" t="s">
        <v>2572</v>
      </c>
      <c r="K154" s="33" t="s">
        <v>1130</v>
      </c>
      <c r="L154" s="33">
        <v>1058</v>
      </c>
      <c r="M154" s="33"/>
      <c r="N154" s="33"/>
      <c r="O154" s="33"/>
      <c r="P154" s="33"/>
      <c r="Q154" s="2"/>
      <c r="R154" s="2"/>
      <c r="S154" s="2"/>
      <c r="T154" s="2"/>
      <c r="U154" s="2"/>
      <c r="V154" s="18"/>
      <c r="W154" s="1"/>
      <c r="X154" s="1"/>
      <c r="Y154" s="1"/>
      <c r="Z154" s="1"/>
      <c r="AA154" s="1" t="s">
        <v>3760</v>
      </c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2"/>
      <c r="AO154" s="2"/>
      <c r="AP154" s="2"/>
      <c r="AQ154" s="1"/>
      <c r="AR154" s="1"/>
      <c r="AS154" s="1"/>
      <c r="AT154" s="1"/>
      <c r="AU154" s="1"/>
      <c r="AV154" s="2"/>
      <c r="AW154" s="1"/>
      <c r="AX154" s="1"/>
      <c r="AY154" s="1"/>
      <c r="AZ154" s="1"/>
      <c r="BA154" s="1"/>
      <c r="BB154" s="92"/>
      <c r="BC154" s="1"/>
      <c r="BD154" s="1"/>
      <c r="BE154" s="1"/>
      <c r="BF154" s="1"/>
      <c r="BG154" s="2"/>
      <c r="BH154" s="2"/>
      <c r="BI154" s="1"/>
      <c r="BJ154" s="2"/>
      <c r="BK154" s="2"/>
      <c r="BL154" s="2"/>
      <c r="BM154" s="1"/>
      <c r="BN154" s="90"/>
    </row>
    <row r="155" spans="1:66" ht="46.8">
      <c r="A155" s="23">
        <v>151</v>
      </c>
      <c r="B155" s="33" t="s">
        <v>3643</v>
      </c>
      <c r="C155" s="33" t="s">
        <v>3458</v>
      </c>
      <c r="D155" s="33" t="s">
        <v>2659</v>
      </c>
      <c r="E155" s="33">
        <v>67</v>
      </c>
      <c r="F155" s="33" t="s">
        <v>2573</v>
      </c>
      <c r="G155" s="33" t="s">
        <v>3438</v>
      </c>
      <c r="H155" s="23" t="str">
        <f t="shared" si="6"/>
        <v>黃＊昌</v>
      </c>
      <c r="I155" s="23" t="str">
        <f t="shared" si="7"/>
        <v>1＊031099</v>
      </c>
      <c r="J155" s="33" t="s">
        <v>3408</v>
      </c>
      <c r="K155" s="33" t="s">
        <v>1139</v>
      </c>
      <c r="L155" s="33">
        <v>1058</v>
      </c>
      <c r="M155" s="33"/>
      <c r="N155" s="33"/>
      <c r="O155" s="33"/>
      <c r="P155" s="33"/>
      <c r="Q155" s="2"/>
      <c r="R155" s="2"/>
      <c r="S155" s="2"/>
      <c r="T155" s="2"/>
      <c r="U155" s="2"/>
      <c r="V155" s="18"/>
      <c r="W155" s="1"/>
      <c r="X155" s="1"/>
      <c r="Y155" s="1"/>
      <c r="Z155" s="1"/>
      <c r="AA155" s="1" t="s">
        <v>3760</v>
      </c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2"/>
      <c r="AO155" s="2"/>
      <c r="AP155" s="2"/>
      <c r="AQ155" s="1"/>
      <c r="AR155" s="1"/>
      <c r="AS155" s="1"/>
      <c r="AT155" s="1"/>
      <c r="AU155" s="1"/>
      <c r="AV155" s="2"/>
      <c r="AW155" s="1"/>
      <c r="AX155" s="1"/>
      <c r="AY155" s="1"/>
      <c r="AZ155" s="1"/>
      <c r="BA155" s="1"/>
      <c r="BB155" s="92"/>
      <c r="BC155" s="1"/>
      <c r="BD155" s="1"/>
      <c r="BE155" s="1"/>
      <c r="BF155" s="1"/>
      <c r="BG155" s="2"/>
      <c r="BH155" s="2"/>
      <c r="BI155" s="1"/>
      <c r="BJ155" s="2"/>
      <c r="BK155" s="2"/>
      <c r="BL155" s="2"/>
      <c r="BM155" s="1" t="s">
        <v>1111</v>
      </c>
      <c r="BN155" s="90"/>
    </row>
    <row r="156" spans="1:66" ht="31.2">
      <c r="A156" s="23">
        <v>152</v>
      </c>
      <c r="B156" s="33" t="s">
        <v>3056</v>
      </c>
      <c r="C156" s="33" t="s">
        <v>2353</v>
      </c>
      <c r="D156" s="33"/>
      <c r="E156" s="33"/>
      <c r="F156" s="33"/>
      <c r="G156" s="33"/>
      <c r="H156" s="23" t="str">
        <f t="shared" si="6"/>
        <v>王＊陽</v>
      </c>
      <c r="I156" s="23" t="str">
        <f t="shared" si="7"/>
        <v>0＊319116</v>
      </c>
      <c r="J156" s="33" t="s">
        <v>3459</v>
      </c>
      <c r="K156" s="33" t="s">
        <v>1127</v>
      </c>
      <c r="L156" s="33">
        <v>1058</v>
      </c>
      <c r="M156" s="33"/>
      <c r="N156" s="33"/>
      <c r="O156" s="33"/>
      <c r="P156" s="33"/>
      <c r="Q156" s="2"/>
      <c r="R156" s="2"/>
      <c r="S156" s="2"/>
      <c r="T156" s="2"/>
      <c r="U156" s="2"/>
      <c r="V156" s="18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2"/>
      <c r="AO156" s="2"/>
      <c r="AP156" s="2"/>
      <c r="AQ156" s="1"/>
      <c r="AR156" s="1"/>
      <c r="AS156" s="1"/>
      <c r="AT156" s="1"/>
      <c r="AU156" s="1"/>
      <c r="AV156" s="2"/>
      <c r="AW156" s="1"/>
      <c r="AX156" s="1"/>
      <c r="AY156" s="1"/>
      <c r="AZ156" s="1"/>
      <c r="BA156" s="1"/>
      <c r="BB156" s="92"/>
      <c r="BC156" s="1"/>
      <c r="BD156" s="1"/>
      <c r="BE156" s="1" t="s">
        <v>3760</v>
      </c>
      <c r="BF156" s="1"/>
      <c r="BG156" s="2"/>
      <c r="BH156" s="2"/>
      <c r="BI156" s="1"/>
      <c r="BJ156" s="2"/>
      <c r="BK156" s="2"/>
      <c r="BL156" s="2"/>
      <c r="BM156" s="1"/>
      <c r="BN156" s="90"/>
    </row>
    <row r="157" spans="1:66" ht="46.8">
      <c r="A157" s="23">
        <v>153</v>
      </c>
      <c r="B157" s="33" t="s">
        <v>3256</v>
      </c>
      <c r="C157" s="33" t="s">
        <v>2554</v>
      </c>
      <c r="D157" s="33" t="s">
        <v>2661</v>
      </c>
      <c r="E157" s="33">
        <v>74</v>
      </c>
      <c r="F157" s="33" t="s">
        <v>325</v>
      </c>
      <c r="G157" s="33" t="s">
        <v>325</v>
      </c>
      <c r="H157" s="23" t="str">
        <f t="shared" si="6"/>
        <v>陳＊金</v>
      </c>
      <c r="I157" s="23" t="str">
        <f t="shared" si="7"/>
        <v>1＊942439</v>
      </c>
      <c r="J157" s="33" t="s">
        <v>3459</v>
      </c>
      <c r="K157" s="33" t="s">
        <v>1139</v>
      </c>
      <c r="L157" s="33">
        <v>1058</v>
      </c>
      <c r="M157" s="33"/>
      <c r="N157" s="33"/>
      <c r="O157" s="33"/>
      <c r="P157" s="33"/>
      <c r="Q157" s="2"/>
      <c r="R157" s="2"/>
      <c r="S157" s="2"/>
      <c r="T157" s="2"/>
      <c r="U157" s="2"/>
      <c r="V157" s="18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2"/>
      <c r="AO157" s="2"/>
      <c r="AP157" s="2"/>
      <c r="AQ157" s="1"/>
      <c r="AR157" s="1"/>
      <c r="AS157" s="1"/>
      <c r="AT157" s="1"/>
      <c r="AU157" s="1"/>
      <c r="AV157" s="2"/>
      <c r="AW157" s="1"/>
      <c r="AX157" s="1"/>
      <c r="AY157" s="1"/>
      <c r="AZ157" s="1"/>
      <c r="BA157" s="1"/>
      <c r="BB157" s="92"/>
      <c r="BC157" s="1"/>
      <c r="BD157" s="1"/>
      <c r="BE157" s="1"/>
      <c r="BF157" s="1" t="s">
        <v>3760</v>
      </c>
      <c r="BG157" s="2"/>
      <c r="BH157" s="2"/>
      <c r="BI157" s="1"/>
      <c r="BJ157" s="2"/>
      <c r="BK157" s="2"/>
      <c r="BL157" s="2"/>
      <c r="BM157" s="1" t="s">
        <v>1111</v>
      </c>
      <c r="BN157" s="90"/>
    </row>
    <row r="158" spans="1:66" ht="31.2">
      <c r="A158" s="23">
        <v>154</v>
      </c>
      <c r="B158" s="33" t="s">
        <v>3644</v>
      </c>
      <c r="C158" s="33" t="s">
        <v>3460</v>
      </c>
      <c r="D158" s="33" t="s">
        <v>2661</v>
      </c>
      <c r="E158" s="33">
        <v>74</v>
      </c>
      <c r="F158" s="33" t="s">
        <v>325</v>
      </c>
      <c r="G158" s="33" t="s">
        <v>325</v>
      </c>
      <c r="H158" s="23" t="str">
        <f t="shared" si="6"/>
        <v>蕭＊金寶</v>
      </c>
      <c r="I158" s="23" t="str">
        <f t="shared" si="7"/>
        <v>2＊936231</v>
      </c>
      <c r="J158" s="33" t="s">
        <v>3424</v>
      </c>
      <c r="K158" s="33" t="s">
        <v>1130</v>
      </c>
      <c r="L158" s="33">
        <v>1058</v>
      </c>
      <c r="M158" s="33"/>
      <c r="N158" s="33"/>
      <c r="O158" s="33"/>
      <c r="P158" s="33"/>
      <c r="Q158" s="2"/>
      <c r="R158" s="2"/>
      <c r="S158" s="2"/>
      <c r="T158" s="2"/>
      <c r="U158" s="2"/>
      <c r="V158" s="18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2"/>
      <c r="AO158" s="2"/>
      <c r="AP158" s="2"/>
      <c r="AQ158" s="1"/>
      <c r="AR158" s="1"/>
      <c r="AS158" s="1"/>
      <c r="AT158" s="1"/>
      <c r="AU158" s="1"/>
      <c r="AV158" s="2"/>
      <c r="AW158" s="1"/>
      <c r="AX158" s="1"/>
      <c r="AY158" s="1"/>
      <c r="AZ158" s="1"/>
      <c r="BA158" s="1"/>
      <c r="BB158" s="92"/>
      <c r="BC158" s="1"/>
      <c r="BD158" s="1"/>
      <c r="BE158" s="1"/>
      <c r="BF158" s="1" t="s">
        <v>1102</v>
      </c>
      <c r="BG158" s="2"/>
      <c r="BH158" s="2"/>
      <c r="BI158" s="1"/>
      <c r="BJ158" s="2"/>
      <c r="BK158" s="2"/>
      <c r="BL158" s="2"/>
      <c r="BM158" s="1"/>
      <c r="BN158" s="90"/>
    </row>
    <row r="159" spans="1:66" ht="62.4">
      <c r="A159" s="23">
        <v>155</v>
      </c>
      <c r="B159" s="33" t="s">
        <v>3645</v>
      </c>
      <c r="C159" s="33" t="s">
        <v>3461</v>
      </c>
      <c r="D159" s="33" t="s">
        <v>2661</v>
      </c>
      <c r="E159" s="33">
        <v>59</v>
      </c>
      <c r="F159" s="33" t="s">
        <v>3429</v>
      </c>
      <c r="G159" s="33" t="s">
        <v>3425</v>
      </c>
      <c r="H159" s="23" t="str">
        <f t="shared" si="6"/>
        <v>黃＊慧</v>
      </c>
      <c r="I159" s="23" t="str">
        <f t="shared" si="7"/>
        <v>1＊412073</v>
      </c>
      <c r="J159" s="33" t="s">
        <v>3428</v>
      </c>
      <c r="K159" s="33" t="s">
        <v>2636</v>
      </c>
      <c r="L159" s="33">
        <v>1058</v>
      </c>
      <c r="M159" s="33"/>
      <c r="N159" s="33"/>
      <c r="O159" s="33"/>
      <c r="P159" s="33"/>
      <c r="Q159" s="1"/>
      <c r="R159" s="1"/>
      <c r="S159" s="1"/>
      <c r="T159" s="1"/>
      <c r="U159" s="1"/>
      <c r="V159" s="19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 t="s">
        <v>3769</v>
      </c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92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 t="s">
        <v>1111</v>
      </c>
      <c r="BN159" s="90"/>
    </row>
    <row r="160" spans="1:66" ht="31.2">
      <c r="A160" s="23">
        <v>156</v>
      </c>
      <c r="B160" s="33" t="s">
        <v>3644</v>
      </c>
      <c r="C160" s="33" t="s">
        <v>3460</v>
      </c>
      <c r="D160" s="33" t="s">
        <v>2661</v>
      </c>
      <c r="E160" s="33">
        <v>74</v>
      </c>
      <c r="F160" s="33" t="s">
        <v>325</v>
      </c>
      <c r="G160" s="33" t="s">
        <v>325</v>
      </c>
      <c r="H160" s="23" t="str">
        <f t="shared" si="6"/>
        <v>蕭＊金寶</v>
      </c>
      <c r="I160" s="23" t="str">
        <f t="shared" si="7"/>
        <v>2＊936231</v>
      </c>
      <c r="J160" s="33" t="s">
        <v>3438</v>
      </c>
      <c r="K160" s="33" t="s">
        <v>1130</v>
      </c>
      <c r="L160" s="33">
        <v>1058</v>
      </c>
      <c r="M160" s="33"/>
      <c r="N160" s="33"/>
      <c r="O160" s="33"/>
      <c r="P160" s="33"/>
      <c r="Q160" s="2"/>
      <c r="R160" s="2"/>
      <c r="S160" s="2"/>
      <c r="T160" s="2"/>
      <c r="U160" s="2"/>
      <c r="V160" s="18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2"/>
      <c r="AO160" s="2"/>
      <c r="AP160" s="2"/>
      <c r="AQ160" s="1"/>
      <c r="AR160" s="1"/>
      <c r="AS160" s="1"/>
      <c r="AT160" s="1"/>
      <c r="AU160" s="1"/>
      <c r="AV160" s="2"/>
      <c r="AW160" s="1"/>
      <c r="AX160" s="1"/>
      <c r="AY160" s="1"/>
      <c r="AZ160" s="1"/>
      <c r="BA160" s="1"/>
      <c r="BB160" s="92"/>
      <c r="BC160" s="1"/>
      <c r="BD160" s="1"/>
      <c r="BE160" s="1"/>
      <c r="BF160" s="1" t="s">
        <v>1169</v>
      </c>
      <c r="BG160" s="2"/>
      <c r="BH160" s="2"/>
      <c r="BI160" s="1"/>
      <c r="BJ160" s="2"/>
      <c r="BK160" s="2"/>
      <c r="BL160" s="2"/>
      <c r="BM160" s="1"/>
      <c r="BN160" s="90"/>
    </row>
    <row r="161" spans="1:66" ht="46.8">
      <c r="A161" s="23">
        <v>157</v>
      </c>
      <c r="B161" s="33" t="s">
        <v>3646</v>
      </c>
      <c r="C161" s="33" t="s">
        <v>3462</v>
      </c>
      <c r="D161" s="33" t="s">
        <v>2659</v>
      </c>
      <c r="E161" s="33">
        <v>89</v>
      </c>
      <c r="F161" s="33" t="s">
        <v>325</v>
      </c>
      <c r="G161" s="33" t="s">
        <v>325</v>
      </c>
      <c r="H161" s="23" t="str">
        <f t="shared" si="6"/>
        <v>陳＊璋</v>
      </c>
      <c r="I161" s="23" t="str">
        <f t="shared" si="7"/>
        <v>2＊050193</v>
      </c>
      <c r="J161" s="33" t="s">
        <v>3438</v>
      </c>
      <c r="K161" s="33" t="s">
        <v>1125</v>
      </c>
      <c r="L161" s="33">
        <v>1058</v>
      </c>
      <c r="M161" s="33"/>
      <c r="N161" s="33"/>
      <c r="O161" s="33"/>
      <c r="P161" s="33"/>
      <c r="Q161" s="2"/>
      <c r="R161" s="2"/>
      <c r="S161" s="2"/>
      <c r="T161" s="2"/>
      <c r="U161" s="2"/>
      <c r="V161" s="18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2"/>
      <c r="AO161" s="2"/>
      <c r="AP161" s="2"/>
      <c r="AQ161" s="1"/>
      <c r="AR161" s="1"/>
      <c r="AS161" s="1"/>
      <c r="AT161" s="1"/>
      <c r="AU161" s="1"/>
      <c r="AV161" s="2"/>
      <c r="AW161" s="1"/>
      <c r="AX161" s="1"/>
      <c r="AY161" s="1"/>
      <c r="AZ161" s="1"/>
      <c r="BA161" s="1"/>
      <c r="BB161" s="92"/>
      <c r="BC161" s="1"/>
      <c r="BD161" s="1" t="s">
        <v>3760</v>
      </c>
      <c r="BE161" s="1"/>
      <c r="BF161" s="1" t="s">
        <v>3760</v>
      </c>
      <c r="BG161" s="2"/>
      <c r="BH161" s="2"/>
      <c r="BI161" s="1"/>
      <c r="BJ161" s="2"/>
      <c r="BK161" s="2"/>
      <c r="BL161" s="2"/>
      <c r="BM161" s="1"/>
      <c r="BN161" s="90"/>
    </row>
    <row r="162" spans="1:66" ht="46.8">
      <c r="A162" s="23">
        <v>158</v>
      </c>
      <c r="B162" s="33" t="s">
        <v>3645</v>
      </c>
      <c r="C162" s="33" t="s">
        <v>3461</v>
      </c>
      <c r="D162" s="33" t="s">
        <v>2661</v>
      </c>
      <c r="E162" s="33">
        <v>59</v>
      </c>
      <c r="F162" s="33" t="s">
        <v>325</v>
      </c>
      <c r="G162" s="33" t="s">
        <v>325</v>
      </c>
      <c r="H162" s="23" t="str">
        <f t="shared" si="6"/>
        <v>黃＊慧</v>
      </c>
      <c r="I162" s="23" t="str">
        <f t="shared" si="7"/>
        <v>1＊412073</v>
      </c>
      <c r="J162" s="33" t="s">
        <v>3447</v>
      </c>
      <c r="K162" s="33" t="s">
        <v>1802</v>
      </c>
      <c r="L162" s="33">
        <v>1058</v>
      </c>
      <c r="M162" s="33"/>
      <c r="N162" s="33"/>
      <c r="O162" s="33"/>
      <c r="P162" s="33"/>
      <c r="Q162" s="2"/>
      <c r="R162" s="2"/>
      <c r="S162" s="2"/>
      <c r="T162" s="2"/>
      <c r="U162" s="2"/>
      <c r="V162" s="18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 t="s">
        <v>3767</v>
      </c>
      <c r="AM162" s="1"/>
      <c r="AN162" s="2"/>
      <c r="AO162" s="2"/>
      <c r="AP162" s="2"/>
      <c r="AQ162" s="1"/>
      <c r="AR162" s="1"/>
      <c r="AS162" s="1"/>
      <c r="AT162" s="1"/>
      <c r="AU162" s="1"/>
      <c r="AV162" s="2"/>
      <c r="AW162" s="1"/>
      <c r="AX162" s="1"/>
      <c r="AY162" s="1"/>
      <c r="AZ162" s="1"/>
      <c r="BA162" s="1"/>
      <c r="BB162" s="92"/>
      <c r="BC162" s="1"/>
      <c r="BD162" s="1"/>
      <c r="BE162" s="1"/>
      <c r="BF162" s="1"/>
      <c r="BG162" s="2"/>
      <c r="BH162" s="2"/>
      <c r="BI162" s="1"/>
      <c r="BJ162" s="2"/>
      <c r="BK162" s="2"/>
      <c r="BL162" s="2"/>
      <c r="BM162" s="1" t="s">
        <v>1111</v>
      </c>
      <c r="BN162" s="90"/>
    </row>
    <row r="163" spans="1:66" ht="31.2">
      <c r="A163" s="23">
        <v>159</v>
      </c>
      <c r="B163" s="33" t="s">
        <v>3647</v>
      </c>
      <c r="C163" s="33" t="s">
        <v>761</v>
      </c>
      <c r="D163" s="33" t="s">
        <v>2661</v>
      </c>
      <c r="E163" s="33">
        <v>61</v>
      </c>
      <c r="F163" s="33" t="s">
        <v>325</v>
      </c>
      <c r="G163" s="33" t="s">
        <v>325</v>
      </c>
      <c r="H163" s="23" t="str">
        <f t="shared" si="6"/>
        <v>廖＊</v>
      </c>
      <c r="I163" s="23" t="str">
        <f t="shared" si="7"/>
        <v>1＊367635</v>
      </c>
      <c r="J163" s="33" t="s">
        <v>3463</v>
      </c>
      <c r="K163" s="33" t="s">
        <v>1127</v>
      </c>
      <c r="L163" s="33">
        <v>1058</v>
      </c>
      <c r="M163" s="33"/>
      <c r="N163" s="33"/>
      <c r="O163" s="33"/>
      <c r="P163" s="33"/>
      <c r="Q163" s="2"/>
      <c r="R163" s="2"/>
      <c r="S163" s="2"/>
      <c r="T163" s="2"/>
      <c r="U163" s="2"/>
      <c r="V163" s="18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2"/>
      <c r="AO163" s="2"/>
      <c r="AP163" s="2"/>
      <c r="AQ163" s="1"/>
      <c r="AR163" s="1"/>
      <c r="AS163" s="1"/>
      <c r="AT163" s="1"/>
      <c r="AU163" s="1"/>
      <c r="AV163" s="2"/>
      <c r="AW163" s="1"/>
      <c r="AX163" s="1"/>
      <c r="AY163" s="1"/>
      <c r="AZ163" s="1"/>
      <c r="BA163" s="1"/>
      <c r="BB163" s="92"/>
      <c r="BC163" s="1"/>
      <c r="BD163" s="1"/>
      <c r="BE163" s="1" t="s">
        <v>3760</v>
      </c>
      <c r="BF163" s="1"/>
      <c r="BG163" s="2"/>
      <c r="BH163" s="2"/>
      <c r="BI163" s="1"/>
      <c r="BJ163" s="2"/>
      <c r="BK163" s="2"/>
      <c r="BL163" s="2"/>
      <c r="BM163" s="1"/>
      <c r="BN163" s="90"/>
    </row>
    <row r="164" spans="1:66" ht="31.2">
      <c r="A164" s="23">
        <v>160</v>
      </c>
      <c r="B164" s="33" t="s">
        <v>3648</v>
      </c>
      <c r="C164" s="33" t="s">
        <v>3464</v>
      </c>
      <c r="D164" s="33" t="s">
        <v>2659</v>
      </c>
      <c r="E164" s="33">
        <v>73</v>
      </c>
      <c r="F164" s="33" t="s">
        <v>3465</v>
      </c>
      <c r="G164" s="33" t="s">
        <v>3455</v>
      </c>
      <c r="H164" s="23" t="str">
        <f t="shared" si="6"/>
        <v>張＊火</v>
      </c>
      <c r="I164" s="23" t="str">
        <f t="shared" si="7"/>
        <v>1＊378872</v>
      </c>
      <c r="J164" s="33" t="s">
        <v>3463</v>
      </c>
      <c r="K164" s="33" t="s">
        <v>1130</v>
      </c>
      <c r="L164" s="33">
        <v>1058</v>
      </c>
      <c r="M164" s="33"/>
      <c r="N164" s="33"/>
      <c r="O164" s="33"/>
      <c r="P164" s="33"/>
      <c r="Q164" s="2"/>
      <c r="R164" s="2"/>
      <c r="S164" s="2"/>
      <c r="T164" s="2"/>
      <c r="U164" s="2"/>
      <c r="V164" s="18"/>
      <c r="W164" s="1"/>
      <c r="X164" s="1"/>
      <c r="Y164" s="1"/>
      <c r="Z164" s="1"/>
      <c r="AA164" s="1" t="s">
        <v>3765</v>
      </c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2"/>
      <c r="AO164" s="2"/>
      <c r="AP164" s="2"/>
      <c r="AQ164" s="1"/>
      <c r="AR164" s="1"/>
      <c r="AS164" s="1"/>
      <c r="AT164" s="1"/>
      <c r="AU164" s="1"/>
      <c r="AV164" s="2"/>
      <c r="AW164" s="1"/>
      <c r="AX164" s="1"/>
      <c r="AY164" s="1"/>
      <c r="AZ164" s="1"/>
      <c r="BA164" s="1"/>
      <c r="BB164" s="92"/>
      <c r="BC164" s="1"/>
      <c r="BD164" s="1"/>
      <c r="BE164" s="1"/>
      <c r="BF164" s="1"/>
      <c r="BG164" s="2"/>
      <c r="BH164" s="2"/>
      <c r="BI164" s="1"/>
      <c r="BJ164" s="2"/>
      <c r="BK164" s="2"/>
      <c r="BL164" s="2"/>
      <c r="BM164" s="1"/>
      <c r="BN164" s="90"/>
    </row>
    <row r="165" spans="1:66" ht="62.4">
      <c r="A165" s="23">
        <v>161</v>
      </c>
      <c r="B165" s="33" t="s">
        <v>3649</v>
      </c>
      <c r="C165" s="33" t="s">
        <v>3466</v>
      </c>
      <c r="D165" s="33" t="s">
        <v>2659</v>
      </c>
      <c r="E165" s="33">
        <v>67</v>
      </c>
      <c r="F165" s="33" t="s">
        <v>3463</v>
      </c>
      <c r="G165" s="33" t="s">
        <v>3463</v>
      </c>
      <c r="H165" s="23" t="str">
        <f t="shared" si="6"/>
        <v>李＊發</v>
      </c>
      <c r="I165" s="23" t="str">
        <f t="shared" si="7"/>
        <v>2＊466439</v>
      </c>
      <c r="J165" s="33" t="s">
        <v>3463</v>
      </c>
      <c r="K165" s="33" t="s">
        <v>3739</v>
      </c>
      <c r="L165" s="33">
        <v>1058</v>
      </c>
      <c r="M165" s="33"/>
      <c r="N165" s="33"/>
      <c r="O165" s="33"/>
      <c r="P165" s="33"/>
      <c r="Q165" s="2"/>
      <c r="R165" s="2"/>
      <c r="S165" s="2"/>
      <c r="T165" s="2"/>
      <c r="U165" s="2"/>
      <c r="V165" s="18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2"/>
      <c r="AO165" s="2"/>
      <c r="AP165" s="2"/>
      <c r="AQ165" s="1"/>
      <c r="AR165" s="1"/>
      <c r="AS165" s="1"/>
      <c r="AT165" s="1"/>
      <c r="AU165" s="1"/>
      <c r="AV165" s="2"/>
      <c r="AW165" s="1"/>
      <c r="AX165" s="1"/>
      <c r="AY165" s="1"/>
      <c r="AZ165" s="1"/>
      <c r="BA165" s="1"/>
      <c r="BB165" s="92"/>
      <c r="BC165" s="1"/>
      <c r="BD165" s="1" t="s">
        <v>3760</v>
      </c>
      <c r="BE165" s="1" t="s">
        <v>3760</v>
      </c>
      <c r="BF165" s="1" t="s">
        <v>3758</v>
      </c>
      <c r="BG165" s="2"/>
      <c r="BH165" s="2"/>
      <c r="BI165" s="1" t="s">
        <v>1114</v>
      </c>
      <c r="BJ165" s="2"/>
      <c r="BK165" s="2"/>
      <c r="BL165" s="2"/>
      <c r="BM165" s="1"/>
      <c r="BN165" s="90"/>
    </row>
    <row r="166" spans="1:66" ht="31.2">
      <c r="A166" s="23">
        <v>162</v>
      </c>
      <c r="B166" s="33" t="s">
        <v>3650</v>
      </c>
      <c r="C166" s="33" t="s">
        <v>3467</v>
      </c>
      <c r="D166" s="33" t="s">
        <v>2661</v>
      </c>
      <c r="E166" s="33">
        <v>63</v>
      </c>
      <c r="F166" s="33" t="s">
        <v>325</v>
      </c>
      <c r="G166" s="33" t="s">
        <v>325</v>
      </c>
      <c r="H166" s="23" t="str">
        <f t="shared" si="6"/>
        <v>朱＊諒</v>
      </c>
      <c r="I166" s="23" t="str">
        <f t="shared" si="7"/>
        <v>1＊691451</v>
      </c>
      <c r="J166" s="33" t="s">
        <v>2572</v>
      </c>
      <c r="K166" s="33" t="s">
        <v>1127</v>
      </c>
      <c r="L166" s="33">
        <v>1125</v>
      </c>
      <c r="M166" s="33"/>
      <c r="N166" s="33"/>
      <c r="O166" s="33"/>
      <c r="P166" s="33"/>
      <c r="Q166" s="2"/>
      <c r="R166" s="2"/>
      <c r="S166" s="2"/>
      <c r="T166" s="2"/>
      <c r="U166" s="2"/>
      <c r="V166" s="18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2"/>
      <c r="AO166" s="2"/>
      <c r="AP166" s="2"/>
      <c r="AQ166" s="1"/>
      <c r="AR166" s="1"/>
      <c r="AS166" s="1"/>
      <c r="AT166" s="1"/>
      <c r="AU166" s="1"/>
      <c r="AV166" s="2"/>
      <c r="AW166" s="1"/>
      <c r="AX166" s="1"/>
      <c r="AY166" s="1"/>
      <c r="AZ166" s="1"/>
      <c r="BA166" s="1"/>
      <c r="BB166" s="92"/>
      <c r="BC166" s="1"/>
      <c r="BD166" s="1"/>
      <c r="BE166" s="1" t="s">
        <v>3760</v>
      </c>
      <c r="BF166" s="1"/>
      <c r="BG166" s="2"/>
      <c r="BH166" s="2"/>
      <c r="BI166" s="1"/>
      <c r="BJ166" s="2"/>
      <c r="BK166" s="2"/>
      <c r="BL166" s="2"/>
      <c r="BM166" s="1"/>
      <c r="BN166" s="90"/>
    </row>
    <row r="167" spans="1:66" ht="62.4">
      <c r="A167" s="23">
        <v>163</v>
      </c>
      <c r="B167" s="33" t="s">
        <v>2883</v>
      </c>
      <c r="C167" s="33" t="s">
        <v>79</v>
      </c>
      <c r="D167" s="33" t="s">
        <v>2659</v>
      </c>
      <c r="E167" s="33">
        <v>84</v>
      </c>
      <c r="F167" s="33" t="s">
        <v>325</v>
      </c>
      <c r="G167" s="33" t="s">
        <v>325</v>
      </c>
      <c r="H167" s="23" t="str">
        <f t="shared" si="6"/>
        <v>林＊東</v>
      </c>
      <c r="I167" s="23" t="str">
        <f t="shared" si="7"/>
        <v>2＊536053</v>
      </c>
      <c r="J167" s="33" t="s">
        <v>2572</v>
      </c>
      <c r="K167" s="33" t="s">
        <v>3740</v>
      </c>
      <c r="L167" s="33">
        <v>1125</v>
      </c>
      <c r="M167" s="33"/>
      <c r="N167" s="33"/>
      <c r="O167" s="33"/>
      <c r="P167" s="33"/>
      <c r="Q167" s="2"/>
      <c r="R167" s="2"/>
      <c r="S167" s="2"/>
      <c r="T167" s="2"/>
      <c r="U167" s="2"/>
      <c r="V167" s="18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2"/>
      <c r="AO167" s="2"/>
      <c r="AP167" s="2"/>
      <c r="AQ167" s="1"/>
      <c r="AR167" s="1"/>
      <c r="AS167" s="1"/>
      <c r="AT167" s="1"/>
      <c r="AU167" s="1"/>
      <c r="AV167" s="2"/>
      <c r="AW167" s="1"/>
      <c r="AX167" s="1"/>
      <c r="AY167" s="1" t="s">
        <v>3760</v>
      </c>
      <c r="AZ167" s="1"/>
      <c r="BA167" s="1"/>
      <c r="BB167" s="92"/>
      <c r="BC167" s="1"/>
      <c r="BD167" s="1"/>
      <c r="BE167" s="1" t="s">
        <v>1102</v>
      </c>
      <c r="BF167" s="1"/>
      <c r="BG167" s="2"/>
      <c r="BH167" s="2"/>
      <c r="BI167" s="1"/>
      <c r="BJ167" s="2" t="s">
        <v>1141</v>
      </c>
      <c r="BK167" s="2"/>
      <c r="BL167" s="2"/>
      <c r="BM167" s="1"/>
      <c r="BN167" s="90"/>
    </row>
    <row r="168" spans="1:66" ht="31.2">
      <c r="A168" s="23">
        <v>164</v>
      </c>
      <c r="B168" s="33" t="s">
        <v>2891</v>
      </c>
      <c r="C168" s="33" t="s">
        <v>2227</v>
      </c>
      <c r="D168" s="33" t="s">
        <v>2661</v>
      </c>
      <c r="E168" s="33">
        <v>73</v>
      </c>
      <c r="F168" s="33" t="s">
        <v>325</v>
      </c>
      <c r="G168" s="33" t="s">
        <v>325</v>
      </c>
      <c r="H168" s="23" t="str">
        <f t="shared" si="6"/>
        <v>黃＊麗容</v>
      </c>
      <c r="I168" s="23" t="str">
        <f t="shared" si="7"/>
        <v>0＊902029</v>
      </c>
      <c r="J168" s="33" t="s">
        <v>3408</v>
      </c>
      <c r="K168" s="33" t="s">
        <v>1127</v>
      </c>
      <c r="L168" s="33">
        <v>1125</v>
      </c>
      <c r="M168" s="33"/>
      <c r="N168" s="33"/>
      <c r="O168" s="33"/>
      <c r="P168" s="33"/>
      <c r="Q168" s="2"/>
      <c r="R168" s="2"/>
      <c r="S168" s="2"/>
      <c r="T168" s="2"/>
      <c r="U168" s="2"/>
      <c r="V168" s="18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2"/>
      <c r="AO168" s="2"/>
      <c r="AP168" s="2"/>
      <c r="AQ168" s="1"/>
      <c r="AR168" s="1"/>
      <c r="AS168" s="1"/>
      <c r="AT168" s="1"/>
      <c r="AU168" s="1"/>
      <c r="AV168" s="2"/>
      <c r="AW168" s="1"/>
      <c r="AX168" s="1"/>
      <c r="AY168" s="1"/>
      <c r="AZ168" s="1"/>
      <c r="BA168" s="1"/>
      <c r="BB168" s="92"/>
      <c r="BC168" s="1"/>
      <c r="BD168" s="1"/>
      <c r="BE168" s="1" t="s">
        <v>1102</v>
      </c>
      <c r="BF168" s="1"/>
      <c r="BG168" s="2"/>
      <c r="BH168" s="2"/>
      <c r="BI168" s="1"/>
      <c r="BJ168" s="2"/>
      <c r="BK168" s="2"/>
      <c r="BL168" s="2"/>
      <c r="BM168" s="1"/>
      <c r="BN168" s="90"/>
    </row>
    <row r="169" spans="1:66" ht="31.2">
      <c r="A169" s="23">
        <v>165</v>
      </c>
      <c r="B169" s="33" t="s">
        <v>3651</v>
      </c>
      <c r="C169" s="33" t="s">
        <v>810</v>
      </c>
      <c r="D169" s="33" t="s">
        <v>2659</v>
      </c>
      <c r="E169" s="33">
        <v>50</v>
      </c>
      <c r="F169" s="33" t="s">
        <v>325</v>
      </c>
      <c r="G169" s="33" t="s">
        <v>325</v>
      </c>
      <c r="H169" s="23" t="str">
        <f t="shared" si="6"/>
        <v>吳＊文</v>
      </c>
      <c r="I169" s="23" t="str">
        <f t="shared" si="7"/>
        <v>2＊686992</v>
      </c>
      <c r="J169" s="33" t="s">
        <v>3408</v>
      </c>
      <c r="K169" s="33" t="s">
        <v>1127</v>
      </c>
      <c r="L169" s="33">
        <v>1125</v>
      </c>
      <c r="M169" s="33"/>
      <c r="N169" s="33"/>
      <c r="O169" s="33"/>
      <c r="P169" s="33"/>
      <c r="Q169" s="2"/>
      <c r="R169" s="2"/>
      <c r="S169" s="2"/>
      <c r="T169" s="2"/>
      <c r="U169" s="2"/>
      <c r="V169" s="18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2"/>
      <c r="AO169" s="2"/>
      <c r="AP169" s="2"/>
      <c r="AQ169" s="1"/>
      <c r="AR169" s="1"/>
      <c r="AS169" s="1"/>
      <c r="AT169" s="1"/>
      <c r="AU169" s="1"/>
      <c r="AV169" s="2"/>
      <c r="AW169" s="1"/>
      <c r="AX169" s="1"/>
      <c r="AY169" s="1"/>
      <c r="AZ169" s="1"/>
      <c r="BA169" s="1"/>
      <c r="BB169" s="92"/>
      <c r="BC169" s="1"/>
      <c r="BD169" s="1"/>
      <c r="BE169" s="1" t="s">
        <v>3760</v>
      </c>
      <c r="BF169" s="1"/>
      <c r="BG169" s="2"/>
      <c r="BH169" s="2"/>
      <c r="BI169" s="1" t="s">
        <v>1114</v>
      </c>
      <c r="BJ169" s="2"/>
      <c r="BK169" s="2"/>
      <c r="BL169" s="2"/>
      <c r="BM169" s="1"/>
      <c r="BN169" s="90"/>
    </row>
    <row r="170" spans="1:66" ht="31.2">
      <c r="A170" s="23">
        <v>166</v>
      </c>
      <c r="B170" s="33" t="s">
        <v>3652</v>
      </c>
      <c r="C170" s="33" t="s">
        <v>3468</v>
      </c>
      <c r="D170" s="33" t="s">
        <v>2661</v>
      </c>
      <c r="E170" s="33">
        <v>83</v>
      </c>
      <c r="F170" s="33" t="s">
        <v>325</v>
      </c>
      <c r="G170" s="33" t="s">
        <v>325</v>
      </c>
      <c r="H170" s="23" t="str">
        <f t="shared" si="6"/>
        <v>江＊含笑</v>
      </c>
      <c r="I170" s="23" t="str">
        <f t="shared" si="7"/>
        <v>2＊665417</v>
      </c>
      <c r="J170" s="33" t="s">
        <v>3408</v>
      </c>
      <c r="K170" s="33" t="s">
        <v>1131</v>
      </c>
      <c r="L170" s="33">
        <v>1125</v>
      </c>
      <c r="M170" s="33"/>
      <c r="N170" s="33"/>
      <c r="O170" s="33"/>
      <c r="P170" s="33"/>
      <c r="Q170" s="2"/>
      <c r="R170" s="2"/>
      <c r="S170" s="2"/>
      <c r="T170" s="2"/>
      <c r="U170" s="2"/>
      <c r="V170" s="18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2"/>
      <c r="AO170" s="2"/>
      <c r="AP170" s="2"/>
      <c r="AQ170" s="1"/>
      <c r="AR170" s="1"/>
      <c r="AS170" s="1"/>
      <c r="AT170" s="1"/>
      <c r="AU170" s="1"/>
      <c r="AV170" s="2"/>
      <c r="AW170" s="1"/>
      <c r="AX170" s="1"/>
      <c r="AY170" s="1"/>
      <c r="AZ170" s="1"/>
      <c r="BA170" s="1"/>
      <c r="BB170" s="92"/>
      <c r="BC170" s="1"/>
      <c r="BD170" s="1"/>
      <c r="BE170" s="1"/>
      <c r="BF170" s="1"/>
      <c r="BG170" s="2" t="s">
        <v>3760</v>
      </c>
      <c r="BH170" s="2"/>
      <c r="BI170" s="1"/>
      <c r="BJ170" s="2"/>
      <c r="BK170" s="2"/>
      <c r="BL170" s="2"/>
      <c r="BM170" s="1"/>
      <c r="BN170" s="90"/>
    </row>
    <row r="171" spans="1:66" ht="31.2">
      <c r="A171" s="23">
        <v>167</v>
      </c>
      <c r="B171" s="33" t="s">
        <v>3653</v>
      </c>
      <c r="C171" s="33" t="s">
        <v>3469</v>
      </c>
      <c r="D171" s="33" t="s">
        <v>2659</v>
      </c>
      <c r="E171" s="33">
        <v>69</v>
      </c>
      <c r="F171" s="33" t="s">
        <v>325</v>
      </c>
      <c r="G171" s="33" t="s">
        <v>325</v>
      </c>
      <c r="H171" s="23" t="str">
        <f t="shared" si="6"/>
        <v>蔡＊春</v>
      </c>
      <c r="I171" s="23" t="str">
        <f t="shared" si="7"/>
        <v>2＊989128</v>
      </c>
      <c r="J171" s="33" t="s">
        <v>3408</v>
      </c>
      <c r="K171" s="33" t="s">
        <v>1130</v>
      </c>
      <c r="L171" s="33">
        <v>1125</v>
      </c>
      <c r="M171" s="33"/>
      <c r="N171" s="33"/>
      <c r="O171" s="33"/>
      <c r="P171" s="33"/>
      <c r="Q171" s="2"/>
      <c r="R171" s="2"/>
      <c r="S171" s="2"/>
      <c r="T171" s="2"/>
      <c r="U171" s="2"/>
      <c r="V171" s="18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2"/>
      <c r="AO171" s="2"/>
      <c r="AP171" s="2"/>
      <c r="AQ171" s="1"/>
      <c r="AR171" s="1"/>
      <c r="AS171" s="1"/>
      <c r="AT171" s="1"/>
      <c r="AU171" s="1"/>
      <c r="AV171" s="2"/>
      <c r="AW171" s="1"/>
      <c r="AX171" s="1"/>
      <c r="AY171" s="1"/>
      <c r="AZ171" s="1"/>
      <c r="BA171" s="1"/>
      <c r="BB171" s="92"/>
      <c r="BC171" s="1"/>
      <c r="BD171" s="1"/>
      <c r="BE171" s="1"/>
      <c r="BF171" s="1" t="s">
        <v>1102</v>
      </c>
      <c r="BG171" s="2"/>
      <c r="BH171" s="2"/>
      <c r="BI171" s="1"/>
      <c r="BJ171" s="2"/>
      <c r="BK171" s="2"/>
      <c r="BL171" s="2"/>
      <c r="BM171" s="1"/>
      <c r="BN171" s="90"/>
    </row>
    <row r="172" spans="1:66" ht="46.8">
      <c r="A172" s="23">
        <v>168</v>
      </c>
      <c r="B172" s="33" t="s">
        <v>3654</v>
      </c>
      <c r="C172" s="33" t="s">
        <v>3470</v>
      </c>
      <c r="D172" s="33" t="s">
        <v>2659</v>
      </c>
      <c r="E172" s="33">
        <v>87</v>
      </c>
      <c r="F172" s="33" t="s">
        <v>325</v>
      </c>
      <c r="G172" s="33" t="s">
        <v>325</v>
      </c>
      <c r="H172" s="23" t="str">
        <f t="shared" si="6"/>
        <v>江＊貞</v>
      </c>
      <c r="I172" s="23" t="str">
        <f t="shared" si="7"/>
        <v>2＊054636</v>
      </c>
      <c r="J172" s="33" t="s">
        <v>3412</v>
      </c>
      <c r="K172" s="33" t="s">
        <v>1125</v>
      </c>
      <c r="L172" s="33">
        <v>1125</v>
      </c>
      <c r="M172" s="33"/>
      <c r="N172" s="33"/>
      <c r="O172" s="33"/>
      <c r="P172" s="33"/>
      <c r="Q172" s="2"/>
      <c r="R172" s="2"/>
      <c r="S172" s="2"/>
      <c r="T172" s="2"/>
      <c r="U172" s="2"/>
      <c r="V172" s="18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2"/>
      <c r="AO172" s="2"/>
      <c r="AP172" s="2"/>
      <c r="AQ172" s="1"/>
      <c r="AR172" s="1"/>
      <c r="AS172" s="1"/>
      <c r="AT172" s="1"/>
      <c r="AU172" s="1"/>
      <c r="AV172" s="2"/>
      <c r="AW172" s="1"/>
      <c r="AX172" s="1"/>
      <c r="AY172" s="1"/>
      <c r="AZ172" s="1"/>
      <c r="BA172" s="1"/>
      <c r="BB172" s="92"/>
      <c r="BC172" s="1"/>
      <c r="BD172" s="1" t="s">
        <v>3760</v>
      </c>
      <c r="BE172" s="1"/>
      <c r="BF172" s="1" t="s">
        <v>3758</v>
      </c>
      <c r="BG172" s="2"/>
      <c r="BH172" s="2"/>
      <c r="BI172" s="1"/>
      <c r="BJ172" s="2"/>
      <c r="BK172" s="2"/>
      <c r="BL172" s="2"/>
      <c r="BM172" s="1"/>
      <c r="BN172" s="90"/>
    </row>
    <row r="173" spans="1:66" ht="31.2">
      <c r="A173" s="23">
        <v>169</v>
      </c>
      <c r="B173" s="33" t="s">
        <v>3655</v>
      </c>
      <c r="C173" s="33" t="s">
        <v>496</v>
      </c>
      <c r="D173" s="33" t="s">
        <v>2661</v>
      </c>
      <c r="E173" s="33">
        <v>60</v>
      </c>
      <c r="F173" s="33" t="s">
        <v>3412</v>
      </c>
      <c r="G173" s="33" t="s">
        <v>3412</v>
      </c>
      <c r="H173" s="23" t="str">
        <f t="shared" si="6"/>
        <v>王＊</v>
      </c>
      <c r="I173" s="23" t="str">
        <f t="shared" si="7"/>
        <v>0＊115903</v>
      </c>
      <c r="J173" s="33" t="s">
        <v>3412</v>
      </c>
      <c r="K173" s="33" t="s">
        <v>1127</v>
      </c>
      <c r="L173" s="33">
        <v>1125</v>
      </c>
      <c r="M173" s="33"/>
      <c r="N173" s="33"/>
      <c r="O173" s="33"/>
      <c r="P173" s="33"/>
      <c r="Q173" s="2"/>
      <c r="R173" s="2"/>
      <c r="S173" s="2"/>
      <c r="T173" s="2"/>
      <c r="U173" s="2"/>
      <c r="V173" s="18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2"/>
      <c r="AO173" s="2"/>
      <c r="AP173" s="2"/>
      <c r="AQ173" s="1"/>
      <c r="AR173" s="1"/>
      <c r="AS173" s="1"/>
      <c r="AT173" s="1"/>
      <c r="AU173" s="1"/>
      <c r="AV173" s="2"/>
      <c r="AW173" s="1"/>
      <c r="AX173" s="1"/>
      <c r="AY173" s="1"/>
      <c r="AZ173" s="1"/>
      <c r="BA173" s="1"/>
      <c r="BB173" s="92"/>
      <c r="BC173" s="1"/>
      <c r="BD173" s="1"/>
      <c r="BE173" s="1" t="s">
        <v>1102</v>
      </c>
      <c r="BF173" s="1"/>
      <c r="BG173" s="2"/>
      <c r="BH173" s="2"/>
      <c r="BI173" s="1"/>
      <c r="BJ173" s="2"/>
      <c r="BK173" s="2"/>
      <c r="BL173" s="2"/>
      <c r="BM173" s="1"/>
      <c r="BN173" s="90"/>
    </row>
    <row r="174" spans="1:66" ht="78">
      <c r="A174" s="23">
        <v>170</v>
      </c>
      <c r="B174" s="33" t="s">
        <v>3218</v>
      </c>
      <c r="C174" s="33" t="s">
        <v>814</v>
      </c>
      <c r="D174" s="33" t="s">
        <v>2661</v>
      </c>
      <c r="E174" s="33">
        <v>73</v>
      </c>
      <c r="F174" s="33" t="s">
        <v>3412</v>
      </c>
      <c r="G174" s="33" t="s">
        <v>3412</v>
      </c>
      <c r="H174" s="23" t="str">
        <f t="shared" si="6"/>
        <v>黃＊錦雲</v>
      </c>
      <c r="I174" s="23" t="str">
        <f t="shared" si="7"/>
        <v>0＊886792</v>
      </c>
      <c r="J174" s="33" t="s">
        <v>3412</v>
      </c>
      <c r="K174" s="33" t="s">
        <v>1179</v>
      </c>
      <c r="L174" s="33">
        <v>1125</v>
      </c>
      <c r="M174" s="33"/>
      <c r="N174" s="33"/>
      <c r="O174" s="33"/>
      <c r="P174" s="33"/>
      <c r="Q174" s="2"/>
      <c r="R174" s="2"/>
      <c r="S174" s="2"/>
      <c r="T174" s="2"/>
      <c r="U174" s="2"/>
      <c r="V174" s="18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2"/>
      <c r="AO174" s="2"/>
      <c r="AP174" s="2"/>
      <c r="AQ174" s="1"/>
      <c r="AR174" s="1"/>
      <c r="AS174" s="1"/>
      <c r="AT174" s="1"/>
      <c r="AU174" s="1"/>
      <c r="AV174" s="2"/>
      <c r="AW174" s="1"/>
      <c r="AX174" s="1"/>
      <c r="AY174" s="1"/>
      <c r="AZ174" s="1" t="s">
        <v>3772</v>
      </c>
      <c r="BA174" s="1"/>
      <c r="BB174" s="92"/>
      <c r="BC174" s="1"/>
      <c r="BD174" s="1" t="s">
        <v>3760</v>
      </c>
      <c r="BE174" s="1" t="s">
        <v>3760</v>
      </c>
      <c r="BF174" s="1"/>
      <c r="BG174" s="2"/>
      <c r="BH174" s="2"/>
      <c r="BI174" s="1"/>
      <c r="BJ174" s="2"/>
      <c r="BK174" s="2"/>
      <c r="BL174" s="2"/>
      <c r="BM174" s="1" t="s">
        <v>1111</v>
      </c>
      <c r="BN174" s="90"/>
    </row>
    <row r="175" spans="1:66" ht="62.4">
      <c r="A175" s="23">
        <v>171</v>
      </c>
      <c r="B175" s="33" t="s">
        <v>3138</v>
      </c>
      <c r="C175" s="33" t="s">
        <v>1751</v>
      </c>
      <c r="D175" s="33" t="s">
        <v>2659</v>
      </c>
      <c r="E175" s="33">
        <v>75</v>
      </c>
      <c r="F175" s="33" t="s">
        <v>3412</v>
      </c>
      <c r="G175" s="33" t="s">
        <v>3412</v>
      </c>
      <c r="H175" s="23" t="str">
        <f t="shared" si="6"/>
        <v>張＊霖</v>
      </c>
      <c r="I175" s="23" t="str">
        <f t="shared" si="7"/>
        <v>2＊809101</v>
      </c>
      <c r="J175" s="33" t="s">
        <v>3412</v>
      </c>
      <c r="K175" s="33" t="s">
        <v>1814</v>
      </c>
      <c r="L175" s="33">
        <v>1125</v>
      </c>
      <c r="M175" s="33"/>
      <c r="N175" s="33"/>
      <c r="O175" s="33"/>
      <c r="P175" s="33"/>
      <c r="Q175" s="2"/>
      <c r="R175" s="2"/>
      <c r="S175" s="2"/>
      <c r="T175" s="2"/>
      <c r="U175" s="2"/>
      <c r="V175" s="18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2"/>
      <c r="AO175" s="2"/>
      <c r="AP175" s="2"/>
      <c r="AQ175" s="1"/>
      <c r="AR175" s="1"/>
      <c r="AS175" s="1"/>
      <c r="AT175" s="1"/>
      <c r="AU175" s="1"/>
      <c r="AV175" s="2"/>
      <c r="AW175" s="1"/>
      <c r="AX175" s="1"/>
      <c r="AY175" s="1"/>
      <c r="AZ175" s="1" t="s">
        <v>3772</v>
      </c>
      <c r="BA175" s="1"/>
      <c r="BB175" s="92"/>
      <c r="BC175" s="1"/>
      <c r="BD175" s="1"/>
      <c r="BE175" s="1"/>
      <c r="BF175" s="1"/>
      <c r="BG175" s="2" t="s">
        <v>3760</v>
      </c>
      <c r="BH175" s="2"/>
      <c r="BI175" s="1"/>
      <c r="BJ175" s="2"/>
      <c r="BK175" s="2"/>
      <c r="BL175" s="2"/>
      <c r="BM175" s="1" t="s">
        <v>1111</v>
      </c>
      <c r="BN175" s="90"/>
    </row>
    <row r="176" spans="1:66" ht="31.2">
      <c r="A176" s="23">
        <v>172</v>
      </c>
      <c r="B176" s="33" t="s">
        <v>3656</v>
      </c>
      <c r="C176" s="33" t="s">
        <v>3471</v>
      </c>
      <c r="D176" s="33" t="s">
        <v>2659</v>
      </c>
      <c r="E176" s="33">
        <v>85</v>
      </c>
      <c r="F176" s="33" t="s">
        <v>325</v>
      </c>
      <c r="G176" s="33" t="s">
        <v>325</v>
      </c>
      <c r="H176" s="23" t="str">
        <f t="shared" si="6"/>
        <v>李＊亮</v>
      </c>
      <c r="I176" s="23" t="str">
        <f t="shared" si="7"/>
        <v>0＊853753</v>
      </c>
      <c r="J176" s="33" t="s">
        <v>3421</v>
      </c>
      <c r="K176" s="33" t="s">
        <v>1127</v>
      </c>
      <c r="L176" s="33">
        <v>1125</v>
      </c>
      <c r="M176" s="33"/>
      <c r="N176" s="33"/>
      <c r="O176" s="33"/>
      <c r="P176" s="33"/>
      <c r="Q176" s="2"/>
      <c r="R176" s="2"/>
      <c r="S176" s="2"/>
      <c r="T176" s="2"/>
      <c r="U176" s="2"/>
      <c r="V176" s="18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2"/>
      <c r="AO176" s="2"/>
      <c r="AP176" s="2"/>
      <c r="AQ176" s="1"/>
      <c r="AR176" s="1"/>
      <c r="AS176" s="1"/>
      <c r="AT176" s="1"/>
      <c r="AU176" s="1"/>
      <c r="AV176" s="2"/>
      <c r="AW176" s="1"/>
      <c r="AX176" s="1"/>
      <c r="AY176" s="1"/>
      <c r="AZ176" s="1"/>
      <c r="BA176" s="1"/>
      <c r="BB176" s="92"/>
      <c r="BC176" s="1"/>
      <c r="BD176" s="1"/>
      <c r="BE176" s="1" t="s">
        <v>1102</v>
      </c>
      <c r="BF176" s="1"/>
      <c r="BG176" s="2"/>
      <c r="BH176" s="2"/>
      <c r="BI176" s="1"/>
      <c r="BJ176" s="2"/>
      <c r="BK176" s="2"/>
      <c r="BL176" s="2"/>
      <c r="BM176" s="1"/>
      <c r="BN176" s="90"/>
    </row>
    <row r="177" spans="1:66" ht="31.2">
      <c r="A177" s="23">
        <v>173</v>
      </c>
      <c r="B177" s="33" t="s">
        <v>3657</v>
      </c>
      <c r="C177" s="33" t="s">
        <v>3472</v>
      </c>
      <c r="D177" s="33" t="s">
        <v>2661</v>
      </c>
      <c r="E177" s="33">
        <v>42</v>
      </c>
      <c r="F177" s="33" t="s">
        <v>325</v>
      </c>
      <c r="G177" s="33" t="s">
        <v>325</v>
      </c>
      <c r="H177" s="23" t="str">
        <f t="shared" si="6"/>
        <v>潘＊怡</v>
      </c>
      <c r="I177" s="23" t="str">
        <f t="shared" si="7"/>
        <v>1＊423810</v>
      </c>
      <c r="J177" s="33" t="s">
        <v>3421</v>
      </c>
      <c r="K177" s="33" t="s">
        <v>1131</v>
      </c>
      <c r="L177" s="33">
        <v>1125</v>
      </c>
      <c r="M177" s="33"/>
      <c r="N177" s="33"/>
      <c r="O177" s="33"/>
      <c r="P177" s="33"/>
      <c r="Q177" s="2"/>
      <c r="R177" s="2"/>
      <c r="S177" s="2"/>
      <c r="T177" s="2"/>
      <c r="U177" s="2"/>
      <c r="V177" s="18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2"/>
      <c r="AO177" s="2"/>
      <c r="AP177" s="2"/>
      <c r="AQ177" s="1"/>
      <c r="AR177" s="1"/>
      <c r="AS177" s="1"/>
      <c r="AT177" s="1"/>
      <c r="AU177" s="1"/>
      <c r="AV177" s="2"/>
      <c r="AW177" s="1"/>
      <c r="AX177" s="1"/>
      <c r="AY177" s="1"/>
      <c r="AZ177" s="1"/>
      <c r="BA177" s="1"/>
      <c r="BB177" s="92"/>
      <c r="BC177" s="1"/>
      <c r="BD177" s="1"/>
      <c r="BE177" s="1"/>
      <c r="BF177" s="1"/>
      <c r="BG177" s="2" t="s">
        <v>3760</v>
      </c>
      <c r="BH177" s="2"/>
      <c r="BI177" s="1"/>
      <c r="BJ177" s="2"/>
      <c r="BK177" s="2"/>
      <c r="BL177" s="2"/>
      <c r="BM177" s="1"/>
      <c r="BN177" s="90"/>
    </row>
    <row r="178" spans="1:66" ht="31.2">
      <c r="A178" s="23">
        <v>174</v>
      </c>
      <c r="B178" s="33" t="s">
        <v>3658</v>
      </c>
      <c r="C178" s="33" t="s">
        <v>3473</v>
      </c>
      <c r="D178" s="33" t="s">
        <v>2661</v>
      </c>
      <c r="E178" s="33">
        <v>69</v>
      </c>
      <c r="F178" s="33" t="s">
        <v>325</v>
      </c>
      <c r="G178" s="33" t="s">
        <v>325</v>
      </c>
      <c r="H178" s="23" t="str">
        <f t="shared" si="6"/>
        <v>戴＊英</v>
      </c>
      <c r="I178" s="23" t="str">
        <f t="shared" si="7"/>
        <v>1＊997184</v>
      </c>
      <c r="J178" s="33" t="s">
        <v>3421</v>
      </c>
      <c r="K178" s="33" t="s">
        <v>1130</v>
      </c>
      <c r="L178" s="33">
        <v>1125</v>
      </c>
      <c r="M178" s="33"/>
      <c r="N178" s="33"/>
      <c r="O178" s="33"/>
      <c r="P178" s="33"/>
      <c r="Q178" s="2"/>
      <c r="R178" s="2"/>
      <c r="S178" s="2"/>
      <c r="T178" s="2"/>
      <c r="U178" s="2"/>
      <c r="V178" s="18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2"/>
      <c r="AO178" s="2"/>
      <c r="AP178" s="2"/>
      <c r="AQ178" s="1"/>
      <c r="AR178" s="1"/>
      <c r="AS178" s="1"/>
      <c r="AT178" s="1"/>
      <c r="AU178" s="1"/>
      <c r="AV178" s="2"/>
      <c r="AW178" s="1"/>
      <c r="AX178" s="1"/>
      <c r="AY178" s="1"/>
      <c r="AZ178" s="1"/>
      <c r="BA178" s="1"/>
      <c r="BB178" s="92"/>
      <c r="BC178" s="1"/>
      <c r="BD178" s="1"/>
      <c r="BE178" s="1"/>
      <c r="BF178" s="1" t="s">
        <v>1102</v>
      </c>
      <c r="BG178" s="2"/>
      <c r="BH178" s="2"/>
      <c r="BI178" s="1" t="s">
        <v>1114</v>
      </c>
      <c r="BJ178" s="2"/>
      <c r="BK178" s="2"/>
      <c r="BL178" s="2"/>
      <c r="BM178" s="1"/>
      <c r="BN178" s="90"/>
    </row>
    <row r="179" spans="1:66" ht="46.8">
      <c r="A179" s="23">
        <v>175</v>
      </c>
      <c r="B179" s="33" t="s">
        <v>3062</v>
      </c>
      <c r="C179" s="33" t="s">
        <v>2366</v>
      </c>
      <c r="D179" s="33" t="s">
        <v>2661</v>
      </c>
      <c r="E179" s="33">
        <v>78</v>
      </c>
      <c r="F179" s="33" t="s">
        <v>325</v>
      </c>
      <c r="G179" s="33" t="s">
        <v>325</v>
      </c>
      <c r="H179" s="23" t="str">
        <f t="shared" si="6"/>
        <v>黃＊秀燕</v>
      </c>
      <c r="I179" s="23" t="str">
        <f t="shared" si="7"/>
        <v>1＊377195</v>
      </c>
      <c r="J179" s="33" t="s">
        <v>3421</v>
      </c>
      <c r="K179" s="33" t="s">
        <v>1140</v>
      </c>
      <c r="L179" s="33">
        <v>1125</v>
      </c>
      <c r="M179" s="33"/>
      <c r="N179" s="33"/>
      <c r="O179" s="33"/>
      <c r="P179" s="33"/>
      <c r="Q179" s="2"/>
      <c r="R179" s="2"/>
      <c r="S179" s="2"/>
      <c r="T179" s="2"/>
      <c r="U179" s="2"/>
      <c r="V179" s="18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2"/>
      <c r="AO179" s="2"/>
      <c r="AP179" s="2"/>
      <c r="AQ179" s="1"/>
      <c r="AR179" s="1"/>
      <c r="AS179" s="1"/>
      <c r="AT179" s="1"/>
      <c r="AU179" s="1"/>
      <c r="AV179" s="2"/>
      <c r="AW179" s="1"/>
      <c r="AX179" s="1"/>
      <c r="AY179" s="1"/>
      <c r="AZ179" s="1"/>
      <c r="BA179" s="1"/>
      <c r="BB179" s="92"/>
      <c r="BC179" s="1"/>
      <c r="BD179" s="1"/>
      <c r="BE179" s="1" t="s">
        <v>3760</v>
      </c>
      <c r="BF179" s="1"/>
      <c r="BG179" s="2"/>
      <c r="BH179" s="2"/>
      <c r="BI179" s="1"/>
      <c r="BJ179" s="2" t="s">
        <v>1114</v>
      </c>
      <c r="BK179" s="2"/>
      <c r="BL179" s="2"/>
      <c r="BM179" s="1"/>
      <c r="BN179" s="90"/>
    </row>
    <row r="180" spans="1:66" ht="31.2">
      <c r="A180" s="23">
        <v>176</v>
      </c>
      <c r="B180" s="33" t="s">
        <v>3659</v>
      </c>
      <c r="C180" s="33" t="s">
        <v>3474</v>
      </c>
      <c r="D180" s="33" t="s">
        <v>2659</v>
      </c>
      <c r="E180" s="33">
        <v>47</v>
      </c>
      <c r="F180" s="33" t="s">
        <v>325</v>
      </c>
      <c r="G180" s="33" t="s">
        <v>325</v>
      </c>
      <c r="H180" s="23" t="str">
        <f t="shared" si="6"/>
        <v>黃＊瑞</v>
      </c>
      <c r="I180" s="23" t="str">
        <f t="shared" si="7"/>
        <v>2＊130882</v>
      </c>
      <c r="J180" s="33" t="s">
        <v>3421</v>
      </c>
      <c r="K180" s="33" t="s">
        <v>1130</v>
      </c>
      <c r="L180" s="33">
        <v>1125</v>
      </c>
      <c r="M180" s="33"/>
      <c r="N180" s="33"/>
      <c r="O180" s="33"/>
      <c r="P180" s="33"/>
      <c r="Q180" s="2"/>
      <c r="R180" s="2"/>
      <c r="S180" s="2"/>
      <c r="T180" s="2"/>
      <c r="U180" s="2"/>
      <c r="V180" s="18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2"/>
      <c r="AO180" s="2"/>
      <c r="AP180" s="2"/>
      <c r="AQ180" s="1"/>
      <c r="AR180" s="1"/>
      <c r="AS180" s="1"/>
      <c r="AT180" s="1"/>
      <c r="AU180" s="1"/>
      <c r="AV180" s="2"/>
      <c r="AW180" s="1"/>
      <c r="AX180" s="1"/>
      <c r="AY180" s="1"/>
      <c r="AZ180" s="1"/>
      <c r="BA180" s="1"/>
      <c r="BB180" s="92"/>
      <c r="BC180" s="1"/>
      <c r="BD180" s="1"/>
      <c r="BE180" s="1"/>
      <c r="BF180" s="1" t="s">
        <v>3763</v>
      </c>
      <c r="BG180" s="2"/>
      <c r="BH180" s="2"/>
      <c r="BI180" s="1"/>
      <c r="BJ180" s="2"/>
      <c r="BK180" s="2"/>
      <c r="BL180" s="2"/>
      <c r="BM180" s="1"/>
      <c r="BN180" s="90"/>
    </row>
    <row r="181" spans="1:66" ht="31.2">
      <c r="A181" s="23">
        <v>177</v>
      </c>
      <c r="B181" s="33" t="s">
        <v>3660</v>
      </c>
      <c r="C181" s="33" t="s">
        <v>3475</v>
      </c>
      <c r="D181" s="33" t="s">
        <v>2661</v>
      </c>
      <c r="E181" s="33">
        <v>73</v>
      </c>
      <c r="F181" s="33" t="s">
        <v>325</v>
      </c>
      <c r="G181" s="33" t="s">
        <v>325</v>
      </c>
      <c r="H181" s="23" t="str">
        <f t="shared" si="6"/>
        <v>黃＊美玉</v>
      </c>
      <c r="I181" s="23" t="str">
        <f t="shared" si="7"/>
        <v>0＊901010</v>
      </c>
      <c r="J181" s="33" t="s">
        <v>3459</v>
      </c>
      <c r="K181" s="33" t="s">
        <v>1130</v>
      </c>
      <c r="L181" s="33">
        <v>1125</v>
      </c>
      <c r="M181" s="33"/>
      <c r="N181" s="33"/>
      <c r="O181" s="33"/>
      <c r="P181" s="33"/>
      <c r="Q181" s="2"/>
      <c r="R181" s="2"/>
      <c r="S181" s="2"/>
      <c r="T181" s="2"/>
      <c r="U181" s="2"/>
      <c r="V181" s="18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2"/>
      <c r="AO181" s="2"/>
      <c r="AP181" s="2"/>
      <c r="AQ181" s="1"/>
      <c r="AR181" s="1"/>
      <c r="AS181" s="1"/>
      <c r="AT181" s="1"/>
      <c r="AU181" s="1"/>
      <c r="AV181" s="2"/>
      <c r="AW181" s="1"/>
      <c r="AX181" s="1"/>
      <c r="AY181" s="1"/>
      <c r="AZ181" s="1"/>
      <c r="BA181" s="1"/>
      <c r="BB181" s="92"/>
      <c r="BC181" s="1"/>
      <c r="BD181" s="1"/>
      <c r="BE181" s="1"/>
      <c r="BF181" s="1" t="s">
        <v>1102</v>
      </c>
      <c r="BG181" s="2"/>
      <c r="BH181" s="2"/>
      <c r="BI181" s="1"/>
      <c r="BJ181" s="2"/>
      <c r="BK181" s="2"/>
      <c r="BL181" s="2"/>
      <c r="BM181" s="1"/>
      <c r="BN181" s="90"/>
    </row>
    <row r="182" spans="1:66" ht="31.2">
      <c r="A182" s="23">
        <v>178</v>
      </c>
      <c r="B182" s="33" t="s">
        <v>3063</v>
      </c>
      <c r="C182" s="33" t="s">
        <v>458</v>
      </c>
      <c r="D182" s="33" t="s">
        <v>2661</v>
      </c>
      <c r="E182" s="33">
        <v>66</v>
      </c>
      <c r="F182" s="33" t="s">
        <v>325</v>
      </c>
      <c r="G182" s="33" t="s">
        <v>325</v>
      </c>
      <c r="H182" s="23" t="str">
        <f t="shared" si="6"/>
        <v>許＊枝</v>
      </c>
      <c r="I182" s="23" t="str">
        <f t="shared" si="7"/>
        <v>0＊065068</v>
      </c>
      <c r="J182" s="33" t="s">
        <v>3459</v>
      </c>
      <c r="K182" s="33" t="s">
        <v>1127</v>
      </c>
      <c r="L182" s="33">
        <v>1125</v>
      </c>
      <c r="M182" s="33"/>
      <c r="N182" s="33"/>
      <c r="O182" s="33"/>
      <c r="P182" s="33"/>
      <c r="Q182" s="2"/>
      <c r="R182" s="2"/>
      <c r="S182" s="2"/>
      <c r="T182" s="2"/>
      <c r="U182" s="2"/>
      <c r="V182" s="18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2"/>
      <c r="AO182" s="2"/>
      <c r="AP182" s="2"/>
      <c r="AQ182" s="1"/>
      <c r="AR182" s="1"/>
      <c r="AS182" s="1"/>
      <c r="AT182" s="1"/>
      <c r="AU182" s="1"/>
      <c r="AV182" s="2"/>
      <c r="AW182" s="1"/>
      <c r="AX182" s="1"/>
      <c r="AY182" s="1"/>
      <c r="AZ182" s="1"/>
      <c r="BA182" s="1"/>
      <c r="BB182" s="92"/>
      <c r="BC182" s="1"/>
      <c r="BD182" s="1"/>
      <c r="BE182" s="1" t="s">
        <v>3760</v>
      </c>
      <c r="BF182" s="1"/>
      <c r="BG182" s="2"/>
      <c r="BH182" s="2"/>
      <c r="BI182" s="1"/>
      <c r="BJ182" s="2"/>
      <c r="BK182" s="2"/>
      <c r="BL182" s="2"/>
      <c r="BM182" s="1"/>
      <c r="BN182" s="90"/>
    </row>
    <row r="183" spans="1:66" ht="62.4">
      <c r="A183" s="23">
        <v>179</v>
      </c>
      <c r="B183" s="33" t="s">
        <v>3563</v>
      </c>
      <c r="C183" s="33" t="s">
        <v>3367</v>
      </c>
      <c r="D183" s="33" t="s">
        <v>2659</v>
      </c>
      <c r="E183" s="33">
        <v>55</v>
      </c>
      <c r="F183" s="33" t="s">
        <v>3421</v>
      </c>
      <c r="G183" s="33" t="s">
        <v>3422</v>
      </c>
      <c r="H183" s="23" t="str">
        <f t="shared" si="6"/>
        <v>莊＊榮</v>
      </c>
      <c r="I183" s="23" t="str">
        <f t="shared" si="7"/>
        <v>1＊100516</v>
      </c>
      <c r="J183" s="33" t="s">
        <v>3459</v>
      </c>
      <c r="K183" s="33" t="s">
        <v>2634</v>
      </c>
      <c r="L183" s="33">
        <v>1125</v>
      </c>
      <c r="M183" s="33"/>
      <c r="N183" s="33"/>
      <c r="O183" s="33"/>
      <c r="P183" s="33"/>
      <c r="Q183" s="2"/>
      <c r="R183" s="2"/>
      <c r="S183" s="2"/>
      <c r="T183" s="2"/>
      <c r="U183" s="2"/>
      <c r="V183" s="18"/>
      <c r="W183" s="1"/>
      <c r="X183" s="1"/>
      <c r="Y183" s="1"/>
      <c r="Z183" s="1"/>
      <c r="AA183" s="1" t="s">
        <v>3758</v>
      </c>
      <c r="AB183" s="1"/>
      <c r="AC183" s="1"/>
      <c r="AD183" s="1"/>
      <c r="AE183" s="1"/>
      <c r="AF183" s="1"/>
      <c r="AG183" s="1"/>
      <c r="AH183" s="1"/>
      <c r="AI183" s="1"/>
      <c r="AJ183" s="1"/>
      <c r="AK183" s="1" t="s">
        <v>3758</v>
      </c>
      <c r="AL183" s="1"/>
      <c r="AM183" s="1"/>
      <c r="AN183" s="2"/>
      <c r="AO183" s="2"/>
      <c r="AP183" s="2"/>
      <c r="AQ183" s="1"/>
      <c r="AR183" s="1"/>
      <c r="AS183" s="1"/>
      <c r="AT183" s="1"/>
      <c r="AU183" s="1"/>
      <c r="AV183" s="2"/>
      <c r="AW183" s="1"/>
      <c r="AX183" s="1"/>
      <c r="AY183" s="1"/>
      <c r="AZ183" s="1"/>
      <c r="BA183" s="1"/>
      <c r="BB183" s="92"/>
      <c r="BC183" s="1"/>
      <c r="BD183" s="1"/>
      <c r="BE183" s="1"/>
      <c r="BF183" s="1"/>
      <c r="BG183" s="2"/>
      <c r="BH183" s="2"/>
      <c r="BI183" s="1"/>
      <c r="BJ183" s="2"/>
      <c r="BK183" s="2"/>
      <c r="BL183" s="2"/>
      <c r="BM183" s="1" t="s">
        <v>1111</v>
      </c>
      <c r="BN183" s="90"/>
    </row>
    <row r="184" spans="1:66" ht="31.2">
      <c r="A184" s="23">
        <v>180</v>
      </c>
      <c r="B184" s="33" t="s">
        <v>2886</v>
      </c>
      <c r="C184" s="33" t="s">
        <v>903</v>
      </c>
      <c r="D184" s="33" t="s">
        <v>2661</v>
      </c>
      <c r="E184" s="33">
        <v>74</v>
      </c>
      <c r="F184" s="33" t="s">
        <v>325</v>
      </c>
      <c r="G184" s="33" t="s">
        <v>325</v>
      </c>
      <c r="H184" s="23" t="str">
        <f t="shared" si="6"/>
        <v>劉＊秀猜</v>
      </c>
      <c r="I184" s="23" t="str">
        <f t="shared" si="7"/>
        <v>1＊330946</v>
      </c>
      <c r="J184" s="33" t="s">
        <v>3459</v>
      </c>
      <c r="K184" s="33" t="s">
        <v>1149</v>
      </c>
      <c r="L184" s="33">
        <v>1125</v>
      </c>
      <c r="M184" s="33"/>
      <c r="N184" s="33"/>
      <c r="O184" s="33"/>
      <c r="P184" s="33"/>
      <c r="Q184" s="2"/>
      <c r="R184" s="2"/>
      <c r="S184" s="2"/>
      <c r="T184" s="2"/>
      <c r="U184" s="2"/>
      <c r="V184" s="18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2"/>
      <c r="AO184" s="2"/>
      <c r="AP184" s="2"/>
      <c r="AQ184" s="1"/>
      <c r="AR184" s="1"/>
      <c r="AS184" s="1"/>
      <c r="AT184" s="1"/>
      <c r="AU184" s="1"/>
      <c r="AV184" s="2"/>
      <c r="AW184" s="1"/>
      <c r="AX184" s="1"/>
      <c r="AY184" s="1"/>
      <c r="AZ184" s="1"/>
      <c r="BA184" s="1"/>
      <c r="BB184" s="92"/>
      <c r="BC184" s="1"/>
      <c r="BD184" s="1"/>
      <c r="BE184" s="1"/>
      <c r="BF184" s="1"/>
      <c r="BG184" s="2"/>
      <c r="BH184" s="2"/>
      <c r="BI184" s="1" t="s">
        <v>1114</v>
      </c>
      <c r="BJ184" s="2"/>
      <c r="BK184" s="2"/>
      <c r="BL184" s="2"/>
      <c r="BM184" s="1"/>
      <c r="BN184" s="90"/>
    </row>
    <row r="185" spans="1:66" ht="31.2">
      <c r="A185" s="23">
        <v>181</v>
      </c>
      <c r="B185" s="33" t="s">
        <v>3661</v>
      </c>
      <c r="C185" s="33" t="s">
        <v>3476</v>
      </c>
      <c r="D185" s="33" t="s">
        <v>2661</v>
      </c>
      <c r="E185" s="33">
        <v>84</v>
      </c>
      <c r="F185" s="33" t="s">
        <v>325</v>
      </c>
      <c r="G185" s="33" t="s">
        <v>325</v>
      </c>
      <c r="H185" s="23" t="str">
        <f t="shared" si="6"/>
        <v>駱＊如</v>
      </c>
      <c r="I185" s="23" t="str">
        <f t="shared" si="7"/>
        <v>2＊897353</v>
      </c>
      <c r="J185" s="33" t="s">
        <v>3459</v>
      </c>
      <c r="K185" s="33" t="s">
        <v>1127</v>
      </c>
      <c r="L185" s="33">
        <v>1125</v>
      </c>
      <c r="M185" s="33"/>
      <c r="N185" s="33"/>
      <c r="O185" s="33"/>
      <c r="P185" s="33"/>
      <c r="Q185" s="2"/>
      <c r="R185" s="2"/>
      <c r="S185" s="2"/>
      <c r="T185" s="2"/>
      <c r="U185" s="2"/>
      <c r="V185" s="18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2"/>
      <c r="AO185" s="2"/>
      <c r="AP185" s="2"/>
      <c r="AQ185" s="1"/>
      <c r="AR185" s="1"/>
      <c r="AS185" s="1"/>
      <c r="AT185" s="1"/>
      <c r="AU185" s="1"/>
      <c r="AV185" s="2"/>
      <c r="AW185" s="1"/>
      <c r="AX185" s="1"/>
      <c r="AY185" s="1"/>
      <c r="AZ185" s="1"/>
      <c r="BA185" s="1"/>
      <c r="BB185" s="92"/>
      <c r="BC185" s="1"/>
      <c r="BD185" s="1"/>
      <c r="BE185" s="1" t="s">
        <v>3760</v>
      </c>
      <c r="BF185" s="1"/>
      <c r="BG185" s="2"/>
      <c r="BH185" s="2"/>
      <c r="BI185" s="1"/>
      <c r="BJ185" s="2"/>
      <c r="BK185" s="2"/>
      <c r="BL185" s="2"/>
      <c r="BM185" s="1"/>
      <c r="BN185" s="90"/>
    </row>
    <row r="186" spans="1:66" ht="31.2">
      <c r="A186" s="23">
        <v>182</v>
      </c>
      <c r="B186" s="33" t="s">
        <v>3662</v>
      </c>
      <c r="C186" s="33" t="s">
        <v>502</v>
      </c>
      <c r="D186" s="33" t="s">
        <v>2661</v>
      </c>
      <c r="E186" s="33">
        <v>65</v>
      </c>
      <c r="F186" s="33" t="s">
        <v>325</v>
      </c>
      <c r="G186" s="33" t="s">
        <v>325</v>
      </c>
      <c r="H186" s="23" t="str">
        <f t="shared" si="6"/>
        <v>陳＊在錦</v>
      </c>
      <c r="I186" s="23" t="str">
        <f t="shared" si="7"/>
        <v>2＊615357</v>
      </c>
      <c r="J186" s="33" t="s">
        <v>3459</v>
      </c>
      <c r="K186" s="33" t="s">
        <v>1127</v>
      </c>
      <c r="L186" s="33">
        <v>1125</v>
      </c>
      <c r="M186" s="33"/>
      <c r="N186" s="33"/>
      <c r="O186" s="33"/>
      <c r="P186" s="33"/>
      <c r="Q186" s="2"/>
      <c r="R186" s="2"/>
      <c r="S186" s="2"/>
      <c r="T186" s="2"/>
      <c r="U186" s="2"/>
      <c r="V186" s="18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2"/>
      <c r="AO186" s="2"/>
      <c r="AP186" s="2"/>
      <c r="AQ186" s="1"/>
      <c r="AR186" s="1"/>
      <c r="AS186" s="1"/>
      <c r="AT186" s="1"/>
      <c r="AU186" s="1"/>
      <c r="AV186" s="2"/>
      <c r="AW186" s="1"/>
      <c r="AX186" s="1"/>
      <c r="AY186" s="1"/>
      <c r="AZ186" s="1"/>
      <c r="BA186" s="1"/>
      <c r="BB186" s="92"/>
      <c r="BC186" s="1"/>
      <c r="BD186" s="1"/>
      <c r="BE186" s="1" t="s">
        <v>3760</v>
      </c>
      <c r="BF186" s="1"/>
      <c r="BG186" s="2"/>
      <c r="BH186" s="2"/>
      <c r="BI186" s="1" t="s">
        <v>1114</v>
      </c>
      <c r="BJ186" s="2"/>
      <c r="BK186" s="2"/>
      <c r="BL186" s="2"/>
      <c r="BM186" s="1"/>
      <c r="BN186" s="90"/>
    </row>
    <row r="187" spans="1:66" ht="31.2">
      <c r="A187" s="23">
        <v>183</v>
      </c>
      <c r="B187" s="33" t="s">
        <v>3663</v>
      </c>
      <c r="C187" s="33" t="s">
        <v>3477</v>
      </c>
      <c r="D187" s="33" t="s">
        <v>2661</v>
      </c>
      <c r="E187" s="33">
        <v>61</v>
      </c>
      <c r="F187" s="33" t="s">
        <v>325</v>
      </c>
      <c r="G187" s="33" t="s">
        <v>325</v>
      </c>
      <c r="H187" s="23" t="str">
        <f t="shared" si="6"/>
        <v>楊＊慧</v>
      </c>
      <c r="I187" s="23" t="str">
        <f t="shared" si="7"/>
        <v>2＊019452</v>
      </c>
      <c r="J187" s="33" t="s">
        <v>3459</v>
      </c>
      <c r="K187" s="33" t="s">
        <v>1127</v>
      </c>
      <c r="L187" s="33">
        <v>1125</v>
      </c>
      <c r="M187" s="33"/>
      <c r="N187" s="33"/>
      <c r="O187" s="33"/>
      <c r="P187" s="33"/>
      <c r="Q187" s="2"/>
      <c r="R187" s="2"/>
      <c r="S187" s="2"/>
      <c r="T187" s="2"/>
      <c r="U187" s="2"/>
      <c r="V187" s="18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2"/>
      <c r="AO187" s="2"/>
      <c r="AP187" s="2"/>
      <c r="AQ187" s="1"/>
      <c r="AR187" s="1"/>
      <c r="AS187" s="1"/>
      <c r="AT187" s="1"/>
      <c r="AU187" s="1"/>
      <c r="AV187" s="2"/>
      <c r="AW187" s="1"/>
      <c r="AX187" s="1"/>
      <c r="AY187" s="1"/>
      <c r="AZ187" s="1"/>
      <c r="BA187" s="1"/>
      <c r="BB187" s="92"/>
      <c r="BC187" s="1"/>
      <c r="BD187" s="1"/>
      <c r="BE187" s="1" t="s">
        <v>3760</v>
      </c>
      <c r="BF187" s="1"/>
      <c r="BG187" s="2"/>
      <c r="BH187" s="2"/>
      <c r="BI187" s="1"/>
      <c r="BJ187" s="2"/>
      <c r="BK187" s="2"/>
      <c r="BL187" s="2"/>
      <c r="BM187" s="1"/>
      <c r="BN187" s="90"/>
    </row>
    <row r="188" spans="1:66" ht="46.8">
      <c r="A188" s="23">
        <v>184</v>
      </c>
      <c r="B188" s="33" t="s">
        <v>3664</v>
      </c>
      <c r="C188" s="33" t="s">
        <v>804</v>
      </c>
      <c r="D188" s="33" t="s">
        <v>2661</v>
      </c>
      <c r="E188" s="33">
        <v>79</v>
      </c>
      <c r="F188" s="33" t="s">
        <v>3459</v>
      </c>
      <c r="G188" s="33" t="s">
        <v>3459</v>
      </c>
      <c r="H188" s="23" t="str">
        <f t="shared" si="6"/>
        <v>江＊幸子</v>
      </c>
      <c r="I188" s="23" t="str">
        <f t="shared" si="7"/>
        <v>2＊502175</v>
      </c>
      <c r="J188" s="33" t="s">
        <v>3459</v>
      </c>
      <c r="K188" s="33" t="s">
        <v>1132</v>
      </c>
      <c r="L188" s="33">
        <v>1125</v>
      </c>
      <c r="M188" s="33"/>
      <c r="N188" s="33"/>
      <c r="O188" s="33"/>
      <c r="P188" s="33"/>
      <c r="Q188" s="2"/>
      <c r="R188" s="2"/>
      <c r="S188" s="2"/>
      <c r="T188" s="2"/>
      <c r="U188" s="2"/>
      <c r="V188" s="18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2"/>
      <c r="AO188" s="2"/>
      <c r="AP188" s="2"/>
      <c r="AQ188" s="1"/>
      <c r="AR188" s="1"/>
      <c r="AS188" s="1"/>
      <c r="AT188" s="1"/>
      <c r="AU188" s="1"/>
      <c r="AV188" s="2"/>
      <c r="AW188" s="1"/>
      <c r="AX188" s="1"/>
      <c r="AY188" s="1"/>
      <c r="AZ188" s="1"/>
      <c r="BA188" s="1"/>
      <c r="BB188" s="92"/>
      <c r="BC188" s="1"/>
      <c r="BD188" s="1" t="s">
        <v>3760</v>
      </c>
      <c r="BE188" s="1" t="s">
        <v>3760</v>
      </c>
      <c r="BF188" s="1"/>
      <c r="BG188" s="2"/>
      <c r="BH188" s="2"/>
      <c r="BI188" s="1"/>
      <c r="BJ188" s="2"/>
      <c r="BK188" s="2"/>
      <c r="BL188" s="2"/>
      <c r="BM188" s="1"/>
      <c r="BN188" s="90"/>
    </row>
    <row r="189" spans="1:66" ht="31.2">
      <c r="A189" s="23">
        <v>185</v>
      </c>
      <c r="B189" s="33" t="s">
        <v>3665</v>
      </c>
      <c r="C189" s="33" t="s">
        <v>472</v>
      </c>
      <c r="D189" s="33" t="s">
        <v>2661</v>
      </c>
      <c r="E189" s="33">
        <v>83</v>
      </c>
      <c r="F189" s="33" t="s">
        <v>325</v>
      </c>
      <c r="G189" s="33" t="s">
        <v>325</v>
      </c>
      <c r="H189" s="23" t="str">
        <f t="shared" si="6"/>
        <v>楊＊惠</v>
      </c>
      <c r="I189" s="23" t="str">
        <f t="shared" si="7"/>
        <v>1＊559672</v>
      </c>
      <c r="J189" s="33" t="s">
        <v>3422</v>
      </c>
      <c r="K189" s="33" t="s">
        <v>1127</v>
      </c>
      <c r="L189" s="33">
        <v>1125</v>
      </c>
      <c r="M189" s="33"/>
      <c r="N189" s="33"/>
      <c r="O189" s="33"/>
      <c r="P189" s="33"/>
      <c r="Q189" s="2"/>
      <c r="R189" s="2"/>
      <c r="S189" s="2"/>
      <c r="T189" s="2"/>
      <c r="U189" s="2"/>
      <c r="V189" s="18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2"/>
      <c r="AO189" s="2"/>
      <c r="AP189" s="2"/>
      <c r="AQ189" s="1"/>
      <c r="AR189" s="1"/>
      <c r="AS189" s="1"/>
      <c r="AT189" s="1"/>
      <c r="AU189" s="1"/>
      <c r="AV189" s="2"/>
      <c r="AW189" s="1"/>
      <c r="AX189" s="1"/>
      <c r="AY189" s="1"/>
      <c r="AZ189" s="1"/>
      <c r="BA189" s="1"/>
      <c r="BB189" s="92"/>
      <c r="BC189" s="1"/>
      <c r="BD189" s="1"/>
      <c r="BE189" s="1" t="s">
        <v>3760</v>
      </c>
      <c r="BF189" s="1"/>
      <c r="BG189" s="2"/>
      <c r="BH189" s="2"/>
      <c r="BI189" s="1"/>
      <c r="BJ189" s="2"/>
      <c r="BK189" s="2"/>
      <c r="BL189" s="2"/>
      <c r="BM189" s="1"/>
      <c r="BN189" s="90"/>
    </row>
    <row r="190" spans="1:66" ht="46.8">
      <c r="A190" s="23">
        <v>186</v>
      </c>
      <c r="B190" s="33" t="s">
        <v>2878</v>
      </c>
      <c r="C190" s="33" t="s">
        <v>2222</v>
      </c>
      <c r="D190" s="33" t="s">
        <v>2661</v>
      </c>
      <c r="E190" s="33">
        <v>68</v>
      </c>
      <c r="F190" s="33" t="s">
        <v>3422</v>
      </c>
      <c r="G190" s="33" t="s">
        <v>3478</v>
      </c>
      <c r="H190" s="23" t="str">
        <f t="shared" si="6"/>
        <v>游＊</v>
      </c>
      <c r="I190" s="23" t="str">
        <f t="shared" si="7"/>
        <v>0＊503401</v>
      </c>
      <c r="J190" s="33" t="s">
        <v>3422</v>
      </c>
      <c r="K190" s="33" t="s">
        <v>1132</v>
      </c>
      <c r="L190" s="33">
        <v>1125</v>
      </c>
      <c r="M190" s="33"/>
      <c r="N190" s="33"/>
      <c r="O190" s="33"/>
      <c r="P190" s="33"/>
      <c r="Q190" s="2"/>
      <c r="R190" s="2"/>
      <c r="S190" s="2"/>
      <c r="T190" s="2"/>
      <c r="U190" s="2"/>
      <c r="V190" s="18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2"/>
      <c r="AO190" s="2"/>
      <c r="AP190" s="2"/>
      <c r="AQ190" s="1"/>
      <c r="AR190" s="1"/>
      <c r="AS190" s="1"/>
      <c r="AT190" s="1"/>
      <c r="AU190" s="1"/>
      <c r="AV190" s="2"/>
      <c r="AW190" s="1"/>
      <c r="AX190" s="1"/>
      <c r="AY190" s="1"/>
      <c r="AZ190" s="1"/>
      <c r="BA190" s="1"/>
      <c r="BB190" s="92"/>
      <c r="BC190" s="1"/>
      <c r="BD190" s="1" t="s">
        <v>3760</v>
      </c>
      <c r="BE190" s="1" t="s">
        <v>3760</v>
      </c>
      <c r="BF190" s="1"/>
      <c r="BG190" s="2"/>
      <c r="BH190" s="2"/>
      <c r="BI190" s="1"/>
      <c r="BJ190" s="2"/>
      <c r="BK190" s="2"/>
      <c r="BL190" s="2"/>
      <c r="BM190" s="1"/>
      <c r="BN190" s="90"/>
    </row>
    <row r="191" spans="1:66" ht="31.2">
      <c r="A191" s="23">
        <v>187</v>
      </c>
      <c r="B191" s="33" t="s">
        <v>3666</v>
      </c>
      <c r="C191" s="33" t="s">
        <v>795</v>
      </c>
      <c r="D191" s="33" t="s">
        <v>2661</v>
      </c>
      <c r="E191" s="33">
        <v>81</v>
      </c>
      <c r="F191" s="33" t="s">
        <v>325</v>
      </c>
      <c r="G191" s="33" t="s">
        <v>325</v>
      </c>
      <c r="H191" s="23" t="str">
        <f t="shared" si="6"/>
        <v>周＊玉雲</v>
      </c>
      <c r="I191" s="23" t="str">
        <f t="shared" si="7"/>
        <v>2＊495074</v>
      </c>
      <c r="J191" s="33" t="s">
        <v>3424</v>
      </c>
      <c r="K191" s="33" t="s">
        <v>1127</v>
      </c>
      <c r="L191" s="33">
        <v>1125</v>
      </c>
      <c r="M191" s="33"/>
      <c r="N191" s="33"/>
      <c r="O191" s="33"/>
      <c r="P191" s="33"/>
      <c r="Q191" s="2"/>
      <c r="R191" s="2"/>
      <c r="S191" s="2"/>
      <c r="T191" s="2"/>
      <c r="U191" s="2"/>
      <c r="V191" s="18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2"/>
      <c r="AO191" s="2"/>
      <c r="AP191" s="2"/>
      <c r="AQ191" s="1"/>
      <c r="AR191" s="1"/>
      <c r="AS191" s="1"/>
      <c r="AT191" s="1"/>
      <c r="AU191" s="1"/>
      <c r="AV191" s="2"/>
      <c r="AW191" s="1"/>
      <c r="AX191" s="1"/>
      <c r="AY191" s="1"/>
      <c r="AZ191" s="1"/>
      <c r="BA191" s="1"/>
      <c r="BB191" s="92"/>
      <c r="BC191" s="1"/>
      <c r="BD191" s="1"/>
      <c r="BE191" s="1" t="s">
        <v>3760</v>
      </c>
      <c r="BF191" s="1"/>
      <c r="BG191" s="2"/>
      <c r="BH191" s="2"/>
      <c r="BI191" s="1"/>
      <c r="BJ191" s="2"/>
      <c r="BK191" s="2"/>
      <c r="BL191" s="2"/>
      <c r="BM191" s="1"/>
      <c r="BN191" s="90"/>
    </row>
    <row r="192" spans="1:66" ht="46.8">
      <c r="A192" s="23">
        <v>188</v>
      </c>
      <c r="B192" s="33" t="s">
        <v>3667</v>
      </c>
      <c r="C192" s="33" t="s">
        <v>102</v>
      </c>
      <c r="D192" s="33" t="s">
        <v>2659</v>
      </c>
      <c r="E192" s="33">
        <v>58</v>
      </c>
      <c r="F192" s="33" t="s">
        <v>3424</v>
      </c>
      <c r="G192" s="33" t="s">
        <v>3424</v>
      </c>
      <c r="H192" s="23" t="str">
        <f t="shared" si="6"/>
        <v>許＊敏</v>
      </c>
      <c r="I192" s="23" t="str">
        <f t="shared" si="7"/>
        <v>2＊753554</v>
      </c>
      <c r="J192" s="33" t="s">
        <v>3424</v>
      </c>
      <c r="K192" s="33" t="s">
        <v>1125</v>
      </c>
      <c r="L192" s="33">
        <v>1125</v>
      </c>
      <c r="M192" s="33"/>
      <c r="N192" s="33"/>
      <c r="O192" s="33"/>
      <c r="P192" s="33"/>
      <c r="Q192" s="2"/>
      <c r="R192" s="2"/>
      <c r="S192" s="2"/>
      <c r="T192" s="2"/>
      <c r="U192" s="2"/>
      <c r="V192" s="18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2"/>
      <c r="AO192" s="2"/>
      <c r="AP192" s="2"/>
      <c r="AQ192" s="1"/>
      <c r="AR192" s="1"/>
      <c r="AS192" s="1"/>
      <c r="AT192" s="1"/>
      <c r="AU192" s="1"/>
      <c r="AV192" s="2"/>
      <c r="AW192" s="1"/>
      <c r="AX192" s="1"/>
      <c r="AY192" s="1"/>
      <c r="AZ192" s="1"/>
      <c r="BA192" s="1"/>
      <c r="BB192" s="92"/>
      <c r="BC192" s="1"/>
      <c r="BD192" s="1" t="s">
        <v>3760</v>
      </c>
      <c r="BE192" s="1"/>
      <c r="BF192" s="1" t="s">
        <v>1133</v>
      </c>
      <c r="BG192" s="2"/>
      <c r="BH192" s="2"/>
      <c r="BI192" s="1"/>
      <c r="BJ192" s="2"/>
      <c r="BK192" s="2"/>
      <c r="BL192" s="2"/>
      <c r="BM192" s="1"/>
      <c r="BN192" s="90"/>
    </row>
    <row r="193" spans="1:66" ht="31.2">
      <c r="A193" s="23">
        <v>189</v>
      </c>
      <c r="B193" s="33" t="s">
        <v>3668</v>
      </c>
      <c r="C193" s="33" t="s">
        <v>3479</v>
      </c>
      <c r="D193" s="33" t="s">
        <v>2661</v>
      </c>
      <c r="E193" s="33">
        <v>70</v>
      </c>
      <c r="F193" s="33" t="s">
        <v>325</v>
      </c>
      <c r="G193" s="33" t="s">
        <v>325</v>
      </c>
      <c r="H193" s="23" t="str">
        <f t="shared" si="6"/>
        <v>葉＊蓮</v>
      </c>
      <c r="I193" s="23" t="str">
        <f t="shared" si="7"/>
        <v>0＊746777</v>
      </c>
      <c r="J193" s="33" t="s">
        <v>3428</v>
      </c>
      <c r="K193" s="33" t="s">
        <v>1131</v>
      </c>
      <c r="L193" s="33">
        <v>1125</v>
      </c>
      <c r="M193" s="33"/>
      <c r="N193" s="33"/>
      <c r="O193" s="33"/>
      <c r="P193" s="33"/>
      <c r="Q193" s="2"/>
      <c r="R193" s="2"/>
      <c r="S193" s="2"/>
      <c r="T193" s="2"/>
      <c r="U193" s="2"/>
      <c r="V193" s="18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2"/>
      <c r="AO193" s="2"/>
      <c r="AP193" s="2"/>
      <c r="AQ193" s="1"/>
      <c r="AR193" s="1"/>
      <c r="AS193" s="1"/>
      <c r="AT193" s="1"/>
      <c r="AU193" s="1"/>
      <c r="AV193" s="2"/>
      <c r="AW193" s="1"/>
      <c r="AX193" s="1"/>
      <c r="AY193" s="1"/>
      <c r="AZ193" s="1"/>
      <c r="BA193" s="1"/>
      <c r="BB193" s="92"/>
      <c r="BC193" s="1"/>
      <c r="BD193" s="1"/>
      <c r="BE193" s="1"/>
      <c r="BF193" s="1"/>
      <c r="BG193" s="2" t="s">
        <v>3760</v>
      </c>
      <c r="BH193" s="2"/>
      <c r="BI193" s="1"/>
      <c r="BJ193" s="2"/>
      <c r="BK193" s="2"/>
      <c r="BL193" s="2"/>
      <c r="BM193" s="1"/>
      <c r="BN193" s="90"/>
    </row>
    <row r="194" spans="1:66" ht="31.2">
      <c r="A194" s="23">
        <v>190</v>
      </c>
      <c r="B194" s="33" t="s">
        <v>2888</v>
      </c>
      <c r="C194" s="33" t="s">
        <v>2226</v>
      </c>
      <c r="D194" s="33" t="s">
        <v>2661</v>
      </c>
      <c r="E194" s="33">
        <v>52</v>
      </c>
      <c r="F194" s="33" t="s">
        <v>325</v>
      </c>
      <c r="G194" s="33" t="s">
        <v>325</v>
      </c>
      <c r="H194" s="23" t="str">
        <f t="shared" si="6"/>
        <v>陳＊君</v>
      </c>
      <c r="I194" s="23" t="str">
        <f t="shared" si="7"/>
        <v>0＊426695</v>
      </c>
      <c r="J194" s="33" t="s">
        <v>3428</v>
      </c>
      <c r="K194" s="33" t="s">
        <v>1127</v>
      </c>
      <c r="L194" s="33">
        <v>1125</v>
      </c>
      <c r="M194" s="33"/>
      <c r="N194" s="33"/>
      <c r="O194" s="33"/>
      <c r="P194" s="33"/>
      <c r="Q194" s="2"/>
      <c r="R194" s="2"/>
      <c r="S194" s="2"/>
      <c r="T194" s="2"/>
      <c r="U194" s="2"/>
      <c r="V194" s="18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2"/>
      <c r="AO194" s="2"/>
      <c r="AP194" s="2"/>
      <c r="AQ194" s="1"/>
      <c r="AR194" s="1"/>
      <c r="AS194" s="1"/>
      <c r="AT194" s="1"/>
      <c r="AU194" s="1"/>
      <c r="AV194" s="2"/>
      <c r="AW194" s="1"/>
      <c r="AX194" s="1"/>
      <c r="AY194" s="1"/>
      <c r="AZ194" s="1"/>
      <c r="BA194" s="1"/>
      <c r="BB194" s="92"/>
      <c r="BC194" s="1"/>
      <c r="BD194" s="1"/>
      <c r="BE194" s="1" t="s">
        <v>3760</v>
      </c>
      <c r="BF194" s="1"/>
      <c r="BG194" s="2"/>
      <c r="BH194" s="2"/>
      <c r="BI194" s="1"/>
      <c r="BJ194" s="2"/>
      <c r="BK194" s="2"/>
      <c r="BL194" s="2"/>
      <c r="BM194" s="1"/>
      <c r="BN194" s="90"/>
    </row>
    <row r="195" spans="1:66" ht="31.2">
      <c r="A195" s="23">
        <v>191</v>
      </c>
      <c r="B195" s="33" t="s">
        <v>3669</v>
      </c>
      <c r="C195" s="33" t="s">
        <v>3480</v>
      </c>
      <c r="D195" s="33" t="s">
        <v>2661</v>
      </c>
      <c r="E195" s="33">
        <v>58</v>
      </c>
      <c r="F195" s="33" t="s">
        <v>325</v>
      </c>
      <c r="G195" s="33" t="s">
        <v>325</v>
      </c>
      <c r="H195" s="23" t="str">
        <f t="shared" si="6"/>
        <v>王＊</v>
      </c>
      <c r="I195" s="23" t="str">
        <f t="shared" si="7"/>
        <v>0＊408358</v>
      </c>
      <c r="J195" s="33" t="s">
        <v>3428</v>
      </c>
      <c r="K195" s="33" t="s">
        <v>1127</v>
      </c>
      <c r="L195" s="33">
        <v>1125</v>
      </c>
      <c r="M195" s="33"/>
      <c r="N195" s="33"/>
      <c r="O195" s="33"/>
      <c r="P195" s="33"/>
      <c r="Q195" s="2"/>
      <c r="R195" s="2"/>
      <c r="S195" s="2"/>
      <c r="T195" s="2"/>
      <c r="U195" s="2"/>
      <c r="V195" s="18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2"/>
      <c r="AO195" s="2"/>
      <c r="AP195" s="2"/>
      <c r="AQ195" s="1"/>
      <c r="AR195" s="1"/>
      <c r="AS195" s="1"/>
      <c r="AT195" s="1"/>
      <c r="AU195" s="1"/>
      <c r="AV195" s="2"/>
      <c r="AW195" s="1"/>
      <c r="AX195" s="1"/>
      <c r="AY195" s="1"/>
      <c r="AZ195" s="1"/>
      <c r="BA195" s="1"/>
      <c r="BB195" s="92"/>
      <c r="BC195" s="1"/>
      <c r="BD195" s="1"/>
      <c r="BE195" s="1" t="s">
        <v>3760</v>
      </c>
      <c r="BF195" s="1"/>
      <c r="BG195" s="2"/>
      <c r="BH195" s="2"/>
      <c r="BI195" s="1"/>
      <c r="BJ195" s="2"/>
      <c r="BK195" s="2"/>
      <c r="BL195" s="2"/>
      <c r="BM195" s="1"/>
      <c r="BN195" s="90"/>
    </row>
    <row r="196" spans="1:66" ht="46.8">
      <c r="A196" s="23">
        <v>192</v>
      </c>
      <c r="B196" s="33" t="s">
        <v>3670</v>
      </c>
      <c r="C196" s="33" t="s">
        <v>3481</v>
      </c>
      <c r="D196" s="33" t="s">
        <v>2659</v>
      </c>
      <c r="E196" s="33">
        <v>85</v>
      </c>
      <c r="F196" s="33" t="s">
        <v>325</v>
      </c>
      <c r="G196" s="33" t="s">
        <v>325</v>
      </c>
      <c r="H196" s="23" t="str">
        <f t="shared" si="6"/>
        <v>徐＊智</v>
      </c>
      <c r="I196" s="23" t="str">
        <f t="shared" si="7"/>
        <v>2＊455409</v>
      </c>
      <c r="J196" s="33" t="s">
        <v>3428</v>
      </c>
      <c r="K196" s="33" t="s">
        <v>1135</v>
      </c>
      <c r="L196" s="33">
        <v>1125</v>
      </c>
      <c r="M196" s="33"/>
      <c r="N196" s="33"/>
      <c r="O196" s="33"/>
      <c r="P196" s="33"/>
      <c r="Q196" s="2"/>
      <c r="R196" s="2"/>
      <c r="S196" s="2"/>
      <c r="T196" s="2"/>
      <c r="U196" s="2"/>
      <c r="V196" s="18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2"/>
      <c r="AO196" s="2"/>
      <c r="AP196" s="2"/>
      <c r="AQ196" s="1"/>
      <c r="AR196" s="1"/>
      <c r="AS196" s="1"/>
      <c r="AT196" s="1"/>
      <c r="AU196" s="1"/>
      <c r="AV196" s="2"/>
      <c r="AW196" s="1"/>
      <c r="AX196" s="1"/>
      <c r="AY196" s="1"/>
      <c r="AZ196" s="1" t="s">
        <v>3772</v>
      </c>
      <c r="BA196" s="1"/>
      <c r="BB196" s="92"/>
      <c r="BC196" s="1"/>
      <c r="BD196" s="1"/>
      <c r="BE196" s="1" t="s">
        <v>3760</v>
      </c>
      <c r="BF196" s="1"/>
      <c r="BG196" s="2"/>
      <c r="BH196" s="2"/>
      <c r="BI196" s="1"/>
      <c r="BJ196" s="2"/>
      <c r="BK196" s="2"/>
      <c r="BL196" s="2"/>
      <c r="BM196" s="1"/>
      <c r="BN196" s="90"/>
    </row>
    <row r="197" spans="1:66" ht="31.2">
      <c r="A197" s="23">
        <v>193</v>
      </c>
      <c r="B197" s="33" t="s">
        <v>3671</v>
      </c>
      <c r="C197" s="33" t="s">
        <v>3482</v>
      </c>
      <c r="D197" s="33" t="s">
        <v>2659</v>
      </c>
      <c r="E197" s="33">
        <v>62</v>
      </c>
      <c r="F197" s="33" t="s">
        <v>325</v>
      </c>
      <c r="G197" s="33" t="s">
        <v>325</v>
      </c>
      <c r="H197" s="23" t="str">
        <f t="shared" si="6"/>
        <v>林＊文</v>
      </c>
      <c r="I197" s="23" t="str">
        <f t="shared" si="7"/>
        <v>2＊135808</v>
      </c>
      <c r="J197" s="33" t="s">
        <v>3428</v>
      </c>
      <c r="K197" s="33" t="s">
        <v>1127</v>
      </c>
      <c r="L197" s="33">
        <v>1125</v>
      </c>
      <c r="M197" s="33"/>
      <c r="N197" s="33"/>
      <c r="O197" s="33"/>
      <c r="P197" s="33"/>
      <c r="Q197" s="2"/>
      <c r="R197" s="2"/>
      <c r="S197" s="2"/>
      <c r="T197" s="2"/>
      <c r="U197" s="2"/>
      <c r="V197" s="18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2"/>
      <c r="AO197" s="2"/>
      <c r="AP197" s="2"/>
      <c r="AQ197" s="1"/>
      <c r="AR197" s="1"/>
      <c r="AS197" s="1"/>
      <c r="AT197" s="1"/>
      <c r="AU197" s="1"/>
      <c r="AV197" s="2"/>
      <c r="AW197" s="1"/>
      <c r="AX197" s="1"/>
      <c r="AY197" s="1"/>
      <c r="AZ197" s="1"/>
      <c r="BA197" s="1"/>
      <c r="BB197" s="92"/>
      <c r="BC197" s="1"/>
      <c r="BD197" s="1"/>
      <c r="BE197" s="1" t="s">
        <v>3760</v>
      </c>
      <c r="BF197" s="1"/>
      <c r="BG197" s="2"/>
      <c r="BH197" s="2"/>
      <c r="BI197" s="1"/>
      <c r="BJ197" s="2"/>
      <c r="BK197" s="2"/>
      <c r="BL197" s="2"/>
      <c r="BM197" s="1"/>
      <c r="BN197" s="90"/>
    </row>
    <row r="198" spans="1:66" ht="46.8">
      <c r="A198" s="23">
        <v>194</v>
      </c>
      <c r="B198" s="33" t="s">
        <v>3564</v>
      </c>
      <c r="C198" s="33" t="s">
        <v>492</v>
      </c>
      <c r="D198" s="33" t="s">
        <v>2659</v>
      </c>
      <c r="E198" s="33">
        <v>77</v>
      </c>
      <c r="F198" s="33" t="s">
        <v>325</v>
      </c>
      <c r="G198" s="33" t="s">
        <v>325</v>
      </c>
      <c r="H198" s="23" t="str">
        <f t="shared" si="6"/>
        <v>林＊吉</v>
      </c>
      <c r="I198" s="23" t="str">
        <f t="shared" si="7"/>
        <v>2＊758017</v>
      </c>
      <c r="J198" s="33" t="s">
        <v>3428</v>
      </c>
      <c r="K198" s="33" t="s">
        <v>1132</v>
      </c>
      <c r="L198" s="33">
        <v>1125</v>
      </c>
      <c r="M198" s="33"/>
      <c r="N198" s="33"/>
      <c r="O198" s="33"/>
      <c r="P198" s="33"/>
      <c r="Q198" s="2"/>
      <c r="R198" s="2"/>
      <c r="S198" s="2"/>
      <c r="T198" s="2"/>
      <c r="U198" s="2"/>
      <c r="V198" s="18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2"/>
      <c r="AO198" s="2"/>
      <c r="AP198" s="2"/>
      <c r="AQ198" s="1"/>
      <c r="AR198" s="1"/>
      <c r="AS198" s="1"/>
      <c r="AT198" s="1"/>
      <c r="AU198" s="1"/>
      <c r="AV198" s="2"/>
      <c r="AW198" s="1"/>
      <c r="AX198" s="1"/>
      <c r="AY198" s="1"/>
      <c r="AZ198" s="1" t="s">
        <v>1108</v>
      </c>
      <c r="BA198" s="1"/>
      <c r="BB198" s="92"/>
      <c r="BC198" s="1"/>
      <c r="BD198" s="1" t="s">
        <v>3760</v>
      </c>
      <c r="BE198" s="1" t="s">
        <v>3760</v>
      </c>
      <c r="BF198" s="1"/>
      <c r="BG198" s="2"/>
      <c r="BH198" s="2"/>
      <c r="BI198" s="1" t="s">
        <v>1114</v>
      </c>
      <c r="BJ198" s="2"/>
      <c r="BK198" s="2"/>
      <c r="BL198" s="2"/>
      <c r="BM198" s="1"/>
      <c r="BN198" s="90"/>
    </row>
    <row r="199" spans="1:66" ht="31.2">
      <c r="A199" s="23">
        <v>195</v>
      </c>
      <c r="B199" s="33" t="s">
        <v>3672</v>
      </c>
      <c r="C199" s="33" t="s">
        <v>456</v>
      </c>
      <c r="D199" s="33" t="s">
        <v>2659</v>
      </c>
      <c r="E199" s="33">
        <v>36</v>
      </c>
      <c r="F199" s="33" t="s">
        <v>325</v>
      </c>
      <c r="G199" s="33" t="s">
        <v>325</v>
      </c>
      <c r="H199" s="23" t="str">
        <f t="shared" si="6"/>
        <v>黃＊瑋</v>
      </c>
      <c r="I199" s="23" t="str">
        <f t="shared" si="7"/>
        <v>2＊257014</v>
      </c>
      <c r="J199" s="33" t="s">
        <v>3425</v>
      </c>
      <c r="K199" s="33" t="s">
        <v>1127</v>
      </c>
      <c r="L199" s="33">
        <v>1125</v>
      </c>
      <c r="M199" s="33"/>
      <c r="N199" s="33"/>
      <c r="O199" s="33"/>
      <c r="P199" s="33"/>
      <c r="Q199" s="2"/>
      <c r="R199" s="2"/>
      <c r="S199" s="2"/>
      <c r="T199" s="2"/>
      <c r="U199" s="2"/>
      <c r="V199" s="18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2"/>
      <c r="AO199" s="2"/>
      <c r="AP199" s="2"/>
      <c r="AQ199" s="1"/>
      <c r="AR199" s="1"/>
      <c r="AS199" s="1"/>
      <c r="AT199" s="1"/>
      <c r="AU199" s="1"/>
      <c r="AV199" s="2"/>
      <c r="AW199" s="1"/>
      <c r="AX199" s="1"/>
      <c r="AY199" s="1"/>
      <c r="AZ199" s="1"/>
      <c r="BA199" s="1"/>
      <c r="BB199" s="92"/>
      <c r="BC199" s="1"/>
      <c r="BD199" s="1"/>
      <c r="BE199" s="1" t="s">
        <v>3760</v>
      </c>
      <c r="BF199" s="1"/>
      <c r="BG199" s="2"/>
      <c r="BH199" s="2"/>
      <c r="BI199" s="1"/>
      <c r="BJ199" s="2"/>
      <c r="BK199" s="2"/>
      <c r="BL199" s="2"/>
      <c r="BM199" s="1"/>
      <c r="BN199" s="90"/>
    </row>
    <row r="200" spans="1:66" ht="31.2">
      <c r="A200" s="23">
        <v>196</v>
      </c>
      <c r="B200" s="33" t="s">
        <v>3673</v>
      </c>
      <c r="C200" s="33" t="s">
        <v>3483</v>
      </c>
      <c r="D200" s="33" t="s">
        <v>2661</v>
      </c>
      <c r="E200" s="33">
        <v>79</v>
      </c>
      <c r="F200" s="33" t="s">
        <v>325</v>
      </c>
      <c r="G200" s="33" t="s">
        <v>325</v>
      </c>
      <c r="H200" s="23" t="str">
        <f t="shared" si="6"/>
        <v>柳＊順環</v>
      </c>
      <c r="I200" s="23" t="str">
        <f t="shared" si="7"/>
        <v>0＊099270</v>
      </c>
      <c r="J200" s="33" t="s">
        <v>3484</v>
      </c>
      <c r="K200" s="33" t="s">
        <v>1127</v>
      </c>
      <c r="L200" s="33">
        <v>1125</v>
      </c>
      <c r="M200" s="33"/>
      <c r="N200" s="33"/>
      <c r="O200" s="33"/>
      <c r="P200" s="33"/>
      <c r="Q200" s="2"/>
      <c r="R200" s="2"/>
      <c r="S200" s="2"/>
      <c r="T200" s="2"/>
      <c r="U200" s="2"/>
      <c r="V200" s="18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2"/>
      <c r="AO200" s="2"/>
      <c r="AP200" s="2"/>
      <c r="AQ200" s="1"/>
      <c r="AR200" s="1"/>
      <c r="AS200" s="1"/>
      <c r="AT200" s="1"/>
      <c r="AU200" s="1"/>
      <c r="AV200" s="2"/>
      <c r="AW200" s="1"/>
      <c r="AX200" s="1"/>
      <c r="AY200" s="1"/>
      <c r="AZ200" s="1"/>
      <c r="BA200" s="1"/>
      <c r="BB200" s="92"/>
      <c r="BC200" s="1"/>
      <c r="BD200" s="1"/>
      <c r="BE200" s="1" t="s">
        <v>3760</v>
      </c>
      <c r="BF200" s="1"/>
      <c r="BG200" s="2"/>
      <c r="BH200" s="2"/>
      <c r="BI200" s="1"/>
      <c r="BJ200" s="2"/>
      <c r="BK200" s="2"/>
      <c r="BL200" s="2"/>
      <c r="BM200" s="1"/>
      <c r="BN200" s="90"/>
    </row>
    <row r="201" spans="1:66" ht="31.2">
      <c r="A201" s="23">
        <v>197</v>
      </c>
      <c r="B201" s="33" t="s">
        <v>3674</v>
      </c>
      <c r="C201" s="33" t="s">
        <v>3485</v>
      </c>
      <c r="D201" s="33" t="s">
        <v>2659</v>
      </c>
      <c r="E201" s="33">
        <v>75</v>
      </c>
      <c r="F201" s="33" t="s">
        <v>325</v>
      </c>
      <c r="G201" s="33" t="s">
        <v>325</v>
      </c>
      <c r="H201" s="23" t="str">
        <f t="shared" si="6"/>
        <v>林＊</v>
      </c>
      <c r="I201" s="23" t="str">
        <f t="shared" si="7"/>
        <v>1＊081306</v>
      </c>
      <c r="J201" s="33" t="s">
        <v>3484</v>
      </c>
      <c r="K201" s="33" t="s">
        <v>1127</v>
      </c>
      <c r="L201" s="33">
        <v>1125</v>
      </c>
      <c r="M201" s="33"/>
      <c r="N201" s="33"/>
      <c r="O201" s="33"/>
      <c r="P201" s="33"/>
      <c r="Q201" s="2"/>
      <c r="R201" s="2"/>
      <c r="S201" s="2"/>
      <c r="T201" s="2"/>
      <c r="U201" s="2"/>
      <c r="V201" s="18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2"/>
      <c r="AO201" s="2"/>
      <c r="AP201" s="2"/>
      <c r="AQ201" s="1"/>
      <c r="AR201" s="1"/>
      <c r="AS201" s="1"/>
      <c r="AT201" s="1"/>
      <c r="AU201" s="1"/>
      <c r="AV201" s="2"/>
      <c r="AW201" s="1"/>
      <c r="AX201" s="1"/>
      <c r="AY201" s="1"/>
      <c r="AZ201" s="1"/>
      <c r="BA201" s="1"/>
      <c r="BB201" s="92"/>
      <c r="BC201" s="1"/>
      <c r="BD201" s="1"/>
      <c r="BE201" s="1" t="s">
        <v>1126</v>
      </c>
      <c r="BF201" s="1"/>
      <c r="BG201" s="2"/>
      <c r="BH201" s="2"/>
      <c r="BI201" s="1"/>
      <c r="BJ201" s="2"/>
      <c r="BK201" s="2"/>
      <c r="BL201" s="2"/>
      <c r="BM201" s="1"/>
      <c r="BN201" s="90"/>
    </row>
    <row r="202" spans="1:66" ht="46.8">
      <c r="A202" s="23">
        <v>198</v>
      </c>
      <c r="B202" s="33" t="s">
        <v>3675</v>
      </c>
      <c r="C202" s="33" t="s">
        <v>3486</v>
      </c>
      <c r="D202" s="33" t="s">
        <v>2661</v>
      </c>
      <c r="E202" s="33">
        <v>64</v>
      </c>
      <c r="F202" s="33" t="s">
        <v>325</v>
      </c>
      <c r="G202" s="33" t="s">
        <v>325</v>
      </c>
      <c r="H202" s="23" t="str">
        <f t="shared" si="6"/>
        <v>鄭＊珍</v>
      </c>
      <c r="I202" s="23" t="str">
        <f t="shared" si="7"/>
        <v>1＊639600</v>
      </c>
      <c r="J202" s="33" t="s">
        <v>3484</v>
      </c>
      <c r="K202" s="33" t="s">
        <v>1132</v>
      </c>
      <c r="L202" s="33">
        <v>1125</v>
      </c>
      <c r="M202" s="33"/>
      <c r="N202" s="33"/>
      <c r="O202" s="33"/>
      <c r="P202" s="33"/>
      <c r="Q202" s="2"/>
      <c r="R202" s="2"/>
      <c r="S202" s="2"/>
      <c r="T202" s="2"/>
      <c r="U202" s="2"/>
      <c r="V202" s="18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2"/>
      <c r="AO202" s="2"/>
      <c r="AP202" s="2"/>
      <c r="AQ202" s="1"/>
      <c r="AR202" s="1"/>
      <c r="AS202" s="1"/>
      <c r="AT202" s="1"/>
      <c r="AU202" s="1"/>
      <c r="AV202" s="2"/>
      <c r="AW202" s="1"/>
      <c r="AX202" s="1"/>
      <c r="AY202" s="1"/>
      <c r="AZ202" s="1"/>
      <c r="BA202" s="1"/>
      <c r="BB202" s="92"/>
      <c r="BC202" s="1"/>
      <c r="BD202" s="1" t="s">
        <v>3760</v>
      </c>
      <c r="BE202" s="1" t="s">
        <v>3760</v>
      </c>
      <c r="BF202" s="1"/>
      <c r="BG202" s="2"/>
      <c r="BH202" s="2"/>
      <c r="BI202" s="1"/>
      <c r="BJ202" s="2"/>
      <c r="BK202" s="2"/>
      <c r="BL202" s="2"/>
      <c r="BM202" s="1"/>
      <c r="BN202" s="90"/>
    </row>
    <row r="203" spans="1:66" ht="46.8">
      <c r="A203" s="23">
        <v>199</v>
      </c>
      <c r="B203" s="33" t="s">
        <v>3591</v>
      </c>
      <c r="C203" s="33" t="s">
        <v>1723</v>
      </c>
      <c r="D203" s="33" t="s">
        <v>2661</v>
      </c>
      <c r="E203" s="33">
        <v>78</v>
      </c>
      <c r="F203" s="33" t="s">
        <v>325</v>
      </c>
      <c r="G203" s="33" t="s">
        <v>325</v>
      </c>
      <c r="H203" s="23" t="str">
        <f t="shared" si="6"/>
        <v>許＊</v>
      </c>
      <c r="I203" s="23" t="str">
        <f t="shared" si="7"/>
        <v>2＊813216</v>
      </c>
      <c r="J203" s="33" t="s">
        <v>3484</v>
      </c>
      <c r="K203" s="33" t="s">
        <v>1132</v>
      </c>
      <c r="L203" s="33">
        <v>1125</v>
      </c>
      <c r="M203" s="33"/>
      <c r="N203" s="33"/>
      <c r="O203" s="33"/>
      <c r="P203" s="33"/>
      <c r="Q203" s="2"/>
      <c r="R203" s="2"/>
      <c r="S203" s="2"/>
      <c r="T203" s="2"/>
      <c r="U203" s="2"/>
      <c r="V203" s="18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2"/>
      <c r="AO203" s="2"/>
      <c r="AP203" s="2"/>
      <c r="AQ203" s="1"/>
      <c r="AR203" s="1"/>
      <c r="AS203" s="1"/>
      <c r="AT203" s="1"/>
      <c r="AU203" s="1"/>
      <c r="AV203" s="2"/>
      <c r="AW203" s="1"/>
      <c r="AX203" s="1"/>
      <c r="AY203" s="1"/>
      <c r="AZ203" s="1"/>
      <c r="BA203" s="1"/>
      <c r="BB203" s="92"/>
      <c r="BC203" s="1"/>
      <c r="BD203" s="1" t="s">
        <v>3760</v>
      </c>
      <c r="BE203" s="1" t="s">
        <v>3760</v>
      </c>
      <c r="BF203" s="1"/>
      <c r="BG203" s="2"/>
      <c r="BH203" s="2"/>
      <c r="BI203" s="1" t="s">
        <v>1114</v>
      </c>
      <c r="BJ203" s="2"/>
      <c r="BK203" s="2"/>
      <c r="BL203" s="2"/>
      <c r="BM203" s="1"/>
      <c r="BN203" s="90"/>
    </row>
    <row r="204" spans="1:66" ht="46.8">
      <c r="A204" s="23">
        <v>200</v>
      </c>
      <c r="B204" s="33" t="s">
        <v>3215</v>
      </c>
      <c r="C204" s="33" t="s">
        <v>2485</v>
      </c>
      <c r="D204" s="33" t="s">
        <v>2661</v>
      </c>
      <c r="E204" s="33">
        <v>87</v>
      </c>
      <c r="F204" s="33" t="s">
        <v>325</v>
      </c>
      <c r="G204" s="33" t="s">
        <v>325</v>
      </c>
      <c r="H204" s="23" t="str">
        <f t="shared" si="6"/>
        <v>陳＊淑裡</v>
      </c>
      <c r="I204" s="23" t="str">
        <f t="shared" si="7"/>
        <v>2＊918459</v>
      </c>
      <c r="J204" s="33" t="s">
        <v>3484</v>
      </c>
      <c r="K204" s="33" t="s">
        <v>1125</v>
      </c>
      <c r="L204" s="33">
        <v>1125</v>
      </c>
      <c r="M204" s="33"/>
      <c r="N204" s="33"/>
      <c r="O204" s="33"/>
      <c r="P204" s="33"/>
      <c r="Q204" s="2"/>
      <c r="R204" s="2"/>
      <c r="S204" s="2"/>
      <c r="T204" s="2"/>
      <c r="U204" s="2"/>
      <c r="V204" s="18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2"/>
      <c r="AO204" s="2"/>
      <c r="AP204" s="2"/>
      <c r="AQ204" s="1"/>
      <c r="AR204" s="1"/>
      <c r="AS204" s="1"/>
      <c r="AT204" s="1"/>
      <c r="AU204" s="1"/>
      <c r="AV204" s="2"/>
      <c r="AW204" s="1"/>
      <c r="AX204" s="1"/>
      <c r="AY204" s="1"/>
      <c r="AZ204" s="1"/>
      <c r="BA204" s="1"/>
      <c r="BB204" s="92"/>
      <c r="BC204" s="1"/>
      <c r="BD204" s="1" t="s">
        <v>3760</v>
      </c>
      <c r="BE204" s="1"/>
      <c r="BF204" s="1" t="s">
        <v>3760</v>
      </c>
      <c r="BG204" s="2"/>
      <c r="BH204" s="2"/>
      <c r="BI204" s="1"/>
      <c r="BJ204" s="2"/>
      <c r="BK204" s="2"/>
      <c r="BL204" s="2"/>
      <c r="BM204" s="1"/>
      <c r="BN204" s="90"/>
    </row>
    <row r="205" spans="1:66" ht="46.8">
      <c r="A205" s="23">
        <v>201</v>
      </c>
      <c r="B205" s="33" t="s">
        <v>3676</v>
      </c>
      <c r="C205" s="33" t="s">
        <v>3487</v>
      </c>
      <c r="D205" s="33" t="s">
        <v>2661</v>
      </c>
      <c r="E205" s="33">
        <v>72</v>
      </c>
      <c r="F205" s="33" t="s">
        <v>325</v>
      </c>
      <c r="G205" s="33" t="s">
        <v>325</v>
      </c>
      <c r="H205" s="23" t="str">
        <f t="shared" si="6"/>
        <v>周＊月雲</v>
      </c>
      <c r="I205" s="23" t="str">
        <f t="shared" si="7"/>
        <v>0＊298179</v>
      </c>
      <c r="J205" s="33" t="s">
        <v>3488</v>
      </c>
      <c r="K205" s="33" t="s">
        <v>1140</v>
      </c>
      <c r="L205" s="33">
        <v>1125</v>
      </c>
      <c r="M205" s="33"/>
      <c r="N205" s="33"/>
      <c r="O205" s="33"/>
      <c r="P205" s="33"/>
      <c r="Q205" s="2"/>
      <c r="R205" s="2"/>
      <c r="S205" s="2"/>
      <c r="T205" s="2"/>
      <c r="U205" s="2"/>
      <c r="V205" s="18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2"/>
      <c r="AO205" s="2"/>
      <c r="AP205" s="2"/>
      <c r="AQ205" s="1"/>
      <c r="AR205" s="1"/>
      <c r="AS205" s="1"/>
      <c r="AT205" s="1"/>
      <c r="AU205" s="1"/>
      <c r="AV205" s="2"/>
      <c r="AW205" s="1"/>
      <c r="AX205" s="1"/>
      <c r="AY205" s="1"/>
      <c r="AZ205" s="1"/>
      <c r="BA205" s="1"/>
      <c r="BB205" s="92"/>
      <c r="BC205" s="1"/>
      <c r="BD205" s="1"/>
      <c r="BE205" s="1" t="s">
        <v>3760</v>
      </c>
      <c r="BF205" s="1"/>
      <c r="BG205" s="2"/>
      <c r="BH205" s="2"/>
      <c r="BI205" s="1"/>
      <c r="BJ205" s="2" t="s">
        <v>1141</v>
      </c>
      <c r="BK205" s="2"/>
      <c r="BL205" s="2"/>
      <c r="BM205" s="1"/>
      <c r="BN205" s="90"/>
    </row>
    <row r="206" spans="1:66" ht="31.2">
      <c r="A206" s="23">
        <v>202</v>
      </c>
      <c r="B206" s="33" t="s">
        <v>3677</v>
      </c>
      <c r="C206" s="33" t="s">
        <v>3489</v>
      </c>
      <c r="D206" s="33" t="s">
        <v>2659</v>
      </c>
      <c r="E206" s="33">
        <v>51</v>
      </c>
      <c r="F206" s="33" t="s">
        <v>325</v>
      </c>
      <c r="G206" s="33" t="s">
        <v>325</v>
      </c>
      <c r="H206" s="23" t="str">
        <f t="shared" ref="H206:H269" si="8">REPLACE(B206,2,1,"＊")</f>
        <v>楊＊邦</v>
      </c>
      <c r="I206" s="23" t="str">
        <f t="shared" ref="I206:I269" si="9">REPLACE(C206,2,1,"＊")</f>
        <v>0＊413764</v>
      </c>
      <c r="J206" s="33" t="s">
        <v>3488</v>
      </c>
      <c r="K206" s="33" t="s">
        <v>1130</v>
      </c>
      <c r="L206" s="33">
        <v>1125</v>
      </c>
      <c r="M206" s="33"/>
      <c r="N206" s="33"/>
      <c r="O206" s="33"/>
      <c r="P206" s="33"/>
      <c r="Q206" s="2"/>
      <c r="R206" s="2"/>
      <c r="S206" s="2"/>
      <c r="T206" s="2"/>
      <c r="U206" s="2"/>
      <c r="V206" s="18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2"/>
      <c r="AO206" s="2"/>
      <c r="AP206" s="2"/>
      <c r="AQ206" s="1"/>
      <c r="AR206" s="1"/>
      <c r="AS206" s="1"/>
      <c r="AT206" s="1"/>
      <c r="AU206" s="1"/>
      <c r="AV206" s="2"/>
      <c r="AW206" s="1"/>
      <c r="AX206" s="1"/>
      <c r="AY206" s="1"/>
      <c r="AZ206" s="1"/>
      <c r="BA206" s="1"/>
      <c r="BB206" s="92"/>
      <c r="BC206" s="1"/>
      <c r="BD206" s="1"/>
      <c r="BE206" s="1"/>
      <c r="BF206" s="1" t="s">
        <v>3780</v>
      </c>
      <c r="BG206" s="2"/>
      <c r="BH206" s="2"/>
      <c r="BI206" s="1"/>
      <c r="BJ206" s="2"/>
      <c r="BK206" s="2"/>
      <c r="BL206" s="2"/>
      <c r="BM206" s="1"/>
      <c r="BN206" s="90"/>
    </row>
    <row r="207" spans="1:66" ht="31.2">
      <c r="A207" s="23">
        <v>203</v>
      </c>
      <c r="B207" s="33" t="s">
        <v>3678</v>
      </c>
      <c r="C207" s="33" t="s">
        <v>3490</v>
      </c>
      <c r="D207" s="33" t="s">
        <v>2661</v>
      </c>
      <c r="E207" s="33">
        <v>64</v>
      </c>
      <c r="F207" s="33" t="s">
        <v>325</v>
      </c>
      <c r="G207" s="33" t="s">
        <v>325</v>
      </c>
      <c r="H207" s="23" t="str">
        <f t="shared" si="8"/>
        <v>陳＊桃</v>
      </c>
      <c r="I207" s="23" t="str">
        <f t="shared" si="9"/>
        <v>1＊016651</v>
      </c>
      <c r="J207" s="33" t="s">
        <v>3488</v>
      </c>
      <c r="K207" s="33" t="s">
        <v>1127</v>
      </c>
      <c r="L207" s="33">
        <v>1125</v>
      </c>
      <c r="M207" s="33"/>
      <c r="N207" s="33"/>
      <c r="O207" s="33"/>
      <c r="P207" s="33"/>
      <c r="Q207" s="2"/>
      <c r="R207" s="2"/>
      <c r="S207" s="2"/>
      <c r="T207" s="2"/>
      <c r="U207" s="2"/>
      <c r="V207" s="18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2"/>
      <c r="AO207" s="2"/>
      <c r="AP207" s="2"/>
      <c r="AQ207" s="1"/>
      <c r="AR207" s="1"/>
      <c r="AS207" s="1"/>
      <c r="AT207" s="1"/>
      <c r="AU207" s="1"/>
      <c r="AV207" s="2"/>
      <c r="AW207" s="1"/>
      <c r="AX207" s="1"/>
      <c r="AY207" s="1"/>
      <c r="AZ207" s="1"/>
      <c r="BA207" s="1"/>
      <c r="BB207" s="92"/>
      <c r="BC207" s="1"/>
      <c r="BD207" s="1"/>
      <c r="BE207" s="1" t="s">
        <v>3760</v>
      </c>
      <c r="BF207" s="1"/>
      <c r="BG207" s="2"/>
      <c r="BH207" s="2"/>
      <c r="BI207" s="1"/>
      <c r="BJ207" s="2"/>
      <c r="BK207" s="2"/>
      <c r="BL207" s="2"/>
      <c r="BM207" s="1"/>
      <c r="BN207" s="90"/>
    </row>
    <row r="208" spans="1:66" ht="31.2">
      <c r="A208" s="23">
        <v>204</v>
      </c>
      <c r="B208" s="33" t="s">
        <v>3679</v>
      </c>
      <c r="C208" s="33" t="s">
        <v>3491</v>
      </c>
      <c r="D208" s="33" t="s">
        <v>2659</v>
      </c>
      <c r="E208" s="33">
        <v>65</v>
      </c>
      <c r="F208" s="33" t="s">
        <v>3488</v>
      </c>
      <c r="G208" s="33" t="s">
        <v>3488</v>
      </c>
      <c r="H208" s="23" t="str">
        <f t="shared" si="8"/>
        <v>許＊成</v>
      </c>
      <c r="I208" s="23" t="str">
        <f t="shared" si="9"/>
        <v>0＊086055</v>
      </c>
      <c r="J208" s="33" t="s">
        <v>3488</v>
      </c>
      <c r="K208" s="33" t="s">
        <v>1127</v>
      </c>
      <c r="L208" s="33">
        <v>1125</v>
      </c>
      <c r="M208" s="33"/>
      <c r="N208" s="33"/>
      <c r="O208" s="33"/>
      <c r="P208" s="33"/>
      <c r="Q208" s="2"/>
      <c r="R208" s="2"/>
      <c r="S208" s="2"/>
      <c r="T208" s="2"/>
      <c r="U208" s="2"/>
      <c r="V208" s="18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2"/>
      <c r="AO208" s="2"/>
      <c r="AP208" s="2"/>
      <c r="AQ208" s="1"/>
      <c r="AR208" s="1"/>
      <c r="AS208" s="1"/>
      <c r="AT208" s="1"/>
      <c r="AU208" s="1"/>
      <c r="AV208" s="2"/>
      <c r="AW208" s="1"/>
      <c r="AX208" s="1"/>
      <c r="AY208" s="1"/>
      <c r="AZ208" s="1"/>
      <c r="BA208" s="1"/>
      <c r="BB208" s="92"/>
      <c r="BC208" s="1"/>
      <c r="BD208" s="1"/>
      <c r="BE208" s="1" t="s">
        <v>3760</v>
      </c>
      <c r="BF208" s="1"/>
      <c r="BG208" s="2"/>
      <c r="BH208" s="2"/>
      <c r="BI208" s="1"/>
      <c r="BJ208" s="2"/>
      <c r="BK208" s="2"/>
      <c r="BL208" s="2"/>
      <c r="BM208" s="1"/>
      <c r="BN208" s="90"/>
    </row>
    <row r="209" spans="1:66" ht="46.8">
      <c r="A209" s="23">
        <v>205</v>
      </c>
      <c r="B209" s="33" t="s">
        <v>3680</v>
      </c>
      <c r="C209" s="33" t="s">
        <v>1702</v>
      </c>
      <c r="D209" s="33" t="s">
        <v>2661</v>
      </c>
      <c r="E209" s="33">
        <v>65</v>
      </c>
      <c r="F209" s="33" t="s">
        <v>325</v>
      </c>
      <c r="G209" s="33" t="s">
        <v>325</v>
      </c>
      <c r="H209" s="23" t="str">
        <f t="shared" si="8"/>
        <v>吳＊愛珠</v>
      </c>
      <c r="I209" s="23" t="str">
        <f t="shared" si="9"/>
        <v>1＊891118</v>
      </c>
      <c r="J209" s="33" t="s">
        <v>3438</v>
      </c>
      <c r="K209" s="33" t="s">
        <v>1132</v>
      </c>
      <c r="L209" s="33">
        <v>1125</v>
      </c>
      <c r="M209" s="33"/>
      <c r="N209" s="33"/>
      <c r="O209" s="33"/>
      <c r="P209" s="33"/>
      <c r="Q209" s="2"/>
      <c r="R209" s="2"/>
      <c r="S209" s="2"/>
      <c r="T209" s="2"/>
      <c r="U209" s="2"/>
      <c r="V209" s="18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2"/>
      <c r="AO209" s="2"/>
      <c r="AP209" s="2"/>
      <c r="AQ209" s="1"/>
      <c r="AR209" s="1"/>
      <c r="AS209" s="1"/>
      <c r="AT209" s="1"/>
      <c r="AU209" s="1"/>
      <c r="AV209" s="2"/>
      <c r="AW209" s="1"/>
      <c r="AX209" s="1"/>
      <c r="AY209" s="1"/>
      <c r="AZ209" s="1"/>
      <c r="BA209" s="1"/>
      <c r="BB209" s="92"/>
      <c r="BC209" s="1"/>
      <c r="BD209" s="1" t="s">
        <v>3760</v>
      </c>
      <c r="BE209" s="1" t="s">
        <v>3760</v>
      </c>
      <c r="BF209" s="1"/>
      <c r="BG209" s="2"/>
      <c r="BH209" s="2"/>
      <c r="BI209" s="1" t="s">
        <v>1114</v>
      </c>
      <c r="BJ209" s="2"/>
      <c r="BK209" s="2"/>
      <c r="BL209" s="2"/>
      <c r="BM209" s="1"/>
      <c r="BN209" s="90"/>
    </row>
    <row r="210" spans="1:66" ht="31.2">
      <c r="A210" s="23">
        <v>206</v>
      </c>
      <c r="B210" s="33" t="s">
        <v>3291</v>
      </c>
      <c r="C210" s="33" t="s">
        <v>140</v>
      </c>
      <c r="D210" s="33" t="s">
        <v>2659</v>
      </c>
      <c r="E210" s="33">
        <v>57</v>
      </c>
      <c r="F210" s="33" t="s">
        <v>325</v>
      </c>
      <c r="G210" s="33" t="s">
        <v>325</v>
      </c>
      <c r="H210" s="23" t="str">
        <f t="shared" si="8"/>
        <v>簡＊璋</v>
      </c>
      <c r="I210" s="23" t="str">
        <f t="shared" si="9"/>
        <v>1＊026296</v>
      </c>
      <c r="J210" s="33" t="s">
        <v>3438</v>
      </c>
      <c r="K210" s="33" t="s">
        <v>1127</v>
      </c>
      <c r="L210" s="33">
        <v>1125</v>
      </c>
      <c r="M210" s="33"/>
      <c r="N210" s="33"/>
      <c r="O210" s="33"/>
      <c r="P210" s="33"/>
      <c r="Q210" s="2"/>
      <c r="R210" s="2"/>
      <c r="S210" s="2"/>
      <c r="T210" s="2"/>
      <c r="U210" s="2"/>
      <c r="V210" s="18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2"/>
      <c r="AO210" s="2"/>
      <c r="AP210" s="2"/>
      <c r="AQ210" s="1"/>
      <c r="AR210" s="1"/>
      <c r="AS210" s="1"/>
      <c r="AT210" s="1"/>
      <c r="AU210" s="1"/>
      <c r="AV210" s="2"/>
      <c r="AW210" s="1"/>
      <c r="AX210" s="1"/>
      <c r="AY210" s="1"/>
      <c r="AZ210" s="1"/>
      <c r="BA210" s="1"/>
      <c r="BB210" s="92"/>
      <c r="BC210" s="1"/>
      <c r="BD210" s="1"/>
      <c r="BE210" s="1" t="s">
        <v>3760</v>
      </c>
      <c r="BF210" s="1"/>
      <c r="BG210" s="2"/>
      <c r="BH210" s="2"/>
      <c r="BI210" s="1" t="s">
        <v>1114</v>
      </c>
      <c r="BJ210" s="2"/>
      <c r="BK210" s="2"/>
      <c r="BL210" s="2"/>
      <c r="BM210" s="1"/>
      <c r="BN210" s="90"/>
    </row>
    <row r="211" spans="1:66" ht="31.2">
      <c r="A211" s="23">
        <v>207</v>
      </c>
      <c r="B211" s="33" t="s">
        <v>3681</v>
      </c>
      <c r="C211" s="33" t="s">
        <v>3492</v>
      </c>
      <c r="D211" s="33" t="s">
        <v>2659</v>
      </c>
      <c r="E211" s="33">
        <v>45</v>
      </c>
      <c r="F211" s="33" t="s">
        <v>325</v>
      </c>
      <c r="G211" s="33" t="s">
        <v>325</v>
      </c>
      <c r="H211" s="23" t="str">
        <f t="shared" si="8"/>
        <v>鍾＊文</v>
      </c>
      <c r="I211" s="23" t="str">
        <f t="shared" si="9"/>
        <v>1＊336821</v>
      </c>
      <c r="J211" s="33" t="s">
        <v>3438</v>
      </c>
      <c r="K211" s="33" t="s">
        <v>1127</v>
      </c>
      <c r="L211" s="33">
        <v>1125</v>
      </c>
      <c r="M211" s="33"/>
      <c r="N211" s="33"/>
      <c r="O211" s="33"/>
      <c r="P211" s="33"/>
      <c r="Q211" s="2"/>
      <c r="R211" s="2"/>
      <c r="S211" s="2"/>
      <c r="T211" s="2"/>
      <c r="U211" s="2"/>
      <c r="V211" s="18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2"/>
      <c r="AO211" s="2"/>
      <c r="AP211" s="2"/>
      <c r="AQ211" s="1"/>
      <c r="AR211" s="1"/>
      <c r="AS211" s="1"/>
      <c r="AT211" s="1"/>
      <c r="AU211" s="1"/>
      <c r="AV211" s="2"/>
      <c r="AW211" s="1"/>
      <c r="AX211" s="1"/>
      <c r="AY211" s="1"/>
      <c r="AZ211" s="1"/>
      <c r="BA211" s="1"/>
      <c r="BB211" s="92"/>
      <c r="BC211" s="1"/>
      <c r="BD211" s="1"/>
      <c r="BE211" s="1" t="s">
        <v>3760</v>
      </c>
      <c r="BF211" s="1"/>
      <c r="BG211" s="2"/>
      <c r="BH211" s="2"/>
      <c r="BI211" s="1"/>
      <c r="BJ211" s="2"/>
      <c r="BK211" s="2"/>
      <c r="BL211" s="2"/>
      <c r="BM211" s="1"/>
      <c r="BN211" s="90"/>
    </row>
    <row r="212" spans="1:66" ht="31.2">
      <c r="A212" s="23">
        <v>208</v>
      </c>
      <c r="B212" s="33" t="s">
        <v>2910</v>
      </c>
      <c r="C212" s="33" t="s">
        <v>2240</v>
      </c>
      <c r="D212" s="33" t="s">
        <v>2661</v>
      </c>
      <c r="E212" s="33">
        <v>65</v>
      </c>
      <c r="F212" s="33" t="s">
        <v>325</v>
      </c>
      <c r="G212" s="33" t="s">
        <v>325</v>
      </c>
      <c r="H212" s="23" t="str">
        <f t="shared" si="8"/>
        <v>朱＊定</v>
      </c>
      <c r="I212" s="23" t="str">
        <f t="shared" si="9"/>
        <v>1＊285993</v>
      </c>
      <c r="J212" s="33" t="s">
        <v>3438</v>
      </c>
      <c r="K212" s="33" t="s">
        <v>1127</v>
      </c>
      <c r="L212" s="33">
        <v>1125</v>
      </c>
      <c r="M212" s="33"/>
      <c r="N212" s="33"/>
      <c r="O212" s="33"/>
      <c r="P212" s="33"/>
      <c r="Q212" s="2"/>
      <c r="R212" s="2"/>
      <c r="S212" s="2"/>
      <c r="T212" s="2"/>
      <c r="U212" s="2"/>
      <c r="V212" s="18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2"/>
      <c r="AO212" s="2"/>
      <c r="AP212" s="2"/>
      <c r="AQ212" s="1"/>
      <c r="AR212" s="1"/>
      <c r="AS212" s="1"/>
      <c r="AT212" s="1"/>
      <c r="AU212" s="1"/>
      <c r="AV212" s="2"/>
      <c r="AW212" s="1"/>
      <c r="AX212" s="1"/>
      <c r="AY212" s="1"/>
      <c r="AZ212" s="1"/>
      <c r="BA212" s="1"/>
      <c r="BB212" s="92"/>
      <c r="BC212" s="1"/>
      <c r="BD212" s="1"/>
      <c r="BE212" s="1" t="s">
        <v>3760</v>
      </c>
      <c r="BF212" s="1"/>
      <c r="BG212" s="2"/>
      <c r="BH212" s="2"/>
      <c r="BI212" s="1"/>
      <c r="BJ212" s="2"/>
      <c r="BK212" s="2"/>
      <c r="BL212" s="2"/>
      <c r="BM212" s="1"/>
      <c r="BN212" s="90"/>
    </row>
    <row r="213" spans="1:66" ht="31.2">
      <c r="A213" s="23">
        <v>209</v>
      </c>
      <c r="B213" s="33" t="s">
        <v>3682</v>
      </c>
      <c r="C213" s="33" t="s">
        <v>663</v>
      </c>
      <c r="D213" s="33" t="s">
        <v>2661</v>
      </c>
      <c r="E213" s="33">
        <v>64</v>
      </c>
      <c r="F213" s="33" t="s">
        <v>325</v>
      </c>
      <c r="G213" s="33" t="s">
        <v>325</v>
      </c>
      <c r="H213" s="23" t="str">
        <f t="shared" si="8"/>
        <v>林＊秀</v>
      </c>
      <c r="I213" s="23" t="str">
        <f t="shared" si="9"/>
        <v>2＊120988</v>
      </c>
      <c r="J213" s="33" t="s">
        <v>3438</v>
      </c>
      <c r="K213" s="33" t="s">
        <v>1127</v>
      </c>
      <c r="L213" s="33">
        <v>1125</v>
      </c>
      <c r="M213" s="33"/>
      <c r="N213" s="33"/>
      <c r="O213" s="33"/>
      <c r="P213" s="33"/>
      <c r="Q213" s="2"/>
      <c r="R213" s="2"/>
      <c r="S213" s="2"/>
      <c r="T213" s="2"/>
      <c r="U213" s="2"/>
      <c r="V213" s="18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2"/>
      <c r="AO213" s="2"/>
      <c r="AP213" s="2"/>
      <c r="AQ213" s="1"/>
      <c r="AR213" s="1"/>
      <c r="AS213" s="1"/>
      <c r="AT213" s="1"/>
      <c r="AU213" s="1"/>
      <c r="AV213" s="2"/>
      <c r="AW213" s="1"/>
      <c r="AX213" s="1"/>
      <c r="AY213" s="1"/>
      <c r="AZ213" s="1"/>
      <c r="BA213" s="1"/>
      <c r="BB213" s="92"/>
      <c r="BC213" s="1"/>
      <c r="BD213" s="1"/>
      <c r="BE213" s="1" t="s">
        <v>3760</v>
      </c>
      <c r="BF213" s="1"/>
      <c r="BG213" s="2"/>
      <c r="BH213" s="2"/>
      <c r="BI213" s="1"/>
      <c r="BJ213" s="2"/>
      <c r="BK213" s="2"/>
      <c r="BL213" s="2"/>
      <c r="BM213" s="1"/>
      <c r="BN213" s="90"/>
    </row>
    <row r="214" spans="1:66" ht="31.2">
      <c r="A214" s="23">
        <v>210</v>
      </c>
      <c r="B214" s="33" t="s">
        <v>3683</v>
      </c>
      <c r="C214" s="33" t="s">
        <v>501</v>
      </c>
      <c r="D214" s="33" t="s">
        <v>2661</v>
      </c>
      <c r="E214" s="33">
        <v>59</v>
      </c>
      <c r="F214" s="33" t="s">
        <v>325</v>
      </c>
      <c r="G214" s="33" t="s">
        <v>325</v>
      </c>
      <c r="H214" s="23" t="str">
        <f t="shared" si="8"/>
        <v>沈＊真</v>
      </c>
      <c r="I214" s="23" t="str">
        <f t="shared" si="9"/>
        <v>2＊551965</v>
      </c>
      <c r="J214" s="33" t="s">
        <v>3438</v>
      </c>
      <c r="K214" s="33" t="s">
        <v>1127</v>
      </c>
      <c r="L214" s="33">
        <v>1125</v>
      </c>
      <c r="M214" s="33"/>
      <c r="N214" s="33"/>
      <c r="O214" s="33"/>
      <c r="P214" s="33"/>
      <c r="Q214" s="2"/>
      <c r="R214" s="2"/>
      <c r="S214" s="2"/>
      <c r="T214" s="2"/>
      <c r="U214" s="2"/>
      <c r="V214" s="18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2"/>
      <c r="AO214" s="2"/>
      <c r="AP214" s="2"/>
      <c r="AQ214" s="1"/>
      <c r="AR214" s="1"/>
      <c r="AS214" s="1"/>
      <c r="AT214" s="1"/>
      <c r="AU214" s="1"/>
      <c r="AV214" s="2"/>
      <c r="AW214" s="1"/>
      <c r="AX214" s="1"/>
      <c r="AY214" s="1"/>
      <c r="AZ214" s="1"/>
      <c r="BA214" s="1"/>
      <c r="BB214" s="92"/>
      <c r="BC214" s="1"/>
      <c r="BD214" s="1"/>
      <c r="BE214" s="1" t="s">
        <v>3760</v>
      </c>
      <c r="BF214" s="1"/>
      <c r="BG214" s="2"/>
      <c r="BH214" s="2"/>
      <c r="BI214" s="1"/>
      <c r="BJ214" s="2"/>
      <c r="BK214" s="2"/>
      <c r="BL214" s="2"/>
      <c r="BM214" s="1"/>
      <c r="BN214" s="90"/>
    </row>
    <row r="215" spans="1:66" ht="46.8">
      <c r="A215" s="23">
        <v>211</v>
      </c>
      <c r="B215" s="33" t="s">
        <v>3684</v>
      </c>
      <c r="C215" s="33" t="s">
        <v>513</v>
      </c>
      <c r="D215" s="33" t="s">
        <v>2659</v>
      </c>
      <c r="E215" s="33">
        <v>67</v>
      </c>
      <c r="F215" s="33" t="s">
        <v>3488</v>
      </c>
      <c r="G215" s="33" t="s">
        <v>3438</v>
      </c>
      <c r="H215" s="23" t="str">
        <f t="shared" si="8"/>
        <v>吳＊順</v>
      </c>
      <c r="I215" s="23" t="str">
        <f t="shared" si="9"/>
        <v>0＊500986</v>
      </c>
      <c r="J215" s="33" t="s">
        <v>3438</v>
      </c>
      <c r="K215" s="33" t="s">
        <v>1125</v>
      </c>
      <c r="L215" s="33">
        <v>1125</v>
      </c>
      <c r="M215" s="33"/>
      <c r="N215" s="33"/>
      <c r="O215" s="33"/>
      <c r="P215" s="33"/>
      <c r="Q215" s="2"/>
      <c r="R215" s="2"/>
      <c r="S215" s="2"/>
      <c r="T215" s="2"/>
      <c r="U215" s="2"/>
      <c r="V215" s="18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2"/>
      <c r="AO215" s="2"/>
      <c r="AP215" s="2"/>
      <c r="AQ215" s="1"/>
      <c r="AR215" s="1"/>
      <c r="AS215" s="1"/>
      <c r="AT215" s="1"/>
      <c r="AU215" s="1"/>
      <c r="AV215" s="2"/>
      <c r="AW215" s="1"/>
      <c r="AX215" s="1"/>
      <c r="AY215" s="1"/>
      <c r="AZ215" s="1"/>
      <c r="BA215" s="1"/>
      <c r="BB215" s="92"/>
      <c r="BC215" s="1"/>
      <c r="BD215" s="1" t="s">
        <v>3760</v>
      </c>
      <c r="BE215" s="1"/>
      <c r="BF215" s="1" t="s">
        <v>3758</v>
      </c>
      <c r="BG215" s="2"/>
      <c r="BH215" s="2"/>
      <c r="BI215" s="1"/>
      <c r="BJ215" s="2"/>
      <c r="BK215" s="2"/>
      <c r="BL215" s="2"/>
      <c r="BM215" s="1"/>
      <c r="BN215" s="90"/>
    </row>
    <row r="216" spans="1:66" ht="31.2">
      <c r="A216" s="23">
        <v>212</v>
      </c>
      <c r="B216" s="33" t="s">
        <v>3685</v>
      </c>
      <c r="C216" s="33" t="s">
        <v>3493</v>
      </c>
      <c r="D216" s="33" t="s">
        <v>2661</v>
      </c>
      <c r="E216" s="33">
        <v>79</v>
      </c>
      <c r="F216" s="33" t="s">
        <v>325</v>
      </c>
      <c r="G216" s="33" t="s">
        <v>325</v>
      </c>
      <c r="H216" s="23" t="str">
        <f t="shared" si="8"/>
        <v>梁＊尉</v>
      </c>
      <c r="I216" s="23" t="str">
        <f t="shared" si="9"/>
        <v>2＊532503</v>
      </c>
      <c r="J216" s="33" t="s">
        <v>3447</v>
      </c>
      <c r="K216" s="33" t="s">
        <v>1127</v>
      </c>
      <c r="L216" s="33">
        <v>1125</v>
      </c>
      <c r="M216" s="33"/>
      <c r="N216" s="33"/>
      <c r="O216" s="33"/>
      <c r="P216" s="33"/>
      <c r="Q216" s="2"/>
      <c r="R216" s="2"/>
      <c r="S216" s="2"/>
      <c r="T216" s="2"/>
      <c r="U216" s="2"/>
      <c r="V216" s="18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2"/>
      <c r="AO216" s="2"/>
      <c r="AP216" s="2"/>
      <c r="AQ216" s="1"/>
      <c r="AR216" s="1"/>
      <c r="AS216" s="1"/>
      <c r="AT216" s="1"/>
      <c r="AU216" s="1"/>
      <c r="AV216" s="2"/>
      <c r="AW216" s="1"/>
      <c r="AX216" s="1"/>
      <c r="AY216" s="1"/>
      <c r="AZ216" s="1"/>
      <c r="BA216" s="1"/>
      <c r="BB216" s="92"/>
      <c r="BC216" s="1"/>
      <c r="BD216" s="1"/>
      <c r="BE216" s="1" t="s">
        <v>3760</v>
      </c>
      <c r="BF216" s="1"/>
      <c r="BG216" s="2"/>
      <c r="BH216" s="2"/>
      <c r="BI216" s="1" t="s">
        <v>1114</v>
      </c>
      <c r="BJ216" s="2"/>
      <c r="BK216" s="2"/>
      <c r="BL216" s="2"/>
      <c r="BM216" s="1"/>
      <c r="BN216" s="90"/>
    </row>
    <row r="217" spans="1:66" ht="46.8">
      <c r="A217" s="23">
        <v>213</v>
      </c>
      <c r="B217" s="33" t="s">
        <v>3686</v>
      </c>
      <c r="C217" s="33" t="s">
        <v>3494</v>
      </c>
      <c r="D217" s="33" t="s">
        <v>2661</v>
      </c>
      <c r="E217" s="33">
        <v>46</v>
      </c>
      <c r="F217" s="33" t="s">
        <v>3447</v>
      </c>
      <c r="G217" s="33" t="s">
        <v>3449</v>
      </c>
      <c r="H217" s="23" t="str">
        <f t="shared" si="8"/>
        <v>蔡＊雲</v>
      </c>
      <c r="I217" s="23" t="str">
        <f t="shared" si="9"/>
        <v>0＊532015</v>
      </c>
      <c r="J217" s="33" t="s">
        <v>3447</v>
      </c>
      <c r="K217" s="33" t="s">
        <v>1132</v>
      </c>
      <c r="L217" s="33">
        <v>1125</v>
      </c>
      <c r="M217" s="33"/>
      <c r="N217" s="33"/>
      <c r="O217" s="33"/>
      <c r="P217" s="33"/>
      <c r="Q217" s="2"/>
      <c r="R217" s="2"/>
      <c r="S217" s="2"/>
      <c r="T217" s="2"/>
      <c r="U217" s="2"/>
      <c r="V217" s="18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2"/>
      <c r="AO217" s="2"/>
      <c r="AP217" s="2"/>
      <c r="AQ217" s="1"/>
      <c r="AR217" s="1"/>
      <c r="AS217" s="1"/>
      <c r="AT217" s="1"/>
      <c r="AU217" s="1"/>
      <c r="AV217" s="2"/>
      <c r="AW217" s="1"/>
      <c r="AX217" s="1"/>
      <c r="AY217" s="1"/>
      <c r="AZ217" s="1"/>
      <c r="BA217" s="1"/>
      <c r="BB217" s="92"/>
      <c r="BC217" s="1"/>
      <c r="BD217" s="1" t="s">
        <v>3760</v>
      </c>
      <c r="BE217" s="1" t="s">
        <v>3760</v>
      </c>
      <c r="BF217" s="1"/>
      <c r="BG217" s="2"/>
      <c r="BH217" s="2"/>
      <c r="BI217" s="1" t="s">
        <v>1114</v>
      </c>
      <c r="BJ217" s="2"/>
      <c r="BK217" s="2"/>
      <c r="BL217" s="2"/>
      <c r="BM217" s="1"/>
      <c r="BN217" s="90"/>
    </row>
    <row r="218" spans="1:66" ht="31.2">
      <c r="A218" s="23">
        <v>214</v>
      </c>
      <c r="B218" s="33" t="s">
        <v>3687</v>
      </c>
      <c r="C218" s="33" t="s">
        <v>3495</v>
      </c>
      <c r="D218" s="33" t="s">
        <v>2661</v>
      </c>
      <c r="E218" s="33">
        <v>75</v>
      </c>
      <c r="F218" s="33" t="s">
        <v>3428</v>
      </c>
      <c r="G218" s="33"/>
      <c r="H218" s="23" t="str">
        <f t="shared" si="8"/>
        <v>陳＊玉美</v>
      </c>
      <c r="I218" s="23" t="str">
        <f t="shared" si="9"/>
        <v>0＊610786</v>
      </c>
      <c r="J218" s="33" t="s">
        <v>3447</v>
      </c>
      <c r="K218" s="33" t="s">
        <v>1127</v>
      </c>
      <c r="L218" s="33">
        <v>1125</v>
      </c>
      <c r="M218" s="33"/>
      <c r="N218" s="33"/>
      <c r="O218" s="33"/>
      <c r="P218" s="33"/>
      <c r="Q218" s="2"/>
      <c r="R218" s="2"/>
      <c r="S218" s="2"/>
      <c r="T218" s="2"/>
      <c r="U218" s="2"/>
      <c r="V218" s="18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2"/>
      <c r="AO218" s="2"/>
      <c r="AP218" s="2"/>
      <c r="AQ218" s="1"/>
      <c r="AR218" s="1"/>
      <c r="AS218" s="1"/>
      <c r="AT218" s="1"/>
      <c r="AU218" s="1"/>
      <c r="AV218" s="2"/>
      <c r="AW218" s="1"/>
      <c r="AX218" s="1"/>
      <c r="AY218" s="1"/>
      <c r="AZ218" s="1"/>
      <c r="BA218" s="1"/>
      <c r="BB218" s="92"/>
      <c r="BC218" s="1"/>
      <c r="BD218" s="1"/>
      <c r="BE218" s="1" t="s">
        <v>3760</v>
      </c>
      <c r="BF218" s="1"/>
      <c r="BG218" s="2"/>
      <c r="BH218" s="2"/>
      <c r="BI218" s="1"/>
      <c r="BJ218" s="2"/>
      <c r="BK218" s="2"/>
      <c r="BL218" s="2"/>
      <c r="BM218" s="1"/>
      <c r="BN218" s="90"/>
    </row>
    <row r="219" spans="1:66" ht="62.4">
      <c r="A219" s="23">
        <v>215</v>
      </c>
      <c r="B219" s="33" t="s">
        <v>2881</v>
      </c>
      <c r="C219" s="33" t="s">
        <v>1719</v>
      </c>
      <c r="D219" s="33" t="s">
        <v>2659</v>
      </c>
      <c r="E219" s="33">
        <v>61</v>
      </c>
      <c r="F219" s="33" t="s">
        <v>3425</v>
      </c>
      <c r="G219" s="33"/>
      <c r="H219" s="23" t="str">
        <f t="shared" si="8"/>
        <v>蔡＊文</v>
      </c>
      <c r="I219" s="23" t="str">
        <f t="shared" si="9"/>
        <v>1＊035361</v>
      </c>
      <c r="J219" s="33" t="s">
        <v>3447</v>
      </c>
      <c r="K219" s="33" t="s">
        <v>1809</v>
      </c>
      <c r="L219" s="33">
        <v>1125</v>
      </c>
      <c r="M219" s="33"/>
      <c r="N219" s="33"/>
      <c r="O219" s="33"/>
      <c r="P219" s="33"/>
      <c r="Q219" s="2"/>
      <c r="R219" s="2"/>
      <c r="S219" s="2"/>
      <c r="T219" s="2"/>
      <c r="U219" s="2"/>
      <c r="V219" s="18"/>
      <c r="W219" s="1"/>
      <c r="X219" s="1"/>
      <c r="Y219" s="1"/>
      <c r="Z219" s="1"/>
      <c r="AA219" s="1" t="s">
        <v>3760</v>
      </c>
      <c r="AB219" s="1"/>
      <c r="AC219" s="1"/>
      <c r="AD219" s="1"/>
      <c r="AE219" s="1"/>
      <c r="AF219" s="1" t="s">
        <v>3032</v>
      </c>
      <c r="AG219" s="1"/>
      <c r="AH219" s="1"/>
      <c r="AI219" s="1"/>
      <c r="AJ219" s="1"/>
      <c r="AK219" s="1"/>
      <c r="AL219" s="1"/>
      <c r="AM219" s="1"/>
      <c r="AN219" s="2"/>
      <c r="AO219" s="2"/>
      <c r="AP219" s="2"/>
      <c r="AQ219" s="1"/>
      <c r="AR219" s="1"/>
      <c r="AS219" s="1"/>
      <c r="AT219" s="1"/>
      <c r="AU219" s="1"/>
      <c r="AV219" s="2"/>
      <c r="AW219" s="1"/>
      <c r="AX219" s="1"/>
      <c r="AY219" s="1"/>
      <c r="AZ219" s="1"/>
      <c r="BA219" s="1"/>
      <c r="BB219" s="92"/>
      <c r="BC219" s="1"/>
      <c r="BD219" s="1"/>
      <c r="BE219" s="1"/>
      <c r="BF219" s="1"/>
      <c r="BG219" s="2"/>
      <c r="BH219" s="2"/>
      <c r="BI219" s="1"/>
      <c r="BJ219" s="2"/>
      <c r="BK219" s="2"/>
      <c r="BL219" s="2"/>
      <c r="BM219" s="1" t="s">
        <v>1111</v>
      </c>
      <c r="BN219" s="90"/>
    </row>
    <row r="220" spans="1:66" ht="31.2">
      <c r="A220" s="23">
        <v>216</v>
      </c>
      <c r="B220" s="33" t="s">
        <v>3688</v>
      </c>
      <c r="C220" s="33" t="s">
        <v>791</v>
      </c>
      <c r="D220" s="33" t="s">
        <v>2661</v>
      </c>
      <c r="E220" s="33">
        <v>59</v>
      </c>
      <c r="F220" s="33" t="s">
        <v>325</v>
      </c>
      <c r="G220" s="33" t="s">
        <v>325</v>
      </c>
      <c r="H220" s="23" t="str">
        <f t="shared" si="8"/>
        <v>謝＊蓉</v>
      </c>
      <c r="I220" s="23" t="str">
        <f t="shared" si="9"/>
        <v>0＊047574</v>
      </c>
      <c r="J220" s="33" t="s">
        <v>3465</v>
      </c>
      <c r="K220" s="33" t="s">
        <v>1127</v>
      </c>
      <c r="L220" s="33">
        <v>1125</v>
      </c>
      <c r="M220" s="33"/>
      <c r="N220" s="33"/>
      <c r="O220" s="33"/>
      <c r="P220" s="33"/>
      <c r="Q220" s="2"/>
      <c r="R220" s="2"/>
      <c r="S220" s="2"/>
      <c r="T220" s="2"/>
      <c r="U220" s="2"/>
      <c r="V220" s="18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2"/>
      <c r="AO220" s="2"/>
      <c r="AP220" s="2"/>
      <c r="AQ220" s="1"/>
      <c r="AR220" s="1"/>
      <c r="AS220" s="1"/>
      <c r="AT220" s="1"/>
      <c r="AU220" s="1"/>
      <c r="AV220" s="2"/>
      <c r="AW220" s="1"/>
      <c r="AX220" s="1"/>
      <c r="AY220" s="1"/>
      <c r="AZ220" s="1"/>
      <c r="BA220" s="1"/>
      <c r="BB220" s="92"/>
      <c r="BC220" s="1"/>
      <c r="BD220" s="1"/>
      <c r="BE220" s="1" t="s">
        <v>1133</v>
      </c>
      <c r="BF220" s="1"/>
      <c r="BG220" s="2"/>
      <c r="BH220" s="2"/>
      <c r="BI220" s="1"/>
      <c r="BJ220" s="2"/>
      <c r="BK220" s="2"/>
      <c r="BL220" s="2"/>
      <c r="BM220" s="1" t="s">
        <v>1108</v>
      </c>
      <c r="BN220" s="90"/>
    </row>
    <row r="221" spans="1:66" ht="31.2">
      <c r="A221" s="23">
        <v>217</v>
      </c>
      <c r="B221" s="33" t="s">
        <v>3689</v>
      </c>
      <c r="C221" s="33" t="s">
        <v>3496</v>
      </c>
      <c r="D221" s="33" t="s">
        <v>2659</v>
      </c>
      <c r="E221" s="33">
        <v>89</v>
      </c>
      <c r="F221" s="33" t="s">
        <v>325</v>
      </c>
      <c r="G221" s="33" t="s">
        <v>325</v>
      </c>
      <c r="H221" s="23" t="str">
        <f t="shared" si="8"/>
        <v>葉＊祝</v>
      </c>
      <c r="I221" s="23" t="str">
        <f t="shared" si="9"/>
        <v>1＊553054</v>
      </c>
      <c r="J221" s="33" t="s">
        <v>3465</v>
      </c>
      <c r="K221" s="33" t="s">
        <v>1127</v>
      </c>
      <c r="L221" s="33">
        <v>1125</v>
      </c>
      <c r="M221" s="33"/>
      <c r="N221" s="33"/>
      <c r="O221" s="33"/>
      <c r="P221" s="33"/>
      <c r="Q221" s="2"/>
      <c r="R221" s="2"/>
      <c r="S221" s="2"/>
      <c r="T221" s="2"/>
      <c r="U221" s="2"/>
      <c r="V221" s="18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2"/>
      <c r="AO221" s="2"/>
      <c r="AP221" s="2"/>
      <c r="AQ221" s="1"/>
      <c r="AR221" s="1"/>
      <c r="AS221" s="1"/>
      <c r="AT221" s="1"/>
      <c r="AU221" s="1"/>
      <c r="AV221" s="2"/>
      <c r="AW221" s="1"/>
      <c r="AX221" s="1"/>
      <c r="AY221" s="1"/>
      <c r="AZ221" s="1"/>
      <c r="BA221" s="1"/>
      <c r="BB221" s="92"/>
      <c r="BC221" s="1"/>
      <c r="BD221" s="1"/>
      <c r="BE221" s="1" t="s">
        <v>3760</v>
      </c>
      <c r="BF221" s="1"/>
      <c r="BG221" s="2"/>
      <c r="BH221" s="2"/>
      <c r="BI221" s="1"/>
      <c r="BJ221" s="2"/>
      <c r="BK221" s="2"/>
      <c r="BL221" s="2"/>
      <c r="BM221" s="1"/>
      <c r="BN221" s="90"/>
    </row>
    <row r="222" spans="1:66" ht="46.8">
      <c r="A222" s="23">
        <v>218</v>
      </c>
      <c r="B222" s="33" t="s">
        <v>3135</v>
      </c>
      <c r="C222" s="33" t="s">
        <v>2450</v>
      </c>
      <c r="D222" s="33" t="s">
        <v>2659</v>
      </c>
      <c r="E222" s="33">
        <v>63</v>
      </c>
      <c r="F222" s="33" t="s">
        <v>325</v>
      </c>
      <c r="G222" s="33" t="s">
        <v>325</v>
      </c>
      <c r="H222" s="23" t="str">
        <f t="shared" si="8"/>
        <v>吳＊煥</v>
      </c>
      <c r="I222" s="23" t="str">
        <f t="shared" si="9"/>
        <v>2＊885491</v>
      </c>
      <c r="J222" s="33" t="s">
        <v>3465</v>
      </c>
      <c r="K222" s="33" t="s">
        <v>1132</v>
      </c>
      <c r="L222" s="33">
        <v>1125</v>
      </c>
      <c r="M222" s="33"/>
      <c r="N222" s="33"/>
      <c r="O222" s="33"/>
      <c r="P222" s="33"/>
      <c r="Q222" s="2"/>
      <c r="R222" s="2"/>
      <c r="S222" s="2"/>
      <c r="T222" s="2"/>
      <c r="U222" s="2"/>
      <c r="V222" s="18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2"/>
      <c r="AO222" s="2"/>
      <c r="AP222" s="2"/>
      <c r="AQ222" s="1"/>
      <c r="AR222" s="1"/>
      <c r="AS222" s="1"/>
      <c r="AT222" s="1"/>
      <c r="AU222" s="1"/>
      <c r="AV222" s="2"/>
      <c r="AW222" s="1"/>
      <c r="AX222" s="1"/>
      <c r="AY222" s="1"/>
      <c r="AZ222" s="1"/>
      <c r="BA222" s="1"/>
      <c r="BB222" s="92"/>
      <c r="BC222" s="1"/>
      <c r="BD222" s="1" t="s">
        <v>3760</v>
      </c>
      <c r="BE222" s="1" t="s">
        <v>3760</v>
      </c>
      <c r="BF222" s="1"/>
      <c r="BG222" s="2"/>
      <c r="BH222" s="2"/>
      <c r="BI222" s="1"/>
      <c r="BJ222" s="2"/>
      <c r="BK222" s="2"/>
      <c r="BL222" s="2"/>
      <c r="BM222" s="1"/>
      <c r="BN222" s="90"/>
    </row>
    <row r="223" spans="1:66" ht="31.2">
      <c r="A223" s="23">
        <v>219</v>
      </c>
      <c r="B223" s="33" t="s">
        <v>3690</v>
      </c>
      <c r="C223" s="33" t="s">
        <v>3497</v>
      </c>
      <c r="D223" s="33" t="s">
        <v>2661</v>
      </c>
      <c r="E223" s="33">
        <v>63</v>
      </c>
      <c r="F223" s="33" t="s">
        <v>325</v>
      </c>
      <c r="G223" s="33" t="s">
        <v>325</v>
      </c>
      <c r="H223" s="23" t="str">
        <f t="shared" si="8"/>
        <v>黃＊芬</v>
      </c>
      <c r="I223" s="23" t="str">
        <f t="shared" si="9"/>
        <v>2＊078177</v>
      </c>
      <c r="J223" s="33" t="s">
        <v>3465</v>
      </c>
      <c r="K223" s="33" t="s">
        <v>1127</v>
      </c>
      <c r="L223" s="33">
        <v>1125</v>
      </c>
      <c r="M223" s="33"/>
      <c r="N223" s="33"/>
      <c r="O223" s="33"/>
      <c r="P223" s="33"/>
      <c r="Q223" s="2"/>
      <c r="R223" s="2"/>
      <c r="S223" s="2"/>
      <c r="T223" s="2"/>
      <c r="U223" s="2"/>
      <c r="V223" s="18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2"/>
      <c r="AO223" s="2"/>
      <c r="AP223" s="2"/>
      <c r="AQ223" s="1"/>
      <c r="AR223" s="1"/>
      <c r="AS223" s="1"/>
      <c r="AT223" s="1"/>
      <c r="AU223" s="1"/>
      <c r="AV223" s="2"/>
      <c r="AW223" s="1"/>
      <c r="AX223" s="1"/>
      <c r="AY223" s="1"/>
      <c r="AZ223" s="1"/>
      <c r="BA223" s="1"/>
      <c r="BB223" s="92"/>
      <c r="BC223" s="1"/>
      <c r="BD223" s="1"/>
      <c r="BE223" s="1" t="s">
        <v>3760</v>
      </c>
      <c r="BF223" s="1"/>
      <c r="BG223" s="2"/>
      <c r="BH223" s="2"/>
      <c r="BI223" s="1"/>
      <c r="BJ223" s="2"/>
      <c r="BK223" s="2"/>
      <c r="BL223" s="2"/>
      <c r="BM223" s="1"/>
      <c r="BN223" s="90"/>
    </row>
    <row r="224" spans="1:66" ht="46.8">
      <c r="A224" s="23">
        <v>220</v>
      </c>
      <c r="B224" s="33" t="s">
        <v>3691</v>
      </c>
      <c r="C224" s="33" t="s">
        <v>459</v>
      </c>
      <c r="D224" s="33" t="s">
        <v>2661</v>
      </c>
      <c r="E224" s="33">
        <v>58</v>
      </c>
      <c r="F224" s="33" t="s">
        <v>325</v>
      </c>
      <c r="G224" s="33" t="s">
        <v>325</v>
      </c>
      <c r="H224" s="23" t="str">
        <f t="shared" si="8"/>
        <v>梁＊羚</v>
      </c>
      <c r="I224" s="23" t="str">
        <f t="shared" si="9"/>
        <v>0＊099959</v>
      </c>
      <c r="J224" s="33" t="s">
        <v>3463</v>
      </c>
      <c r="K224" s="33" t="s">
        <v>1132</v>
      </c>
      <c r="L224" s="33">
        <v>1125</v>
      </c>
      <c r="M224" s="33"/>
      <c r="N224" s="33"/>
      <c r="O224" s="33"/>
      <c r="P224" s="33"/>
      <c r="Q224" s="2"/>
      <c r="R224" s="2"/>
      <c r="S224" s="2"/>
      <c r="T224" s="2"/>
      <c r="U224" s="2"/>
      <c r="V224" s="18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2"/>
      <c r="AO224" s="2"/>
      <c r="AP224" s="2"/>
      <c r="AQ224" s="1"/>
      <c r="AR224" s="1"/>
      <c r="AS224" s="1"/>
      <c r="AT224" s="1"/>
      <c r="AU224" s="1"/>
      <c r="AV224" s="2"/>
      <c r="AW224" s="1"/>
      <c r="AX224" s="1"/>
      <c r="AY224" s="1"/>
      <c r="AZ224" s="1"/>
      <c r="BA224" s="1"/>
      <c r="BB224" s="92"/>
      <c r="BC224" s="1"/>
      <c r="BD224" s="1" t="s">
        <v>3760</v>
      </c>
      <c r="BE224" s="1" t="s">
        <v>3760</v>
      </c>
      <c r="BF224" s="1"/>
      <c r="BG224" s="2"/>
      <c r="BH224" s="2"/>
      <c r="BI224" s="1"/>
      <c r="BJ224" s="2"/>
      <c r="BK224" s="2"/>
      <c r="BL224" s="2"/>
      <c r="BM224" s="1"/>
      <c r="BN224" s="90"/>
    </row>
    <row r="225" spans="1:66" ht="31.2">
      <c r="A225" s="23">
        <v>221</v>
      </c>
      <c r="B225" s="33" t="s">
        <v>3692</v>
      </c>
      <c r="C225" s="33" t="s">
        <v>817</v>
      </c>
      <c r="D225" s="33" t="s">
        <v>2661</v>
      </c>
      <c r="E225" s="33">
        <v>64</v>
      </c>
      <c r="F225" s="33" t="s">
        <v>325</v>
      </c>
      <c r="G225" s="33" t="s">
        <v>325</v>
      </c>
      <c r="H225" s="23" t="str">
        <f t="shared" si="8"/>
        <v>陳＊㲆</v>
      </c>
      <c r="I225" s="23" t="str">
        <f t="shared" si="9"/>
        <v>0＊322533</v>
      </c>
      <c r="J225" s="33" t="s">
        <v>3463</v>
      </c>
      <c r="K225" s="33" t="s">
        <v>1130</v>
      </c>
      <c r="L225" s="33">
        <v>1125</v>
      </c>
      <c r="M225" s="33"/>
      <c r="N225" s="33"/>
      <c r="O225" s="33"/>
      <c r="P225" s="33"/>
      <c r="Q225" s="2"/>
      <c r="R225" s="2"/>
      <c r="S225" s="2"/>
      <c r="T225" s="2"/>
      <c r="U225" s="2"/>
      <c r="V225" s="18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2"/>
      <c r="AO225" s="2"/>
      <c r="AP225" s="2"/>
      <c r="AQ225" s="1"/>
      <c r="AR225" s="1"/>
      <c r="AS225" s="1"/>
      <c r="AT225" s="1"/>
      <c r="AU225" s="1"/>
      <c r="AV225" s="2"/>
      <c r="AW225" s="1"/>
      <c r="AX225" s="1"/>
      <c r="AY225" s="1"/>
      <c r="AZ225" s="1"/>
      <c r="BA225" s="1"/>
      <c r="BB225" s="92"/>
      <c r="BC225" s="1"/>
      <c r="BD225" s="1"/>
      <c r="BE225" s="1"/>
      <c r="BF225" s="1" t="s">
        <v>1133</v>
      </c>
      <c r="BG225" s="2"/>
      <c r="BH225" s="2"/>
      <c r="BI225" s="1"/>
      <c r="BJ225" s="2"/>
      <c r="BK225" s="2"/>
      <c r="BL225" s="2"/>
      <c r="BM225" s="1"/>
      <c r="BN225" s="90"/>
    </row>
    <row r="226" spans="1:66" ht="16.2">
      <c r="A226" s="23">
        <v>222</v>
      </c>
      <c r="B226" s="33" t="s">
        <v>2892</v>
      </c>
      <c r="C226" s="33" t="s">
        <v>1705</v>
      </c>
      <c r="D226" s="33" t="s">
        <v>2661</v>
      </c>
      <c r="E226" s="33">
        <v>65</v>
      </c>
      <c r="F226" s="33" t="s">
        <v>325</v>
      </c>
      <c r="G226" s="33" t="s">
        <v>325</v>
      </c>
      <c r="H226" s="23" t="str">
        <f t="shared" si="8"/>
        <v>李＊敏</v>
      </c>
      <c r="I226" s="23" t="str">
        <f t="shared" si="9"/>
        <v>2＊464758</v>
      </c>
      <c r="J226" s="33" t="s">
        <v>3463</v>
      </c>
      <c r="K226" s="33">
        <v>5760350</v>
      </c>
      <c r="L226" s="33">
        <v>1125</v>
      </c>
      <c r="M226" s="33"/>
      <c r="N226" s="33"/>
      <c r="O226" s="33"/>
      <c r="P226" s="33"/>
      <c r="Q226" s="2"/>
      <c r="R226" s="2"/>
      <c r="S226" s="2"/>
      <c r="T226" s="2"/>
      <c r="U226" s="2"/>
      <c r="V226" s="18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2"/>
      <c r="AO226" s="2"/>
      <c r="AP226" s="2"/>
      <c r="AQ226" s="1"/>
      <c r="AR226" s="1"/>
      <c r="AS226" s="1"/>
      <c r="AT226" s="1"/>
      <c r="AU226" s="1"/>
      <c r="AV226" s="2"/>
      <c r="AW226" s="1"/>
      <c r="AX226" s="1"/>
      <c r="AY226" s="1" t="s">
        <v>3760</v>
      </c>
      <c r="AZ226" s="1"/>
      <c r="BA226" s="1"/>
      <c r="BB226" s="92"/>
      <c r="BC226" s="1"/>
      <c r="BD226" s="1"/>
      <c r="BE226" s="1"/>
      <c r="BF226" s="1"/>
      <c r="BG226" s="2"/>
      <c r="BH226" s="2"/>
      <c r="BI226" s="1"/>
      <c r="BJ226" s="2"/>
      <c r="BK226" s="2"/>
      <c r="BL226" s="2"/>
      <c r="BM226" s="1"/>
      <c r="BN226" s="90"/>
    </row>
    <row r="227" spans="1:66" ht="31.2">
      <c r="A227" s="23">
        <v>223</v>
      </c>
      <c r="B227" s="33" t="s">
        <v>3693</v>
      </c>
      <c r="C227" s="33" t="s">
        <v>3498</v>
      </c>
      <c r="D227" s="33" t="s">
        <v>2659</v>
      </c>
      <c r="E227" s="33">
        <v>38</v>
      </c>
      <c r="F227" s="33" t="s">
        <v>325</v>
      </c>
      <c r="G227" s="33" t="s">
        <v>325</v>
      </c>
      <c r="H227" s="23" t="str">
        <f t="shared" si="8"/>
        <v>陳＊傑</v>
      </c>
      <c r="I227" s="23" t="str">
        <f t="shared" si="9"/>
        <v>2＊966733</v>
      </c>
      <c r="J227" s="33" t="s">
        <v>3463</v>
      </c>
      <c r="K227" s="33" t="s">
        <v>1127</v>
      </c>
      <c r="L227" s="33">
        <v>1125</v>
      </c>
      <c r="M227" s="33"/>
      <c r="N227" s="33"/>
      <c r="O227" s="33"/>
      <c r="P227" s="33"/>
      <c r="Q227" s="2"/>
      <c r="R227" s="2"/>
      <c r="S227" s="2"/>
      <c r="T227" s="2"/>
      <c r="U227" s="2"/>
      <c r="V227" s="18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2"/>
      <c r="AO227" s="2"/>
      <c r="AP227" s="2"/>
      <c r="AQ227" s="1"/>
      <c r="AR227" s="1"/>
      <c r="AS227" s="1"/>
      <c r="AT227" s="1"/>
      <c r="AU227" s="1"/>
      <c r="AV227" s="2"/>
      <c r="AW227" s="1"/>
      <c r="AX227" s="1"/>
      <c r="AY227" s="1"/>
      <c r="AZ227" s="1"/>
      <c r="BA227" s="1"/>
      <c r="BB227" s="92"/>
      <c r="BC227" s="1"/>
      <c r="BD227" s="1"/>
      <c r="BE227" s="1" t="s">
        <v>3760</v>
      </c>
      <c r="BF227" s="1"/>
      <c r="BG227" s="2"/>
      <c r="BH227" s="2"/>
      <c r="BI227" s="1"/>
      <c r="BJ227" s="2"/>
      <c r="BK227" s="2"/>
      <c r="BL227" s="2"/>
      <c r="BM227" s="1"/>
      <c r="BN227" s="90"/>
    </row>
    <row r="228" spans="1:66" ht="46.8">
      <c r="A228" s="23">
        <v>224</v>
      </c>
      <c r="B228" s="33" t="s">
        <v>3136</v>
      </c>
      <c r="C228" s="33" t="s">
        <v>470</v>
      </c>
      <c r="D228" s="33" t="s">
        <v>2659</v>
      </c>
      <c r="E228" s="33">
        <v>92</v>
      </c>
      <c r="F228" s="33" t="s">
        <v>325</v>
      </c>
      <c r="G228" s="33" t="s">
        <v>325</v>
      </c>
      <c r="H228" s="23" t="str">
        <f t="shared" si="8"/>
        <v>陳＊旺</v>
      </c>
      <c r="I228" s="23" t="str">
        <f t="shared" si="9"/>
        <v>0＊220176</v>
      </c>
      <c r="J228" s="33" t="s">
        <v>3455</v>
      </c>
      <c r="K228" s="33" t="s">
        <v>1812</v>
      </c>
      <c r="L228" s="33">
        <v>1125</v>
      </c>
      <c r="M228" s="33"/>
      <c r="N228" s="33"/>
      <c r="O228" s="33"/>
      <c r="P228" s="33"/>
      <c r="Q228" s="2"/>
      <c r="R228" s="2"/>
      <c r="S228" s="2"/>
      <c r="T228" s="2"/>
      <c r="U228" s="2"/>
      <c r="V228" s="18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2"/>
      <c r="AO228" s="2"/>
      <c r="AP228" s="2"/>
      <c r="AQ228" s="1"/>
      <c r="AR228" s="1"/>
      <c r="AS228" s="1"/>
      <c r="AT228" s="1"/>
      <c r="AU228" s="1"/>
      <c r="AV228" s="2"/>
      <c r="AW228" s="1"/>
      <c r="AX228" s="1"/>
      <c r="AY228" s="1" t="s">
        <v>3771</v>
      </c>
      <c r="AZ228" s="1"/>
      <c r="BA228" s="1"/>
      <c r="BB228" s="92"/>
      <c r="BC228" s="1"/>
      <c r="BD228" s="1"/>
      <c r="BE228" s="1"/>
      <c r="BF228" s="1"/>
      <c r="BG228" s="2" t="s">
        <v>3760</v>
      </c>
      <c r="BH228" s="2"/>
      <c r="BI228" s="1"/>
      <c r="BJ228" s="2"/>
      <c r="BK228" s="2"/>
      <c r="BL228" s="2"/>
      <c r="BM228" s="1"/>
      <c r="BN228" s="90"/>
    </row>
    <row r="229" spans="1:66" ht="16.2">
      <c r="A229" s="23">
        <v>225</v>
      </c>
      <c r="B229" s="33" t="s">
        <v>3694</v>
      </c>
      <c r="C229" s="33" t="s">
        <v>3499</v>
      </c>
      <c r="D229" s="33" t="s">
        <v>2659</v>
      </c>
      <c r="E229" s="33">
        <v>35</v>
      </c>
      <c r="F229" s="33" t="s">
        <v>3500</v>
      </c>
      <c r="G229" s="33" t="s">
        <v>3408</v>
      </c>
      <c r="H229" s="23" t="str">
        <f t="shared" si="8"/>
        <v>徐＊淵</v>
      </c>
      <c r="I229" s="23" t="str">
        <f t="shared" si="9"/>
        <v>1＊491112</v>
      </c>
      <c r="J229" s="33" t="s">
        <v>2572</v>
      </c>
      <c r="K229" s="33">
        <v>5761110</v>
      </c>
      <c r="L229" s="33">
        <v>1173</v>
      </c>
      <c r="M229" s="33"/>
      <c r="N229" s="33"/>
      <c r="O229" s="33"/>
      <c r="P229" s="33"/>
      <c r="Q229" s="2"/>
      <c r="R229" s="2"/>
      <c r="S229" s="2"/>
      <c r="T229" s="2"/>
      <c r="U229" s="2"/>
      <c r="V229" s="18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2"/>
      <c r="AO229" s="2"/>
      <c r="AP229" s="2"/>
      <c r="AQ229" s="1"/>
      <c r="AR229" s="1"/>
      <c r="AS229" s="1"/>
      <c r="AT229" s="1"/>
      <c r="AU229" s="1"/>
      <c r="AV229" s="2"/>
      <c r="AW229" s="1"/>
      <c r="AX229" s="1"/>
      <c r="AY229" s="1"/>
      <c r="AZ229" s="1" t="s">
        <v>3772</v>
      </c>
      <c r="BA229" s="1"/>
      <c r="BB229" s="92"/>
      <c r="BC229" s="1"/>
      <c r="BD229" s="1"/>
      <c r="BE229" s="1"/>
      <c r="BF229" s="1"/>
      <c r="BG229" s="2"/>
      <c r="BH229" s="2"/>
      <c r="BI229" s="1"/>
      <c r="BJ229" s="2"/>
      <c r="BK229" s="2"/>
      <c r="BL229" s="2"/>
      <c r="BM229" s="1"/>
      <c r="BN229" s="90"/>
    </row>
    <row r="230" spans="1:66" ht="31.2">
      <c r="A230" s="23">
        <v>226</v>
      </c>
      <c r="B230" s="33" t="s">
        <v>3695</v>
      </c>
      <c r="C230" s="33" t="s">
        <v>3501</v>
      </c>
      <c r="D230" s="33" t="s">
        <v>2659</v>
      </c>
      <c r="E230" s="33">
        <v>49</v>
      </c>
      <c r="F230" s="33" t="s">
        <v>325</v>
      </c>
      <c r="G230" s="33" t="s">
        <v>325</v>
      </c>
      <c r="H230" s="23" t="str">
        <f t="shared" si="8"/>
        <v>劉＊辰</v>
      </c>
      <c r="I230" s="23" t="str">
        <f t="shared" si="9"/>
        <v>2＊717389</v>
      </c>
      <c r="J230" s="33" t="s">
        <v>2572</v>
      </c>
      <c r="K230" s="33" t="s">
        <v>1127</v>
      </c>
      <c r="L230" s="33">
        <v>1173</v>
      </c>
      <c r="M230" s="33"/>
      <c r="N230" s="33"/>
      <c r="O230" s="33"/>
      <c r="P230" s="33"/>
      <c r="Q230" s="2"/>
      <c r="R230" s="2"/>
      <c r="S230" s="2"/>
      <c r="T230" s="2"/>
      <c r="U230" s="2"/>
      <c r="V230" s="18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2"/>
      <c r="AO230" s="2"/>
      <c r="AP230" s="2"/>
      <c r="AQ230" s="1"/>
      <c r="AR230" s="1"/>
      <c r="AS230" s="1"/>
      <c r="AT230" s="1"/>
      <c r="AU230" s="1"/>
      <c r="AV230" s="2"/>
      <c r="AW230" s="1"/>
      <c r="AX230" s="1"/>
      <c r="AY230" s="1"/>
      <c r="AZ230" s="1"/>
      <c r="BA230" s="1"/>
      <c r="BB230" s="92"/>
      <c r="BC230" s="1"/>
      <c r="BD230" s="1"/>
      <c r="BE230" s="1" t="s">
        <v>3760</v>
      </c>
      <c r="BF230" s="1"/>
      <c r="BG230" s="2"/>
      <c r="BH230" s="2"/>
      <c r="BI230" s="1"/>
      <c r="BJ230" s="2"/>
      <c r="BK230" s="2"/>
      <c r="BL230" s="2"/>
      <c r="BM230" s="1"/>
      <c r="BN230" s="90"/>
    </row>
    <row r="231" spans="1:66" ht="31.2">
      <c r="A231" s="23">
        <v>227</v>
      </c>
      <c r="B231" s="33" t="s">
        <v>3696</v>
      </c>
      <c r="C231" s="33" t="s">
        <v>3502</v>
      </c>
      <c r="D231" s="33" t="s">
        <v>2661</v>
      </c>
      <c r="E231" s="33">
        <v>65</v>
      </c>
      <c r="F231" s="33" t="s">
        <v>2572</v>
      </c>
      <c r="G231" s="33" t="s">
        <v>3478</v>
      </c>
      <c r="H231" s="23" t="str">
        <f t="shared" si="8"/>
        <v>藍＊綺</v>
      </c>
      <c r="I231" s="23" t="str">
        <f t="shared" si="9"/>
        <v>0＊272296</v>
      </c>
      <c r="J231" s="33" t="s">
        <v>3408</v>
      </c>
      <c r="K231" s="33" t="s">
        <v>1142</v>
      </c>
      <c r="L231" s="33">
        <v>1173</v>
      </c>
      <c r="M231" s="33"/>
      <c r="N231" s="33"/>
      <c r="O231" s="33"/>
      <c r="P231" s="33"/>
      <c r="Q231" s="2"/>
      <c r="R231" s="2"/>
      <c r="S231" s="2"/>
      <c r="T231" s="2"/>
      <c r="U231" s="2"/>
      <c r="V231" s="18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2"/>
      <c r="AO231" s="2"/>
      <c r="AP231" s="2"/>
      <c r="AQ231" s="1"/>
      <c r="AR231" s="1"/>
      <c r="AS231" s="1"/>
      <c r="AT231" s="1"/>
      <c r="AU231" s="1"/>
      <c r="AV231" s="2"/>
      <c r="AW231" s="1"/>
      <c r="AX231" s="1"/>
      <c r="AY231" s="1"/>
      <c r="AZ231" s="1" t="s">
        <v>3772</v>
      </c>
      <c r="BA231" s="1"/>
      <c r="BB231" s="92"/>
      <c r="BC231" s="1"/>
      <c r="BD231" s="1"/>
      <c r="BE231" s="1"/>
      <c r="BF231" s="1"/>
      <c r="BG231" s="2"/>
      <c r="BH231" s="2"/>
      <c r="BI231" s="1"/>
      <c r="BJ231" s="2"/>
      <c r="BK231" s="2"/>
      <c r="BL231" s="2"/>
      <c r="BM231" s="1" t="s">
        <v>1111</v>
      </c>
      <c r="BN231" s="90"/>
    </row>
    <row r="232" spans="1:66" ht="31.2">
      <c r="A232" s="23">
        <v>228</v>
      </c>
      <c r="B232" s="33" t="s">
        <v>3697</v>
      </c>
      <c r="C232" s="33" t="s">
        <v>3503</v>
      </c>
      <c r="D232" s="33" t="s">
        <v>2661</v>
      </c>
      <c r="E232" s="33">
        <v>69</v>
      </c>
      <c r="F232" s="33" t="s">
        <v>3504</v>
      </c>
      <c r="G232" s="33" t="s">
        <v>3488</v>
      </c>
      <c r="H232" s="23" t="str">
        <f t="shared" si="8"/>
        <v>劉＊珠</v>
      </c>
      <c r="I232" s="23" t="str">
        <f t="shared" si="9"/>
        <v>0＊530507</v>
      </c>
      <c r="J232" s="33" t="s">
        <v>3412</v>
      </c>
      <c r="K232" s="33" t="s">
        <v>1142</v>
      </c>
      <c r="L232" s="33">
        <v>1173</v>
      </c>
      <c r="M232" s="33"/>
      <c r="N232" s="33"/>
      <c r="O232" s="33"/>
      <c r="P232" s="33"/>
      <c r="Q232" s="2"/>
      <c r="R232" s="2"/>
      <c r="S232" s="2"/>
      <c r="T232" s="2"/>
      <c r="U232" s="2"/>
      <c r="V232" s="18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2"/>
      <c r="AO232" s="2"/>
      <c r="AP232" s="2"/>
      <c r="AQ232" s="1"/>
      <c r="AR232" s="1"/>
      <c r="AS232" s="1"/>
      <c r="AT232" s="1"/>
      <c r="AU232" s="1"/>
      <c r="AV232" s="2"/>
      <c r="AW232" s="1"/>
      <c r="AX232" s="1"/>
      <c r="AY232" s="1"/>
      <c r="AZ232" s="1" t="s">
        <v>3772</v>
      </c>
      <c r="BA232" s="1"/>
      <c r="BB232" s="92"/>
      <c r="BC232" s="1"/>
      <c r="BD232" s="1"/>
      <c r="BE232" s="1"/>
      <c r="BF232" s="1"/>
      <c r="BG232" s="2"/>
      <c r="BH232" s="2"/>
      <c r="BI232" s="1"/>
      <c r="BJ232" s="2"/>
      <c r="BK232" s="2"/>
      <c r="BL232" s="2"/>
      <c r="BM232" s="1" t="s">
        <v>1111</v>
      </c>
      <c r="BN232" s="90"/>
    </row>
    <row r="233" spans="1:66" ht="31.2">
      <c r="A233" s="23">
        <v>229</v>
      </c>
      <c r="B233" s="33" t="s">
        <v>3698</v>
      </c>
      <c r="C233" s="33" t="s">
        <v>3505</v>
      </c>
      <c r="D233" s="33" t="s">
        <v>2661</v>
      </c>
      <c r="E233" s="33">
        <v>78</v>
      </c>
      <c r="F233" s="33" t="s">
        <v>2578</v>
      </c>
      <c r="G233" s="33" t="s">
        <v>3442</v>
      </c>
      <c r="H233" s="23" t="str">
        <f t="shared" si="8"/>
        <v>郭＊榮珠</v>
      </c>
      <c r="I233" s="23" t="str">
        <f t="shared" si="9"/>
        <v>2＊955431</v>
      </c>
      <c r="J233" s="33" t="s">
        <v>3412</v>
      </c>
      <c r="K233" s="33" t="s">
        <v>1152</v>
      </c>
      <c r="L233" s="33">
        <v>1173</v>
      </c>
      <c r="M233" s="33"/>
      <c r="N233" s="33"/>
      <c r="O233" s="33"/>
      <c r="P233" s="33"/>
      <c r="Q233" s="2"/>
      <c r="R233" s="2"/>
      <c r="S233" s="2"/>
      <c r="T233" s="2"/>
      <c r="U233" s="2"/>
      <c r="V233" s="18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2"/>
      <c r="AO233" s="2"/>
      <c r="AP233" s="2"/>
      <c r="AQ233" s="1"/>
      <c r="AR233" s="1"/>
      <c r="AS233" s="1"/>
      <c r="AT233" s="1"/>
      <c r="AU233" s="1"/>
      <c r="AV233" s="2" t="s">
        <v>3765</v>
      </c>
      <c r="AW233" s="1"/>
      <c r="AX233" s="1"/>
      <c r="AY233" s="1"/>
      <c r="AZ233" s="1"/>
      <c r="BA233" s="1"/>
      <c r="BB233" s="92"/>
      <c r="BC233" s="1"/>
      <c r="BD233" s="1"/>
      <c r="BE233" s="1"/>
      <c r="BF233" s="1"/>
      <c r="BG233" s="2"/>
      <c r="BH233" s="2"/>
      <c r="BI233" s="1"/>
      <c r="BJ233" s="2"/>
      <c r="BK233" s="2"/>
      <c r="BL233" s="2"/>
      <c r="BM233" s="1" t="s">
        <v>1111</v>
      </c>
      <c r="BN233" s="90"/>
    </row>
    <row r="234" spans="1:66" ht="31.2">
      <c r="A234" s="23">
        <v>230</v>
      </c>
      <c r="B234" s="33" t="s">
        <v>3699</v>
      </c>
      <c r="C234" s="33" t="s">
        <v>3506</v>
      </c>
      <c r="D234" s="33" t="s">
        <v>2659</v>
      </c>
      <c r="E234" s="33">
        <v>52</v>
      </c>
      <c r="F234" s="33" t="s">
        <v>3412</v>
      </c>
      <c r="G234" s="33" t="s">
        <v>3459</v>
      </c>
      <c r="H234" s="23" t="str">
        <f t="shared" si="8"/>
        <v>魏＊賢</v>
      </c>
      <c r="I234" s="23" t="str">
        <f t="shared" si="9"/>
        <v>0＊428721</v>
      </c>
      <c r="J234" s="33" t="s">
        <v>3412</v>
      </c>
      <c r="K234" s="33" t="s">
        <v>1142</v>
      </c>
      <c r="L234" s="33">
        <v>1173</v>
      </c>
      <c r="M234" s="33"/>
      <c r="N234" s="33"/>
      <c r="O234" s="33"/>
      <c r="P234" s="33"/>
      <c r="Q234" s="2"/>
      <c r="R234" s="2"/>
      <c r="S234" s="2"/>
      <c r="T234" s="2"/>
      <c r="U234" s="2"/>
      <c r="V234" s="18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2"/>
      <c r="AO234" s="2"/>
      <c r="AP234" s="2"/>
      <c r="AQ234" s="1"/>
      <c r="AR234" s="1"/>
      <c r="AS234" s="1"/>
      <c r="AT234" s="1"/>
      <c r="AU234" s="1"/>
      <c r="AV234" s="2"/>
      <c r="AW234" s="1"/>
      <c r="AX234" s="1"/>
      <c r="AY234" s="1"/>
      <c r="AZ234" s="1" t="s">
        <v>3772</v>
      </c>
      <c r="BA234" s="1"/>
      <c r="BB234" s="92"/>
      <c r="BC234" s="1"/>
      <c r="BD234" s="1"/>
      <c r="BE234" s="1"/>
      <c r="BF234" s="1"/>
      <c r="BG234" s="2"/>
      <c r="BH234" s="2"/>
      <c r="BI234" s="1"/>
      <c r="BJ234" s="2"/>
      <c r="BK234" s="2"/>
      <c r="BL234" s="2"/>
      <c r="BM234" s="1" t="s">
        <v>1111</v>
      </c>
      <c r="BN234" s="90"/>
    </row>
    <row r="235" spans="1:66" ht="31.2">
      <c r="A235" s="23">
        <v>231</v>
      </c>
      <c r="B235" s="33" t="s">
        <v>3700</v>
      </c>
      <c r="C235" s="33" t="s">
        <v>3507</v>
      </c>
      <c r="D235" s="33" t="s">
        <v>2661</v>
      </c>
      <c r="E235" s="33">
        <v>82</v>
      </c>
      <c r="F235" s="33" t="s">
        <v>325</v>
      </c>
      <c r="G235" s="33" t="s">
        <v>325</v>
      </c>
      <c r="H235" s="23" t="str">
        <f t="shared" si="8"/>
        <v>張＊香</v>
      </c>
      <c r="I235" s="23" t="str">
        <f t="shared" si="9"/>
        <v>1＊300772</v>
      </c>
      <c r="J235" s="33" t="s">
        <v>3414</v>
      </c>
      <c r="K235" s="33" t="s">
        <v>1143</v>
      </c>
      <c r="L235" s="33">
        <v>1173</v>
      </c>
      <c r="M235" s="33"/>
      <c r="N235" s="33"/>
      <c r="O235" s="33"/>
      <c r="P235" s="33"/>
      <c r="Q235" s="2"/>
      <c r="R235" s="2"/>
      <c r="S235" s="2"/>
      <c r="T235" s="2"/>
      <c r="U235" s="2"/>
      <c r="V235" s="18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2"/>
      <c r="AO235" s="2"/>
      <c r="AP235" s="2"/>
      <c r="AQ235" s="1"/>
      <c r="AR235" s="1"/>
      <c r="AS235" s="1"/>
      <c r="AT235" s="1"/>
      <c r="AU235" s="1"/>
      <c r="AV235" s="2"/>
      <c r="AW235" s="1"/>
      <c r="AX235" s="1"/>
      <c r="AY235" s="1"/>
      <c r="AZ235" s="1" t="s">
        <v>3772</v>
      </c>
      <c r="BA235" s="1"/>
      <c r="BB235" s="92"/>
      <c r="BC235" s="1"/>
      <c r="BD235" s="1"/>
      <c r="BE235" s="1"/>
      <c r="BF235" s="1"/>
      <c r="BG235" s="2" t="s">
        <v>3760</v>
      </c>
      <c r="BH235" s="2"/>
      <c r="BI235" s="1"/>
      <c r="BJ235" s="2"/>
      <c r="BK235" s="2"/>
      <c r="BL235" s="2"/>
      <c r="BM235" s="1"/>
      <c r="BN235" s="90"/>
    </row>
    <row r="236" spans="1:66" ht="62.4">
      <c r="A236" s="23">
        <v>232</v>
      </c>
      <c r="B236" s="33" t="s">
        <v>3701</v>
      </c>
      <c r="C236" s="33" t="s">
        <v>3508</v>
      </c>
      <c r="D236" s="33" t="s">
        <v>2661</v>
      </c>
      <c r="E236" s="33">
        <v>49</v>
      </c>
      <c r="F236" s="33" t="s">
        <v>3421</v>
      </c>
      <c r="G236" s="33" t="s">
        <v>3478</v>
      </c>
      <c r="H236" s="23" t="str">
        <f t="shared" si="8"/>
        <v>歐＊品璇</v>
      </c>
      <c r="I236" s="23" t="str">
        <f t="shared" si="9"/>
        <v>1＊788288</v>
      </c>
      <c r="J236" s="33" t="s">
        <v>3459</v>
      </c>
      <c r="K236" s="33" t="s">
        <v>1140</v>
      </c>
      <c r="L236" s="33">
        <v>1173</v>
      </c>
      <c r="M236" s="33"/>
      <c r="N236" s="33"/>
      <c r="O236" s="33"/>
      <c r="P236" s="33"/>
      <c r="Q236" s="2"/>
      <c r="R236" s="2"/>
      <c r="S236" s="2"/>
      <c r="T236" s="2"/>
      <c r="U236" s="2"/>
      <c r="V236" s="18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 t="s">
        <v>3760</v>
      </c>
      <c r="AM236" s="1"/>
      <c r="AN236" s="2"/>
      <c r="AO236" s="2"/>
      <c r="AP236" s="2"/>
      <c r="AQ236" s="1"/>
      <c r="AR236" s="1"/>
      <c r="AS236" s="1"/>
      <c r="AT236" s="1"/>
      <c r="AU236" s="1"/>
      <c r="AV236" s="2"/>
      <c r="AW236" s="1"/>
      <c r="AX236" s="1"/>
      <c r="AY236" s="1"/>
      <c r="AZ236" s="1"/>
      <c r="BA236" s="1"/>
      <c r="BB236" s="92"/>
      <c r="BC236" s="1"/>
      <c r="BD236" s="1"/>
      <c r="BE236" s="1"/>
      <c r="BF236" s="1"/>
      <c r="BG236" s="2"/>
      <c r="BH236" s="2"/>
      <c r="BI236" s="1"/>
      <c r="BJ236" s="2"/>
      <c r="BK236" s="2"/>
      <c r="BL236" s="2"/>
      <c r="BM236" s="1" t="s">
        <v>3753</v>
      </c>
      <c r="BN236" s="90"/>
    </row>
    <row r="237" spans="1:66" ht="31.2">
      <c r="A237" s="23">
        <v>233</v>
      </c>
      <c r="B237" s="33" t="s">
        <v>3702</v>
      </c>
      <c r="C237" s="33" t="s">
        <v>3509</v>
      </c>
      <c r="D237" s="33" t="s">
        <v>2661</v>
      </c>
      <c r="E237" s="33">
        <v>71</v>
      </c>
      <c r="F237" s="33" t="s">
        <v>325</v>
      </c>
      <c r="G237" s="33" t="s">
        <v>325</v>
      </c>
      <c r="H237" s="23" t="str">
        <f t="shared" si="8"/>
        <v>賴＊秀</v>
      </c>
      <c r="I237" s="23" t="str">
        <f t="shared" si="9"/>
        <v>2＊045093</v>
      </c>
      <c r="J237" s="33" t="s">
        <v>3428</v>
      </c>
      <c r="K237" s="33" t="s">
        <v>1143</v>
      </c>
      <c r="L237" s="33">
        <v>1173</v>
      </c>
      <c r="M237" s="33"/>
      <c r="N237" s="33"/>
      <c r="O237" s="33"/>
      <c r="P237" s="33"/>
      <c r="Q237" s="2"/>
      <c r="R237" s="2"/>
      <c r="S237" s="2"/>
      <c r="T237" s="2"/>
      <c r="U237" s="2"/>
      <c r="V237" s="18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2"/>
      <c r="AO237" s="2"/>
      <c r="AP237" s="2"/>
      <c r="AQ237" s="1"/>
      <c r="AR237" s="1"/>
      <c r="AS237" s="1"/>
      <c r="AT237" s="1"/>
      <c r="AU237" s="1"/>
      <c r="AV237" s="2"/>
      <c r="AW237" s="1"/>
      <c r="AX237" s="1"/>
      <c r="AY237" s="1"/>
      <c r="AZ237" s="1" t="s">
        <v>3772</v>
      </c>
      <c r="BA237" s="1"/>
      <c r="BB237" s="92"/>
      <c r="BC237" s="1"/>
      <c r="BD237" s="1"/>
      <c r="BE237" s="1"/>
      <c r="BF237" s="1"/>
      <c r="BG237" s="2" t="s">
        <v>3760</v>
      </c>
      <c r="BH237" s="2"/>
      <c r="BI237" s="1"/>
      <c r="BJ237" s="2"/>
      <c r="BK237" s="2"/>
      <c r="BL237" s="2"/>
      <c r="BM237" s="1"/>
      <c r="BN237" s="90"/>
    </row>
    <row r="238" spans="1:66" ht="46.8">
      <c r="A238" s="23">
        <v>234</v>
      </c>
      <c r="B238" s="33" t="s">
        <v>3294</v>
      </c>
      <c r="C238" s="33" t="s">
        <v>491</v>
      </c>
      <c r="D238" s="33" t="s">
        <v>2661</v>
      </c>
      <c r="E238" s="33">
        <v>88</v>
      </c>
      <c r="F238" s="33" t="s">
        <v>3435</v>
      </c>
      <c r="G238" s="33" t="s">
        <v>3435</v>
      </c>
      <c r="H238" s="23" t="str">
        <f t="shared" si="8"/>
        <v>林＊珠</v>
      </c>
      <c r="I238" s="23" t="str">
        <f t="shared" si="9"/>
        <v>1＊649986</v>
      </c>
      <c r="J238" s="33" t="s">
        <v>3435</v>
      </c>
      <c r="K238" s="33" t="s">
        <v>1125</v>
      </c>
      <c r="L238" s="33">
        <v>1173</v>
      </c>
      <c r="M238" s="33"/>
      <c r="N238" s="33"/>
      <c r="O238" s="33"/>
      <c r="P238" s="33"/>
      <c r="Q238" s="2"/>
      <c r="R238" s="2"/>
      <c r="S238" s="2"/>
      <c r="T238" s="2"/>
      <c r="U238" s="2"/>
      <c r="V238" s="18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2"/>
      <c r="AO238" s="2"/>
      <c r="AP238" s="2"/>
      <c r="AQ238" s="1"/>
      <c r="AR238" s="1"/>
      <c r="AS238" s="1"/>
      <c r="AT238" s="1"/>
      <c r="AU238" s="1"/>
      <c r="AV238" s="2"/>
      <c r="AW238" s="1"/>
      <c r="AX238" s="1"/>
      <c r="AY238" s="1"/>
      <c r="AZ238" s="1"/>
      <c r="BA238" s="1"/>
      <c r="BB238" s="92"/>
      <c r="BC238" s="1"/>
      <c r="BD238" s="1" t="s">
        <v>3760</v>
      </c>
      <c r="BE238" s="1"/>
      <c r="BF238" s="1" t="s">
        <v>1133</v>
      </c>
      <c r="BG238" s="2"/>
      <c r="BH238" s="2"/>
      <c r="BI238" s="1"/>
      <c r="BJ238" s="2"/>
      <c r="BK238" s="2"/>
      <c r="BL238" s="2"/>
      <c r="BM238" s="1"/>
      <c r="BN238" s="90"/>
    </row>
    <row r="239" spans="1:66" ht="46.8">
      <c r="A239" s="23">
        <v>235</v>
      </c>
      <c r="B239" s="33" t="s">
        <v>3703</v>
      </c>
      <c r="C239" s="33" t="s">
        <v>3510</v>
      </c>
      <c r="D239" s="33" t="s">
        <v>2659</v>
      </c>
      <c r="E239" s="33">
        <v>29</v>
      </c>
      <c r="F239" s="33" t="s">
        <v>3435</v>
      </c>
      <c r="G239" s="33" t="s">
        <v>3435</v>
      </c>
      <c r="H239" s="23" t="str">
        <f t="shared" si="8"/>
        <v>袁＊和</v>
      </c>
      <c r="I239" s="23" t="str">
        <f t="shared" si="9"/>
        <v>1＊819015</v>
      </c>
      <c r="J239" s="33" t="s">
        <v>3435</v>
      </c>
      <c r="K239" s="33" t="s">
        <v>1132</v>
      </c>
      <c r="L239" s="33">
        <v>1173</v>
      </c>
      <c r="M239" s="33"/>
      <c r="N239" s="33"/>
      <c r="O239" s="33"/>
      <c r="P239" s="33"/>
      <c r="Q239" s="2"/>
      <c r="R239" s="2"/>
      <c r="S239" s="2"/>
      <c r="T239" s="2"/>
      <c r="U239" s="2"/>
      <c r="V239" s="18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2"/>
      <c r="AO239" s="2"/>
      <c r="AP239" s="2"/>
      <c r="AQ239" s="1"/>
      <c r="AR239" s="1"/>
      <c r="AS239" s="1"/>
      <c r="AT239" s="1"/>
      <c r="AU239" s="1"/>
      <c r="AV239" s="2"/>
      <c r="AW239" s="1"/>
      <c r="AX239" s="1"/>
      <c r="AY239" s="1"/>
      <c r="AZ239" s="1"/>
      <c r="BA239" s="1"/>
      <c r="BB239" s="92"/>
      <c r="BC239" s="1" t="s">
        <v>3760</v>
      </c>
      <c r="BD239" s="1"/>
      <c r="BE239" s="1" t="s">
        <v>3760</v>
      </c>
      <c r="BF239" s="1"/>
      <c r="BG239" s="2"/>
      <c r="BH239" s="2"/>
      <c r="BI239" s="1"/>
      <c r="BJ239" s="2"/>
      <c r="BK239" s="2"/>
      <c r="BL239" s="2"/>
      <c r="BM239" s="1"/>
      <c r="BN239" s="90"/>
    </row>
    <row r="240" spans="1:66" ht="46.8">
      <c r="A240" s="23">
        <v>236</v>
      </c>
      <c r="B240" s="33" t="s">
        <v>3704</v>
      </c>
      <c r="C240" s="33" t="s">
        <v>3511</v>
      </c>
      <c r="D240" s="33" t="s">
        <v>2661</v>
      </c>
      <c r="E240" s="33">
        <v>56</v>
      </c>
      <c r="F240" s="33" t="s">
        <v>325</v>
      </c>
      <c r="G240" s="33" t="s">
        <v>325</v>
      </c>
      <c r="H240" s="23" t="str">
        <f t="shared" si="8"/>
        <v>叢＊芳</v>
      </c>
      <c r="I240" s="23" t="str">
        <f t="shared" si="9"/>
        <v>0＊464820</v>
      </c>
      <c r="J240" s="33" t="s">
        <v>3484</v>
      </c>
      <c r="K240" s="33" t="s">
        <v>1134</v>
      </c>
      <c r="L240" s="33">
        <v>1173</v>
      </c>
      <c r="M240" s="33"/>
      <c r="N240" s="33"/>
      <c r="O240" s="33"/>
      <c r="P240" s="33"/>
      <c r="Q240" s="2"/>
      <c r="R240" s="2"/>
      <c r="S240" s="2"/>
      <c r="T240" s="2"/>
      <c r="U240" s="2"/>
      <c r="V240" s="18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2"/>
      <c r="AO240" s="2"/>
      <c r="AP240" s="2"/>
      <c r="AQ240" s="1"/>
      <c r="AR240" s="1"/>
      <c r="AS240" s="1"/>
      <c r="AT240" s="1"/>
      <c r="AU240" s="1"/>
      <c r="AV240" s="2"/>
      <c r="AW240" s="1"/>
      <c r="AX240" s="1"/>
      <c r="AY240" s="1"/>
      <c r="AZ240" s="1"/>
      <c r="BA240" s="1"/>
      <c r="BB240" s="92"/>
      <c r="BC240" s="1"/>
      <c r="BD240" s="1"/>
      <c r="BE240" s="1" t="s">
        <v>3760</v>
      </c>
      <c r="BF240" s="1"/>
      <c r="BG240" s="2"/>
      <c r="BH240" s="2"/>
      <c r="BI240" s="1"/>
      <c r="BJ240" s="2"/>
      <c r="BK240" s="2"/>
      <c r="BL240" s="2"/>
      <c r="BM240" s="1" t="s">
        <v>1098</v>
      </c>
      <c r="BN240" s="90"/>
    </row>
    <row r="241" spans="1:66" ht="46.8">
      <c r="A241" s="23">
        <v>237</v>
      </c>
      <c r="B241" s="33" t="s">
        <v>3574</v>
      </c>
      <c r="C241" s="33" t="s">
        <v>3381</v>
      </c>
      <c r="D241" s="33" t="s">
        <v>2659</v>
      </c>
      <c r="E241" s="33">
        <v>79</v>
      </c>
      <c r="F241" s="33" t="s">
        <v>325</v>
      </c>
      <c r="G241" s="33" t="s">
        <v>325</v>
      </c>
      <c r="H241" s="23" t="str">
        <f t="shared" si="8"/>
        <v>邱＊龍</v>
      </c>
      <c r="I241" s="23" t="str">
        <f t="shared" si="9"/>
        <v>0＊074166</v>
      </c>
      <c r="J241" s="33" t="s">
        <v>3440</v>
      </c>
      <c r="K241" s="33" t="s">
        <v>1134</v>
      </c>
      <c r="L241" s="33">
        <v>1173</v>
      </c>
      <c r="M241" s="33"/>
      <c r="N241" s="33"/>
      <c r="O241" s="33"/>
      <c r="P241" s="33"/>
      <c r="Q241" s="2"/>
      <c r="R241" s="2"/>
      <c r="S241" s="2"/>
      <c r="T241" s="2"/>
      <c r="U241" s="2"/>
      <c r="V241" s="18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2"/>
      <c r="AO241" s="2"/>
      <c r="AP241" s="2"/>
      <c r="AQ241" s="1"/>
      <c r="AR241" s="1"/>
      <c r="AS241" s="1"/>
      <c r="AT241" s="1"/>
      <c r="AU241" s="1"/>
      <c r="AV241" s="2"/>
      <c r="AW241" s="1"/>
      <c r="AX241" s="1"/>
      <c r="AY241" s="1"/>
      <c r="AZ241" s="1"/>
      <c r="BA241" s="1"/>
      <c r="BB241" s="92"/>
      <c r="BC241" s="1"/>
      <c r="BD241" s="1"/>
      <c r="BE241" s="1" t="s">
        <v>3760</v>
      </c>
      <c r="BF241" s="1"/>
      <c r="BG241" s="2"/>
      <c r="BH241" s="2"/>
      <c r="BI241" s="1"/>
      <c r="BJ241" s="2"/>
      <c r="BK241" s="2"/>
      <c r="BL241" s="2"/>
      <c r="BM241" s="1" t="s">
        <v>1098</v>
      </c>
      <c r="BN241" s="90"/>
    </row>
    <row r="242" spans="1:66" ht="46.8">
      <c r="A242" s="23">
        <v>238</v>
      </c>
      <c r="B242" s="33" t="s">
        <v>3704</v>
      </c>
      <c r="C242" s="33" t="s">
        <v>3511</v>
      </c>
      <c r="D242" s="33" t="s">
        <v>2661</v>
      </c>
      <c r="E242" s="33">
        <v>56</v>
      </c>
      <c r="F242" s="33" t="s">
        <v>325</v>
      </c>
      <c r="G242" s="33" t="s">
        <v>325</v>
      </c>
      <c r="H242" s="23" t="str">
        <f t="shared" si="8"/>
        <v>叢＊芳</v>
      </c>
      <c r="I242" s="23" t="str">
        <f t="shared" si="9"/>
        <v>0＊464820</v>
      </c>
      <c r="J242" s="33" t="s">
        <v>3465</v>
      </c>
      <c r="K242" s="33" t="s">
        <v>1132</v>
      </c>
      <c r="L242" s="33">
        <v>1173</v>
      </c>
      <c r="M242" s="33"/>
      <c r="N242" s="33"/>
      <c r="O242" s="33"/>
      <c r="P242" s="33"/>
      <c r="Q242" s="2"/>
      <c r="R242" s="2"/>
      <c r="S242" s="2"/>
      <c r="T242" s="2"/>
      <c r="U242" s="2"/>
      <c r="V242" s="18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2"/>
      <c r="AO242" s="2"/>
      <c r="AP242" s="2"/>
      <c r="AQ242" s="1"/>
      <c r="AR242" s="1"/>
      <c r="AS242" s="1"/>
      <c r="AT242" s="1"/>
      <c r="AU242" s="1"/>
      <c r="AV242" s="2"/>
      <c r="AW242" s="1"/>
      <c r="AX242" s="1"/>
      <c r="AY242" s="1"/>
      <c r="AZ242" s="1"/>
      <c r="BA242" s="1"/>
      <c r="BB242" s="92"/>
      <c r="BC242" s="1"/>
      <c r="BD242" s="1" t="s">
        <v>3760</v>
      </c>
      <c r="BE242" s="1" t="s">
        <v>3760</v>
      </c>
      <c r="BF242" s="1"/>
      <c r="BG242" s="2"/>
      <c r="BH242" s="2"/>
      <c r="BI242" s="1"/>
      <c r="BJ242" s="2"/>
      <c r="BK242" s="2"/>
      <c r="BL242" s="2"/>
      <c r="BM242" s="1"/>
      <c r="BN242" s="90"/>
    </row>
    <row r="243" spans="1:66" ht="31.2">
      <c r="A243" s="23">
        <v>239</v>
      </c>
      <c r="B243" s="33" t="s">
        <v>3705</v>
      </c>
      <c r="C243" s="33" t="s">
        <v>883</v>
      </c>
      <c r="D243" s="33" t="s">
        <v>2661</v>
      </c>
      <c r="E243" s="33">
        <v>61</v>
      </c>
      <c r="F243" s="33" t="s">
        <v>325</v>
      </c>
      <c r="G243" s="33" t="s">
        <v>325</v>
      </c>
      <c r="H243" s="23" t="str">
        <f t="shared" si="8"/>
        <v>孫＊卿</v>
      </c>
      <c r="I243" s="23" t="str">
        <f t="shared" si="9"/>
        <v>1＊840238</v>
      </c>
      <c r="J243" s="33" t="s">
        <v>3465</v>
      </c>
      <c r="K243" s="33" t="s">
        <v>1127</v>
      </c>
      <c r="L243" s="33">
        <v>1173</v>
      </c>
      <c r="M243" s="33"/>
      <c r="N243" s="33"/>
      <c r="O243" s="33"/>
      <c r="P243" s="33"/>
      <c r="Q243" s="2"/>
      <c r="R243" s="2"/>
      <c r="S243" s="2"/>
      <c r="T243" s="2"/>
      <c r="U243" s="2"/>
      <c r="V243" s="18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2"/>
      <c r="AO243" s="2"/>
      <c r="AP243" s="2"/>
      <c r="AQ243" s="1"/>
      <c r="AR243" s="1"/>
      <c r="AS243" s="1"/>
      <c r="AT243" s="1"/>
      <c r="AU243" s="1"/>
      <c r="AV243" s="2"/>
      <c r="AW243" s="1"/>
      <c r="AX243" s="1"/>
      <c r="AY243" s="1"/>
      <c r="AZ243" s="1"/>
      <c r="BA243" s="1"/>
      <c r="BB243" s="92"/>
      <c r="BC243" s="1"/>
      <c r="BD243" s="1"/>
      <c r="BE243" s="1" t="s">
        <v>3760</v>
      </c>
      <c r="BF243" s="1"/>
      <c r="BG243" s="2"/>
      <c r="BH243" s="2"/>
      <c r="BI243" s="1"/>
      <c r="BJ243" s="2"/>
      <c r="BK243" s="2"/>
      <c r="BL243" s="2"/>
      <c r="BM243" s="1"/>
      <c r="BN243" s="90"/>
    </row>
    <row r="244" spans="1:66" ht="31.2">
      <c r="A244" s="23">
        <v>240</v>
      </c>
      <c r="B244" s="33" t="s">
        <v>3706</v>
      </c>
      <c r="C244" s="33" t="s">
        <v>3512</v>
      </c>
      <c r="D244" s="33" t="s">
        <v>2659</v>
      </c>
      <c r="E244" s="33">
        <v>38</v>
      </c>
      <c r="F244" s="33" t="s">
        <v>3513</v>
      </c>
      <c r="G244" s="33"/>
      <c r="H244" s="23" t="str">
        <f t="shared" si="8"/>
        <v>蔡＊學</v>
      </c>
      <c r="I244" s="23" t="str">
        <f t="shared" si="9"/>
        <v>1＊245904</v>
      </c>
      <c r="J244" s="33" t="s">
        <v>3463</v>
      </c>
      <c r="K244" s="33" t="s">
        <v>1142</v>
      </c>
      <c r="L244" s="33">
        <v>1173</v>
      </c>
      <c r="M244" s="33"/>
      <c r="N244" s="33"/>
      <c r="O244" s="33"/>
      <c r="P244" s="33"/>
      <c r="Q244" s="2"/>
      <c r="R244" s="2"/>
      <c r="S244" s="2"/>
      <c r="T244" s="2"/>
      <c r="U244" s="2"/>
      <c r="V244" s="18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2"/>
      <c r="AO244" s="2"/>
      <c r="AP244" s="2"/>
      <c r="AQ244" s="1"/>
      <c r="AR244" s="1"/>
      <c r="AS244" s="1"/>
      <c r="AT244" s="1"/>
      <c r="AU244" s="1"/>
      <c r="AV244" s="2"/>
      <c r="AW244" s="1"/>
      <c r="AX244" s="1"/>
      <c r="AY244" s="1"/>
      <c r="AZ244" s="1" t="s">
        <v>3772</v>
      </c>
      <c r="BA244" s="1"/>
      <c r="BB244" s="92"/>
      <c r="BC244" s="1"/>
      <c r="BD244" s="1"/>
      <c r="BE244" s="1"/>
      <c r="BF244" s="1"/>
      <c r="BG244" s="2"/>
      <c r="BH244" s="2"/>
      <c r="BI244" s="1"/>
      <c r="BJ244" s="2"/>
      <c r="BK244" s="2"/>
      <c r="BL244" s="2"/>
      <c r="BM244" s="1" t="s">
        <v>1111</v>
      </c>
      <c r="BN244" s="90"/>
    </row>
    <row r="245" spans="1:66" ht="46.8">
      <c r="A245" s="23">
        <v>241</v>
      </c>
      <c r="B245" s="33" t="s">
        <v>3707</v>
      </c>
      <c r="C245" s="33" t="s">
        <v>1754</v>
      </c>
      <c r="D245" s="33" t="s">
        <v>2659</v>
      </c>
      <c r="E245" s="33">
        <v>80</v>
      </c>
      <c r="F245" s="33" t="s">
        <v>325</v>
      </c>
      <c r="G245" s="33" t="s">
        <v>325</v>
      </c>
      <c r="H245" s="23" t="str">
        <f t="shared" si="8"/>
        <v>張＊興</v>
      </c>
      <c r="I245" s="23" t="str">
        <f t="shared" si="9"/>
        <v>2＊228738</v>
      </c>
      <c r="J245" s="33" t="s">
        <v>3463</v>
      </c>
      <c r="K245" s="33" t="s">
        <v>1140</v>
      </c>
      <c r="L245" s="33">
        <v>1173</v>
      </c>
      <c r="M245" s="33"/>
      <c r="N245" s="33"/>
      <c r="O245" s="33"/>
      <c r="P245" s="33"/>
      <c r="Q245" s="2"/>
      <c r="R245" s="2"/>
      <c r="S245" s="2"/>
      <c r="T245" s="2"/>
      <c r="U245" s="2"/>
      <c r="V245" s="18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2"/>
      <c r="AO245" s="2"/>
      <c r="AP245" s="2"/>
      <c r="AQ245" s="1"/>
      <c r="AR245" s="1"/>
      <c r="AS245" s="1"/>
      <c r="AT245" s="1"/>
      <c r="AU245" s="1"/>
      <c r="AV245" s="2"/>
      <c r="AW245" s="1"/>
      <c r="AX245" s="1"/>
      <c r="AY245" s="1"/>
      <c r="AZ245" s="1"/>
      <c r="BA245" s="1"/>
      <c r="BB245" s="92"/>
      <c r="BC245" s="1"/>
      <c r="BD245" s="1"/>
      <c r="BE245" s="1" t="s">
        <v>3760</v>
      </c>
      <c r="BF245" s="1"/>
      <c r="BG245" s="2"/>
      <c r="BH245" s="2"/>
      <c r="BI245" s="1"/>
      <c r="BJ245" s="2" t="s">
        <v>1141</v>
      </c>
      <c r="BK245" s="2"/>
      <c r="BL245" s="2"/>
      <c r="BM245" s="1"/>
      <c r="BN245" s="90"/>
    </row>
    <row r="246" spans="1:66" ht="31.2">
      <c r="A246" s="23">
        <v>242</v>
      </c>
      <c r="B246" s="33" t="s">
        <v>3708</v>
      </c>
      <c r="C246" s="33" t="s">
        <v>3514</v>
      </c>
      <c r="D246" s="33" t="s">
        <v>2659</v>
      </c>
      <c r="E246" s="33">
        <v>56</v>
      </c>
      <c r="F246" s="33" t="s">
        <v>2563</v>
      </c>
      <c r="G246" s="33" t="s">
        <v>3478</v>
      </c>
      <c r="H246" s="23" t="str">
        <f t="shared" si="8"/>
        <v>張＊海</v>
      </c>
      <c r="I246" s="23" t="str">
        <f t="shared" si="9"/>
        <v>1＊782037</v>
      </c>
      <c r="J246" s="33" t="s">
        <v>3408</v>
      </c>
      <c r="K246" s="33" t="s">
        <v>1142</v>
      </c>
      <c r="L246" s="33">
        <v>1410</v>
      </c>
      <c r="M246" s="33"/>
      <c r="N246" s="33"/>
      <c r="O246" s="33"/>
      <c r="P246" s="33"/>
      <c r="Q246" s="2"/>
      <c r="R246" s="2"/>
      <c r="S246" s="2"/>
      <c r="T246" s="2"/>
      <c r="U246" s="2"/>
      <c r="V246" s="18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2"/>
      <c r="AO246" s="2"/>
      <c r="AP246" s="2"/>
      <c r="AQ246" s="1"/>
      <c r="AR246" s="1"/>
      <c r="AS246" s="1"/>
      <c r="AT246" s="1"/>
      <c r="AU246" s="1"/>
      <c r="AV246" s="2"/>
      <c r="AW246" s="1"/>
      <c r="AX246" s="1"/>
      <c r="AY246" s="1"/>
      <c r="AZ246" s="1" t="s">
        <v>3772</v>
      </c>
      <c r="BA246" s="1"/>
      <c r="BB246" s="92"/>
      <c r="BC246" s="1"/>
      <c r="BD246" s="1"/>
      <c r="BE246" s="1"/>
      <c r="BF246" s="1"/>
      <c r="BG246" s="2"/>
      <c r="BH246" s="2"/>
      <c r="BI246" s="1"/>
      <c r="BJ246" s="2"/>
      <c r="BK246" s="2"/>
      <c r="BL246" s="2"/>
      <c r="BM246" s="1" t="s">
        <v>1111</v>
      </c>
      <c r="BN246" s="90"/>
    </row>
    <row r="247" spans="1:66" ht="31.2">
      <c r="A247" s="23">
        <v>243</v>
      </c>
      <c r="B247" s="33" t="s">
        <v>3709</v>
      </c>
      <c r="C247" s="33" t="s">
        <v>3515</v>
      </c>
      <c r="D247" s="33" t="s">
        <v>2661</v>
      </c>
      <c r="E247" s="33">
        <v>81</v>
      </c>
      <c r="F247" s="33" t="s">
        <v>325</v>
      </c>
      <c r="G247" s="33" t="s">
        <v>325</v>
      </c>
      <c r="H247" s="23" t="str">
        <f t="shared" si="8"/>
        <v>高＊百合</v>
      </c>
      <c r="I247" s="23" t="str">
        <f t="shared" si="9"/>
        <v>1＊028100</v>
      </c>
      <c r="J247" s="33" t="s">
        <v>3408</v>
      </c>
      <c r="K247" s="33" t="s">
        <v>1127</v>
      </c>
      <c r="L247" s="33">
        <v>1410</v>
      </c>
      <c r="M247" s="33"/>
      <c r="N247" s="33"/>
      <c r="O247" s="33"/>
      <c r="P247" s="33"/>
      <c r="Q247" s="2"/>
      <c r="R247" s="2"/>
      <c r="S247" s="2"/>
      <c r="T247" s="2"/>
      <c r="U247" s="2"/>
      <c r="V247" s="18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2"/>
      <c r="AO247" s="2"/>
      <c r="AP247" s="2"/>
      <c r="AQ247" s="1"/>
      <c r="AR247" s="1"/>
      <c r="AS247" s="1"/>
      <c r="AT247" s="1"/>
      <c r="AU247" s="1"/>
      <c r="AV247" s="2"/>
      <c r="AW247" s="1"/>
      <c r="AX247" s="1"/>
      <c r="AY247" s="1"/>
      <c r="AZ247" s="1"/>
      <c r="BA247" s="1"/>
      <c r="BB247" s="92"/>
      <c r="BC247" s="1"/>
      <c r="BD247" s="1"/>
      <c r="BE247" s="1" t="s">
        <v>3760</v>
      </c>
      <c r="BF247" s="1"/>
      <c r="BG247" s="2"/>
      <c r="BH247" s="2"/>
      <c r="BI247" s="1"/>
      <c r="BJ247" s="2"/>
      <c r="BK247" s="2"/>
      <c r="BL247" s="2"/>
      <c r="BM247" s="1"/>
      <c r="BN247" s="90"/>
    </row>
    <row r="248" spans="1:66" ht="31.2">
      <c r="A248" s="23">
        <v>244</v>
      </c>
      <c r="B248" s="33" t="s">
        <v>2945</v>
      </c>
      <c r="C248" s="33" t="s">
        <v>2261</v>
      </c>
      <c r="D248" s="33" t="s">
        <v>2661</v>
      </c>
      <c r="E248" s="33">
        <v>89</v>
      </c>
      <c r="F248" s="33" t="s">
        <v>325</v>
      </c>
      <c r="G248" s="33" t="s">
        <v>325</v>
      </c>
      <c r="H248" s="23" t="str">
        <f t="shared" si="8"/>
        <v>黃＊秋玉</v>
      </c>
      <c r="I248" s="23" t="str">
        <f t="shared" si="9"/>
        <v>1＊836897</v>
      </c>
      <c r="J248" s="33" t="s">
        <v>3408</v>
      </c>
      <c r="K248" s="33" t="s">
        <v>1127</v>
      </c>
      <c r="L248" s="33">
        <v>1410</v>
      </c>
      <c r="M248" s="33"/>
      <c r="N248" s="33"/>
      <c r="O248" s="33"/>
      <c r="P248" s="33"/>
      <c r="Q248" s="2"/>
      <c r="R248" s="2"/>
      <c r="S248" s="2"/>
      <c r="T248" s="2"/>
      <c r="U248" s="2"/>
      <c r="V248" s="18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2"/>
      <c r="AO248" s="2"/>
      <c r="AP248" s="2"/>
      <c r="AQ248" s="1"/>
      <c r="AR248" s="1"/>
      <c r="AS248" s="1"/>
      <c r="AT248" s="1"/>
      <c r="AU248" s="1"/>
      <c r="AV248" s="2"/>
      <c r="AW248" s="1"/>
      <c r="AX248" s="1"/>
      <c r="AY248" s="1"/>
      <c r="AZ248" s="1"/>
      <c r="BA248" s="1"/>
      <c r="BB248" s="92"/>
      <c r="BC248" s="1"/>
      <c r="BD248" s="1"/>
      <c r="BE248" s="1" t="s">
        <v>3760</v>
      </c>
      <c r="BF248" s="1"/>
      <c r="BG248" s="2"/>
      <c r="BH248" s="2"/>
      <c r="BI248" s="1"/>
      <c r="BJ248" s="2"/>
      <c r="BK248" s="2"/>
      <c r="BL248" s="2"/>
      <c r="BM248" s="1"/>
      <c r="BN248" s="90"/>
    </row>
    <row r="249" spans="1:66" ht="46.8">
      <c r="A249" s="23">
        <v>245</v>
      </c>
      <c r="B249" s="33" t="s">
        <v>3710</v>
      </c>
      <c r="C249" s="33" t="s">
        <v>3516</v>
      </c>
      <c r="D249" s="33" t="s">
        <v>2661</v>
      </c>
      <c r="E249" s="33">
        <v>55</v>
      </c>
      <c r="F249" s="33" t="s">
        <v>2569</v>
      </c>
      <c r="G249" s="33" t="s">
        <v>3429</v>
      </c>
      <c r="H249" s="23" t="str">
        <f t="shared" si="8"/>
        <v>吳＊秀鳳</v>
      </c>
      <c r="I249" s="23" t="str">
        <f t="shared" si="9"/>
        <v>1＊486339</v>
      </c>
      <c r="J249" s="33" t="s">
        <v>3412</v>
      </c>
      <c r="K249" s="33" t="s">
        <v>1139</v>
      </c>
      <c r="L249" s="33">
        <v>1410</v>
      </c>
      <c r="M249" s="33"/>
      <c r="N249" s="33"/>
      <c r="O249" s="33"/>
      <c r="P249" s="33"/>
      <c r="Q249" s="2"/>
      <c r="R249" s="2"/>
      <c r="S249" s="2"/>
      <c r="T249" s="2"/>
      <c r="U249" s="2"/>
      <c r="V249" s="18"/>
      <c r="W249" s="1"/>
      <c r="X249" s="1"/>
      <c r="Y249" s="1"/>
      <c r="Z249" s="1"/>
      <c r="AA249" s="1" t="s">
        <v>3766</v>
      </c>
      <c r="AB249" s="1"/>
      <c r="AC249" s="1"/>
      <c r="AD249" s="1"/>
      <c r="AE249" s="1"/>
      <c r="AF249"/>
      <c r="AG249" s="1"/>
      <c r="AH249" s="1"/>
      <c r="AI249" s="1"/>
      <c r="AJ249" s="1"/>
      <c r="AK249" s="1"/>
      <c r="AL249" s="1"/>
      <c r="AM249" s="1"/>
      <c r="AN249" s="2"/>
      <c r="AO249" s="2"/>
      <c r="AP249" s="2"/>
      <c r="AQ249" s="1"/>
      <c r="AR249" s="1"/>
      <c r="AS249" s="1"/>
      <c r="AT249" s="1"/>
      <c r="AU249" s="1"/>
      <c r="AV249" s="2"/>
      <c r="AW249" s="1"/>
      <c r="AX249" s="1"/>
      <c r="AY249" s="1"/>
      <c r="AZ249" s="1"/>
      <c r="BA249" s="1"/>
      <c r="BB249" s="92"/>
      <c r="BC249" s="1"/>
      <c r="BD249" s="1"/>
      <c r="BE249" s="1"/>
      <c r="BF249" s="1"/>
      <c r="BG249" s="2"/>
      <c r="BH249" s="2"/>
      <c r="BI249" s="1"/>
      <c r="BJ249" s="2"/>
      <c r="BK249" s="2"/>
      <c r="BL249" s="2"/>
      <c r="BM249" s="1" t="s">
        <v>1111</v>
      </c>
      <c r="BN249" s="90"/>
    </row>
    <row r="250" spans="1:66" ht="16.2">
      <c r="A250" s="23">
        <v>246</v>
      </c>
      <c r="B250" s="33" t="s">
        <v>3711</v>
      </c>
      <c r="C250" s="33" t="s">
        <v>1785</v>
      </c>
      <c r="D250" s="33" t="s">
        <v>2659</v>
      </c>
      <c r="E250" s="33">
        <v>49</v>
      </c>
      <c r="F250" s="33" t="s">
        <v>325</v>
      </c>
      <c r="G250" s="33" t="s">
        <v>325</v>
      </c>
      <c r="H250" s="23" t="str">
        <f t="shared" si="8"/>
        <v>陳＊志</v>
      </c>
      <c r="I250" s="23" t="str">
        <f t="shared" si="9"/>
        <v>1＊263621</v>
      </c>
      <c r="J250" s="33" t="s">
        <v>3412</v>
      </c>
      <c r="K250" s="33">
        <v>5760350</v>
      </c>
      <c r="L250" s="33">
        <v>1410</v>
      </c>
      <c r="M250" s="33"/>
      <c r="N250" s="33"/>
      <c r="O250" s="33"/>
      <c r="P250" s="33"/>
      <c r="Q250" s="2"/>
      <c r="R250" s="2"/>
      <c r="S250" s="2"/>
      <c r="T250" s="2"/>
      <c r="U250" s="2"/>
      <c r="V250" s="18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2"/>
      <c r="AO250" s="2"/>
      <c r="AP250" s="2"/>
      <c r="AQ250" s="1"/>
      <c r="AR250" s="1"/>
      <c r="AS250" s="1"/>
      <c r="AT250" s="1"/>
      <c r="AU250" s="1"/>
      <c r="AV250" s="2"/>
      <c r="AW250" s="1"/>
      <c r="AX250" s="1"/>
      <c r="AY250" s="1" t="s">
        <v>3758</v>
      </c>
      <c r="AZ250" s="1"/>
      <c r="BA250" s="1"/>
      <c r="BB250" s="92"/>
      <c r="BC250" s="1"/>
      <c r="BD250" s="1"/>
      <c r="BE250" s="1"/>
      <c r="BF250" s="1"/>
      <c r="BG250" s="2"/>
      <c r="BH250" s="2"/>
      <c r="BI250" s="1"/>
      <c r="BJ250" s="2"/>
      <c r="BK250" s="2"/>
      <c r="BL250" s="2"/>
      <c r="BM250" s="1"/>
      <c r="BN250" s="90"/>
    </row>
    <row r="251" spans="1:66" ht="46.8">
      <c r="A251" s="23">
        <v>247</v>
      </c>
      <c r="B251" s="33" t="s">
        <v>3710</v>
      </c>
      <c r="C251" s="33" t="s">
        <v>3516</v>
      </c>
      <c r="D251" s="33" t="s">
        <v>2661</v>
      </c>
      <c r="E251" s="33">
        <v>55</v>
      </c>
      <c r="F251" s="33" t="s">
        <v>2569</v>
      </c>
      <c r="G251" s="33" t="s">
        <v>3429</v>
      </c>
      <c r="H251" s="23" t="str">
        <f t="shared" si="8"/>
        <v>吳＊秀鳳</v>
      </c>
      <c r="I251" s="23" t="str">
        <f t="shared" si="9"/>
        <v>1＊486339</v>
      </c>
      <c r="J251" s="33" t="s">
        <v>3421</v>
      </c>
      <c r="K251" s="33" t="s">
        <v>1139</v>
      </c>
      <c r="L251" s="33">
        <v>1410</v>
      </c>
      <c r="M251" s="33"/>
      <c r="N251" s="33"/>
      <c r="O251" s="33"/>
      <c r="P251" s="33"/>
      <c r="Q251" s="2"/>
      <c r="R251" s="2"/>
      <c r="S251" s="2"/>
      <c r="T251" s="2"/>
      <c r="U251" s="2"/>
      <c r="V251" s="18"/>
      <c r="W251" s="1"/>
      <c r="X251" s="1"/>
      <c r="Y251" s="1"/>
      <c r="Z251" s="1"/>
      <c r="AA251" s="1" t="s">
        <v>3760</v>
      </c>
      <c r="AB251" s="1"/>
      <c r="AC251" s="1"/>
      <c r="AD251" s="1"/>
      <c r="AE251" s="1"/>
      <c r="AF251" s="1" t="s">
        <v>3754</v>
      </c>
      <c r="AG251" s="1"/>
      <c r="AH251" s="1"/>
      <c r="AI251" s="1"/>
      <c r="AJ251" s="1"/>
      <c r="AK251" s="1"/>
      <c r="AL251" s="1"/>
      <c r="AM251" s="1"/>
      <c r="AN251" s="2"/>
      <c r="AO251" s="2"/>
      <c r="AP251" s="2"/>
      <c r="AQ251" s="1"/>
      <c r="AR251" s="1"/>
      <c r="AS251" s="1"/>
      <c r="AT251" s="1"/>
      <c r="AU251" s="1"/>
      <c r="AV251" s="2"/>
      <c r="AW251" s="1"/>
      <c r="AX251" s="1"/>
      <c r="AY251" s="1"/>
      <c r="AZ251" s="1"/>
      <c r="BA251" s="1"/>
      <c r="BB251" s="92"/>
      <c r="BC251" s="1"/>
      <c r="BD251" s="1"/>
      <c r="BE251" s="1"/>
      <c r="BF251" s="1"/>
      <c r="BG251" s="2"/>
      <c r="BH251" s="2"/>
      <c r="BI251" s="1"/>
      <c r="BJ251" s="2"/>
      <c r="BK251" s="2"/>
      <c r="BL251" s="2"/>
      <c r="BM251" s="1" t="s">
        <v>1111</v>
      </c>
      <c r="BN251" s="90"/>
    </row>
    <row r="252" spans="1:66" ht="31.2">
      <c r="A252" s="23">
        <v>248</v>
      </c>
      <c r="B252" s="33" t="s">
        <v>2768</v>
      </c>
      <c r="C252" s="33" t="s">
        <v>2130</v>
      </c>
      <c r="D252" s="33" t="s">
        <v>2659</v>
      </c>
      <c r="E252" s="33">
        <v>88</v>
      </c>
      <c r="F252" s="33" t="s">
        <v>325</v>
      </c>
      <c r="G252" s="33" t="s">
        <v>325</v>
      </c>
      <c r="H252" s="23" t="str">
        <f t="shared" si="8"/>
        <v>陳＊臣</v>
      </c>
      <c r="I252" s="23" t="str">
        <f t="shared" si="9"/>
        <v>0＊061390</v>
      </c>
      <c r="J252" s="33" t="s">
        <v>3421</v>
      </c>
      <c r="K252" s="33" t="s">
        <v>1130</v>
      </c>
      <c r="L252" s="33">
        <v>1410</v>
      </c>
      <c r="M252" s="33"/>
      <c r="N252" s="33"/>
      <c r="O252" s="33"/>
      <c r="P252" s="33"/>
      <c r="Q252" s="2"/>
      <c r="R252" s="2"/>
      <c r="S252" s="2"/>
      <c r="T252" s="2"/>
      <c r="U252" s="2"/>
      <c r="V252" s="18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2"/>
      <c r="AO252" s="2"/>
      <c r="AP252" s="2"/>
      <c r="AQ252" s="1"/>
      <c r="AR252" s="1"/>
      <c r="AS252" s="1"/>
      <c r="AT252" s="1"/>
      <c r="AU252" s="1"/>
      <c r="AV252" s="2"/>
      <c r="AW252" s="1"/>
      <c r="AX252" s="1"/>
      <c r="AY252" s="1"/>
      <c r="AZ252" s="1"/>
      <c r="BA252" s="1"/>
      <c r="BB252" s="92"/>
      <c r="BC252" s="1"/>
      <c r="BD252" s="1"/>
      <c r="BE252" s="1"/>
      <c r="BF252" s="1" t="s">
        <v>1102</v>
      </c>
      <c r="BG252" s="2"/>
      <c r="BH252" s="2"/>
      <c r="BI252" s="1"/>
      <c r="BJ252" s="2"/>
      <c r="BK252" s="2"/>
      <c r="BL252" s="2"/>
      <c r="BM252" s="1"/>
      <c r="BN252" s="90"/>
    </row>
    <row r="253" spans="1:66" ht="31.2">
      <c r="A253" s="23">
        <v>249</v>
      </c>
      <c r="B253" s="33" t="s">
        <v>3712</v>
      </c>
      <c r="C253" s="33" t="s">
        <v>3517</v>
      </c>
      <c r="D253" s="33" t="s">
        <v>2661</v>
      </c>
      <c r="E253" s="33">
        <v>74</v>
      </c>
      <c r="F253" s="33" t="s">
        <v>325</v>
      </c>
      <c r="G253" s="33" t="s">
        <v>325</v>
      </c>
      <c r="H253" s="23" t="str">
        <f t="shared" si="8"/>
        <v>黃＊惠</v>
      </c>
      <c r="I253" s="23" t="str">
        <f t="shared" si="9"/>
        <v>2＊398147</v>
      </c>
      <c r="J253" s="33" t="s">
        <v>3459</v>
      </c>
      <c r="K253" s="33" t="s">
        <v>1127</v>
      </c>
      <c r="L253" s="33">
        <v>1410</v>
      </c>
      <c r="M253" s="33"/>
      <c r="N253" s="33"/>
      <c r="O253" s="33"/>
      <c r="P253" s="33"/>
      <c r="Q253" s="2"/>
      <c r="R253" s="2"/>
      <c r="S253" s="2"/>
      <c r="T253" s="2"/>
      <c r="U253" s="2"/>
      <c r="V253" s="18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2"/>
      <c r="AO253" s="2"/>
      <c r="AP253" s="2"/>
      <c r="AQ253" s="1"/>
      <c r="AR253" s="1"/>
      <c r="AS253" s="1"/>
      <c r="AT253" s="1"/>
      <c r="AU253" s="1"/>
      <c r="AV253" s="2"/>
      <c r="AW253" s="1"/>
      <c r="AX253" s="1"/>
      <c r="AY253" s="1"/>
      <c r="AZ253" s="1"/>
      <c r="BA253" s="1"/>
      <c r="BB253" s="92"/>
      <c r="BC253" s="1"/>
      <c r="BD253" s="1"/>
      <c r="BE253" s="1" t="s">
        <v>3760</v>
      </c>
      <c r="BF253" s="1"/>
      <c r="BG253" s="2"/>
      <c r="BH253" s="2"/>
      <c r="BI253" s="1"/>
      <c r="BJ253" s="2"/>
      <c r="BK253" s="2"/>
      <c r="BL253" s="2"/>
      <c r="BM253" s="1"/>
      <c r="BN253" s="90"/>
    </row>
    <row r="254" spans="1:66" ht="16.2">
      <c r="A254" s="23">
        <v>250</v>
      </c>
      <c r="B254" s="33" t="s">
        <v>3708</v>
      </c>
      <c r="C254" s="33" t="s">
        <v>3514</v>
      </c>
      <c r="D254" s="33" t="s">
        <v>2659</v>
      </c>
      <c r="E254" s="33">
        <v>56</v>
      </c>
      <c r="F254" s="33" t="s">
        <v>2563</v>
      </c>
      <c r="G254" s="33" t="s">
        <v>3478</v>
      </c>
      <c r="H254" s="23" t="str">
        <f t="shared" si="8"/>
        <v>張＊海</v>
      </c>
      <c r="I254" s="23" t="str">
        <f t="shared" si="9"/>
        <v>1＊782037</v>
      </c>
      <c r="J254" s="33" t="s">
        <v>3422</v>
      </c>
      <c r="K254" s="33">
        <v>5760350</v>
      </c>
      <c r="L254" s="33">
        <v>1410</v>
      </c>
      <c r="M254" s="33"/>
      <c r="N254" s="33"/>
      <c r="O254" s="33"/>
      <c r="P254" s="33"/>
      <c r="Q254" s="2"/>
      <c r="R254" s="2"/>
      <c r="S254" s="2"/>
      <c r="T254" s="2"/>
      <c r="U254" s="2"/>
      <c r="V254" s="18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2"/>
      <c r="AO254" s="2"/>
      <c r="AP254" s="2"/>
      <c r="AQ254" s="1"/>
      <c r="AR254" s="1"/>
      <c r="AS254" s="1"/>
      <c r="AT254" s="1"/>
      <c r="AU254" s="1"/>
      <c r="AV254" s="2"/>
      <c r="AW254" s="1"/>
      <c r="AX254" s="1"/>
      <c r="AY254" s="1" t="s">
        <v>3758</v>
      </c>
      <c r="AZ254" s="1"/>
      <c r="BA254" s="1"/>
      <c r="BB254" s="92"/>
      <c r="BC254" s="1"/>
      <c r="BD254" s="1"/>
      <c r="BE254" s="1"/>
      <c r="BF254" s="1"/>
      <c r="BG254" s="2"/>
      <c r="BH254" s="2"/>
      <c r="BI254" s="1"/>
      <c r="BJ254" s="2"/>
      <c r="BK254" s="2"/>
      <c r="BL254" s="2"/>
      <c r="BM254" s="1"/>
      <c r="BN254" s="90"/>
    </row>
    <row r="255" spans="1:66" ht="31.2">
      <c r="A255" s="23">
        <v>251</v>
      </c>
      <c r="B255" s="33" t="s">
        <v>3713</v>
      </c>
      <c r="C255" s="33" t="s">
        <v>3518</v>
      </c>
      <c r="D255" s="33" t="s">
        <v>2659</v>
      </c>
      <c r="E255" s="33">
        <v>90</v>
      </c>
      <c r="F255" s="33" t="s">
        <v>3426</v>
      </c>
      <c r="G255" s="33" t="s">
        <v>3429</v>
      </c>
      <c r="H255" s="23" t="str">
        <f t="shared" si="8"/>
        <v>邱＊枱</v>
      </c>
      <c r="I255" s="23" t="str">
        <f t="shared" si="9"/>
        <v>0＊698845</v>
      </c>
      <c r="J255" s="33" t="s">
        <v>3426</v>
      </c>
      <c r="K255" s="33" t="s">
        <v>1142</v>
      </c>
      <c r="L255" s="33">
        <v>1410</v>
      </c>
      <c r="M255" s="33"/>
      <c r="N255" s="33"/>
      <c r="O255" s="33"/>
      <c r="P255" s="33"/>
      <c r="Q255" s="2"/>
      <c r="R255" s="2"/>
      <c r="S255" s="2"/>
      <c r="T255" s="2"/>
      <c r="U255" s="2"/>
      <c r="V255" s="18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2"/>
      <c r="AO255" s="2"/>
      <c r="AP255" s="2"/>
      <c r="AQ255" s="1"/>
      <c r="AR255" s="1"/>
      <c r="AS255" s="1"/>
      <c r="AT255" s="1"/>
      <c r="AU255" s="1"/>
      <c r="AV255" s="2"/>
      <c r="AW255" s="1"/>
      <c r="AX255" s="1"/>
      <c r="AY255" s="1"/>
      <c r="AZ255" s="1" t="s">
        <v>3772</v>
      </c>
      <c r="BA255" s="1"/>
      <c r="BB255" s="92"/>
      <c r="BC255" s="1"/>
      <c r="BD255" s="1"/>
      <c r="BE255" s="1"/>
      <c r="BF255" s="1"/>
      <c r="BG255" s="2"/>
      <c r="BH255" s="2"/>
      <c r="BI255" s="1"/>
      <c r="BJ255" s="2"/>
      <c r="BK255" s="2"/>
      <c r="BL255" s="2"/>
      <c r="BM255" s="1" t="s">
        <v>1111</v>
      </c>
      <c r="BN255" s="90"/>
    </row>
    <row r="256" spans="1:66" ht="31.2">
      <c r="A256" s="23">
        <v>252</v>
      </c>
      <c r="B256" s="33" t="s">
        <v>3591</v>
      </c>
      <c r="C256" s="33" t="s">
        <v>1723</v>
      </c>
      <c r="D256" s="33" t="s">
        <v>2661</v>
      </c>
      <c r="E256" s="33">
        <v>78</v>
      </c>
      <c r="F256" s="33" t="s">
        <v>325</v>
      </c>
      <c r="G256" s="33" t="s">
        <v>325</v>
      </c>
      <c r="H256" s="23" t="str">
        <f t="shared" si="8"/>
        <v>許＊</v>
      </c>
      <c r="I256" s="23" t="str">
        <f t="shared" si="9"/>
        <v>2＊813216</v>
      </c>
      <c r="J256" s="33" t="s">
        <v>3426</v>
      </c>
      <c r="K256" s="33" t="s">
        <v>1142</v>
      </c>
      <c r="L256" s="33">
        <v>1410</v>
      </c>
      <c r="M256" s="33"/>
      <c r="N256" s="33"/>
      <c r="O256" s="33"/>
      <c r="P256" s="33"/>
      <c r="Q256" s="2"/>
      <c r="R256" s="2"/>
      <c r="S256" s="2"/>
      <c r="T256" s="2"/>
      <c r="U256" s="2"/>
      <c r="V256" s="18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2"/>
      <c r="AO256" s="2"/>
      <c r="AP256" s="2"/>
      <c r="AQ256" s="1"/>
      <c r="AR256" s="1"/>
      <c r="AS256" s="1"/>
      <c r="AT256" s="1"/>
      <c r="AU256" s="1"/>
      <c r="AV256" s="2"/>
      <c r="AW256" s="1"/>
      <c r="AX256" s="1"/>
      <c r="AY256" s="1"/>
      <c r="AZ256" s="1" t="s">
        <v>3772</v>
      </c>
      <c r="BA256" s="1"/>
      <c r="BB256" s="92"/>
      <c r="BC256" s="1"/>
      <c r="BD256" s="1"/>
      <c r="BE256" s="1"/>
      <c r="BF256" s="1"/>
      <c r="BG256" s="2"/>
      <c r="BH256" s="2"/>
      <c r="BI256" s="1"/>
      <c r="BJ256" s="2"/>
      <c r="BK256" s="2"/>
      <c r="BL256" s="2"/>
      <c r="BM256" s="1" t="s">
        <v>1111</v>
      </c>
      <c r="BN256" s="90"/>
    </row>
    <row r="257" spans="1:66" ht="16.2">
      <c r="A257" s="23">
        <v>253</v>
      </c>
      <c r="B257" s="33" t="s">
        <v>2975</v>
      </c>
      <c r="C257" s="33" t="s">
        <v>922</v>
      </c>
      <c r="D257" s="33" t="s">
        <v>2661</v>
      </c>
      <c r="E257" s="33">
        <v>78</v>
      </c>
      <c r="F257" s="33" t="s">
        <v>325</v>
      </c>
      <c r="G257" s="33" t="s">
        <v>325</v>
      </c>
      <c r="H257" s="23" t="str">
        <f t="shared" si="8"/>
        <v>黃＊文</v>
      </c>
      <c r="I257" s="23" t="str">
        <f t="shared" si="9"/>
        <v>0＊352684</v>
      </c>
      <c r="J257" s="33" t="s">
        <v>3426</v>
      </c>
      <c r="K257" s="33">
        <v>5760350</v>
      </c>
      <c r="L257" s="33">
        <v>1410</v>
      </c>
      <c r="M257" s="33"/>
      <c r="N257" s="33"/>
      <c r="O257" s="33"/>
      <c r="P257" s="33"/>
      <c r="Q257" s="2"/>
      <c r="R257" s="2"/>
      <c r="S257" s="2"/>
      <c r="T257" s="2"/>
      <c r="U257" s="2"/>
      <c r="V257" s="18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2"/>
      <c r="AO257" s="2"/>
      <c r="AP257" s="2"/>
      <c r="AQ257" s="1"/>
      <c r="AR257" s="1"/>
      <c r="AS257" s="1"/>
      <c r="AT257" s="1"/>
      <c r="AU257" s="1"/>
      <c r="AV257" s="2"/>
      <c r="AW257" s="1"/>
      <c r="AX257" s="1"/>
      <c r="AY257" s="1" t="s">
        <v>3758</v>
      </c>
      <c r="AZ257" s="1"/>
      <c r="BA257" s="1"/>
      <c r="BB257" s="92"/>
      <c r="BC257" s="1"/>
      <c r="BD257" s="1"/>
      <c r="BE257" s="1"/>
      <c r="BF257" s="1"/>
      <c r="BG257" s="2"/>
      <c r="BH257" s="2"/>
      <c r="BI257" s="1"/>
      <c r="BJ257" s="2"/>
      <c r="BK257" s="2"/>
      <c r="BL257" s="2"/>
      <c r="BM257" s="1"/>
      <c r="BN257" s="90"/>
    </row>
    <row r="258" spans="1:66" ht="16.2">
      <c r="A258" s="23">
        <v>254</v>
      </c>
      <c r="B258" s="33" t="s">
        <v>3714</v>
      </c>
      <c r="C258" s="33" t="s">
        <v>571</v>
      </c>
      <c r="D258" s="33" t="s">
        <v>2659</v>
      </c>
      <c r="E258" s="33">
        <v>66</v>
      </c>
      <c r="F258" s="33" t="s">
        <v>325</v>
      </c>
      <c r="G258" s="33" t="s">
        <v>325</v>
      </c>
      <c r="H258" s="23" t="str">
        <f t="shared" si="8"/>
        <v>潘＊華</v>
      </c>
      <c r="I258" s="23" t="str">
        <f t="shared" si="9"/>
        <v>1＊860085</v>
      </c>
      <c r="J258" s="33" t="s">
        <v>3426</v>
      </c>
      <c r="K258" s="33">
        <v>5760350</v>
      </c>
      <c r="L258" s="33">
        <v>1410</v>
      </c>
      <c r="M258" s="33"/>
      <c r="N258" s="33"/>
      <c r="O258" s="33"/>
      <c r="P258" s="33"/>
      <c r="Q258" s="2"/>
      <c r="R258" s="2"/>
      <c r="S258" s="2"/>
      <c r="T258" s="2"/>
      <c r="U258" s="2"/>
      <c r="V258" s="18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2"/>
      <c r="AO258" s="2"/>
      <c r="AP258" s="2"/>
      <c r="AQ258" s="1"/>
      <c r="AR258" s="1"/>
      <c r="AS258" s="1"/>
      <c r="AT258" s="1"/>
      <c r="AU258" s="1"/>
      <c r="AV258" s="2"/>
      <c r="AW258" s="1"/>
      <c r="AX258" s="1"/>
      <c r="AY258" s="1" t="s">
        <v>3771</v>
      </c>
      <c r="AZ258" s="1"/>
      <c r="BA258" s="1"/>
      <c r="BB258" s="92"/>
      <c r="BC258" s="1"/>
      <c r="BD258" s="1"/>
      <c r="BE258" s="1"/>
      <c r="BF258" s="1"/>
      <c r="BG258" s="2"/>
      <c r="BH258" s="2"/>
      <c r="BI258" s="1"/>
      <c r="BJ258" s="2"/>
      <c r="BK258" s="2"/>
      <c r="BL258" s="2"/>
      <c r="BM258" s="1"/>
      <c r="BN258" s="90"/>
    </row>
    <row r="259" spans="1:66" ht="46.8">
      <c r="A259" s="23">
        <v>255</v>
      </c>
      <c r="B259" s="33" t="s">
        <v>3715</v>
      </c>
      <c r="C259" s="33" t="s">
        <v>3519</v>
      </c>
      <c r="D259" s="33" t="s">
        <v>2661</v>
      </c>
      <c r="E259" s="33">
        <v>43</v>
      </c>
      <c r="F259" s="33" t="s">
        <v>3426</v>
      </c>
      <c r="G259" s="33"/>
      <c r="H259" s="23" t="str">
        <f t="shared" si="8"/>
        <v>李＊筠</v>
      </c>
      <c r="I259" s="23" t="str">
        <f t="shared" si="9"/>
        <v>0＊871508</v>
      </c>
      <c r="J259" s="33" t="s">
        <v>3429</v>
      </c>
      <c r="K259" s="33" t="s">
        <v>1139</v>
      </c>
      <c r="L259" s="33">
        <v>1410</v>
      </c>
      <c r="M259" s="33"/>
      <c r="N259" s="33"/>
      <c r="O259" s="33"/>
      <c r="P259" s="33"/>
      <c r="Q259" s="2"/>
      <c r="R259" s="2"/>
      <c r="S259" s="2"/>
      <c r="T259" s="2"/>
      <c r="U259" s="2"/>
      <c r="V259" s="18"/>
      <c r="W259" s="1"/>
      <c r="X259" s="1"/>
      <c r="Y259" s="1"/>
      <c r="Z259" s="1"/>
      <c r="AA259" s="1" t="s">
        <v>3760</v>
      </c>
      <c r="AB259" s="1"/>
      <c r="AC259" s="1"/>
      <c r="AD259" s="1"/>
      <c r="AE259" s="1"/>
      <c r="AF259" s="1" t="s">
        <v>3755</v>
      </c>
      <c r="AG259" s="1"/>
      <c r="AH259" s="1"/>
      <c r="AI259" s="1"/>
      <c r="AJ259" s="1"/>
      <c r="AK259" s="1"/>
      <c r="AL259" s="1"/>
      <c r="AM259" s="1"/>
      <c r="AN259" s="2"/>
      <c r="AO259" s="2"/>
      <c r="AP259" s="2"/>
      <c r="AQ259" s="1"/>
      <c r="AR259" s="1"/>
      <c r="AS259" s="1"/>
      <c r="AT259" s="1"/>
      <c r="AU259" s="1"/>
      <c r="AV259" s="2"/>
      <c r="AW259" s="1"/>
      <c r="AX259" s="1"/>
      <c r="AY259" s="1"/>
      <c r="AZ259" s="1"/>
      <c r="BA259" s="1"/>
      <c r="BB259" s="92"/>
      <c r="BC259" s="1"/>
      <c r="BD259" s="1"/>
      <c r="BE259" s="1"/>
      <c r="BF259" s="1"/>
      <c r="BG259" s="2"/>
      <c r="BH259" s="2"/>
      <c r="BI259" s="1"/>
      <c r="BJ259" s="2"/>
      <c r="BK259" s="2"/>
      <c r="BL259" s="2"/>
      <c r="BM259" s="1" t="s">
        <v>1111</v>
      </c>
      <c r="BN259" s="90"/>
    </row>
    <row r="260" spans="1:66" ht="31.2">
      <c r="A260" s="23">
        <v>256</v>
      </c>
      <c r="B260" s="33" t="s">
        <v>3716</v>
      </c>
      <c r="C260" s="33" t="s">
        <v>3520</v>
      </c>
      <c r="D260" s="33" t="s">
        <v>2661</v>
      </c>
      <c r="E260" s="33">
        <v>92</v>
      </c>
      <c r="F260" s="33" t="s">
        <v>3500</v>
      </c>
      <c r="G260" s="33" t="s">
        <v>3440</v>
      </c>
      <c r="H260" s="23" t="str">
        <f t="shared" si="8"/>
        <v>張＊愛蓮</v>
      </c>
      <c r="I260" s="23" t="str">
        <f t="shared" si="9"/>
        <v>0＊012405</v>
      </c>
      <c r="J260" s="33" t="s">
        <v>3429</v>
      </c>
      <c r="K260" s="33" t="s">
        <v>1142</v>
      </c>
      <c r="L260" s="33">
        <v>1410</v>
      </c>
      <c r="M260" s="33"/>
      <c r="N260" s="33"/>
      <c r="O260" s="33"/>
      <c r="P260" s="33"/>
      <c r="Q260" s="2"/>
      <c r="R260" s="2"/>
      <c r="S260" s="2"/>
      <c r="T260" s="2"/>
      <c r="U260" s="2"/>
      <c r="V260" s="18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2"/>
      <c r="AO260" s="2"/>
      <c r="AP260" s="2"/>
      <c r="AQ260" s="1"/>
      <c r="AR260" s="1"/>
      <c r="AS260" s="1"/>
      <c r="AT260" s="1"/>
      <c r="AU260" s="1"/>
      <c r="AV260" s="2"/>
      <c r="AW260" s="1"/>
      <c r="AX260" s="1"/>
      <c r="AY260" s="1"/>
      <c r="AZ260" s="1" t="s">
        <v>3772</v>
      </c>
      <c r="BA260" s="1"/>
      <c r="BB260" s="92"/>
      <c r="BC260" s="1"/>
      <c r="BD260" s="1"/>
      <c r="BE260" s="1"/>
      <c r="BF260" s="1"/>
      <c r="BG260" s="2"/>
      <c r="BH260" s="2"/>
      <c r="BI260" s="1"/>
      <c r="BJ260" s="2"/>
      <c r="BK260" s="2"/>
      <c r="BL260" s="2"/>
      <c r="BM260" s="1" t="s">
        <v>1111</v>
      </c>
      <c r="BN260" s="90"/>
    </row>
    <row r="261" spans="1:66" ht="31.2">
      <c r="A261" s="23">
        <v>257</v>
      </c>
      <c r="B261" s="33" t="s">
        <v>3717</v>
      </c>
      <c r="C261" s="33" t="s">
        <v>3521</v>
      </c>
      <c r="D261" s="33" t="s">
        <v>2661</v>
      </c>
      <c r="E261" s="33">
        <v>87</v>
      </c>
      <c r="F261" s="33" t="s">
        <v>3478</v>
      </c>
      <c r="G261" s="33" t="s">
        <v>3452</v>
      </c>
      <c r="H261" s="23" t="str">
        <f t="shared" si="8"/>
        <v>王＊碧</v>
      </c>
      <c r="I261" s="23" t="str">
        <f t="shared" si="9"/>
        <v>0＊506649</v>
      </c>
      <c r="J261" s="33" t="s">
        <v>3425</v>
      </c>
      <c r="K261" s="33" t="s">
        <v>1142</v>
      </c>
      <c r="L261" s="33">
        <v>1410</v>
      </c>
      <c r="M261" s="33"/>
      <c r="N261" s="33"/>
      <c r="O261" s="33"/>
      <c r="P261" s="33"/>
      <c r="Q261" s="2"/>
      <c r="R261" s="2"/>
      <c r="S261" s="2"/>
      <c r="T261" s="2"/>
      <c r="U261" s="2"/>
      <c r="V261" s="18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2"/>
      <c r="AO261" s="2"/>
      <c r="AP261" s="2"/>
      <c r="AQ261" s="1"/>
      <c r="AR261" s="1"/>
      <c r="AS261" s="1"/>
      <c r="AT261" s="1"/>
      <c r="AU261" s="1"/>
      <c r="AV261" s="2"/>
      <c r="AW261" s="1"/>
      <c r="AX261" s="1"/>
      <c r="AY261" s="1"/>
      <c r="AZ261" s="1" t="s">
        <v>3772</v>
      </c>
      <c r="BA261" s="1"/>
      <c r="BB261" s="92"/>
      <c r="BC261" s="1"/>
      <c r="BD261" s="1"/>
      <c r="BE261" s="1"/>
      <c r="BF261" s="1"/>
      <c r="BG261" s="2"/>
      <c r="BH261" s="2"/>
      <c r="BI261" s="1"/>
      <c r="BJ261" s="2"/>
      <c r="BK261" s="2"/>
      <c r="BL261" s="2"/>
      <c r="BM261" s="1" t="s">
        <v>1111</v>
      </c>
      <c r="BN261" s="90"/>
    </row>
    <row r="262" spans="1:66" ht="46.8">
      <c r="A262" s="23">
        <v>258</v>
      </c>
      <c r="B262" s="38" t="s">
        <v>3741</v>
      </c>
      <c r="C262" s="38" t="s">
        <v>3519</v>
      </c>
      <c r="D262" s="38" t="s">
        <v>3742</v>
      </c>
      <c r="E262" s="38">
        <v>43</v>
      </c>
      <c r="F262" s="38" t="s">
        <v>3426</v>
      </c>
      <c r="G262" s="38"/>
      <c r="H262" s="23" t="str">
        <f t="shared" si="8"/>
        <v>李＊筠</v>
      </c>
      <c r="I262" s="23" t="str">
        <f t="shared" si="9"/>
        <v>0＊871508</v>
      </c>
      <c r="J262" s="38" t="s">
        <v>3425</v>
      </c>
      <c r="K262" s="38" t="s">
        <v>1139</v>
      </c>
      <c r="L262" s="38">
        <v>1410</v>
      </c>
      <c r="M262" s="38"/>
      <c r="N262" s="38"/>
      <c r="O262" s="38"/>
      <c r="P262" s="38"/>
      <c r="Q262" s="2"/>
      <c r="R262" s="2"/>
      <c r="S262" s="2"/>
      <c r="T262" s="2"/>
      <c r="U262" s="2"/>
      <c r="V262" s="18"/>
      <c r="W262" s="1"/>
      <c r="X262" s="1"/>
      <c r="Y262" s="1"/>
      <c r="Z262" s="1"/>
      <c r="AA262" s="1" t="s">
        <v>3760</v>
      </c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2"/>
      <c r="AO262" s="2"/>
      <c r="AP262" s="2"/>
      <c r="AQ262" s="1"/>
      <c r="AR262" s="1"/>
      <c r="AS262" s="1"/>
      <c r="AT262" s="1"/>
      <c r="AU262" s="1"/>
      <c r="AV262" s="2"/>
      <c r="AW262" s="1"/>
      <c r="AX262" s="1"/>
      <c r="AY262" s="1"/>
      <c r="AZ262" s="1"/>
      <c r="BA262" s="1"/>
      <c r="BB262" s="92"/>
      <c r="BC262" s="1"/>
      <c r="BD262" s="1"/>
      <c r="BE262" s="1"/>
      <c r="BF262" s="1"/>
      <c r="BG262" s="2"/>
      <c r="BH262" s="2"/>
      <c r="BI262" s="1"/>
      <c r="BJ262" s="2"/>
      <c r="BK262" s="2"/>
      <c r="BL262" s="2"/>
      <c r="BM262" s="1" t="s">
        <v>1111</v>
      </c>
      <c r="BN262" s="90"/>
    </row>
    <row r="263" spans="1:66" ht="46.8">
      <c r="A263" s="23">
        <v>259</v>
      </c>
      <c r="B263" s="33" t="s">
        <v>3714</v>
      </c>
      <c r="C263" s="33" t="s">
        <v>571</v>
      </c>
      <c r="D263" s="33" t="s">
        <v>2659</v>
      </c>
      <c r="E263" s="33">
        <v>66</v>
      </c>
      <c r="F263" s="33" t="s">
        <v>325</v>
      </c>
      <c r="G263" s="33" t="s">
        <v>325</v>
      </c>
      <c r="H263" s="23" t="str">
        <f t="shared" si="8"/>
        <v>潘＊華</v>
      </c>
      <c r="I263" s="23" t="str">
        <f t="shared" si="9"/>
        <v>1＊860085</v>
      </c>
      <c r="J263" s="33" t="s">
        <v>3425</v>
      </c>
      <c r="K263" s="33" t="s">
        <v>1140</v>
      </c>
      <c r="L263" s="33">
        <v>1410</v>
      </c>
      <c r="M263" s="33"/>
      <c r="N263" s="33"/>
      <c r="O263" s="33"/>
      <c r="P263" s="33"/>
      <c r="Q263" s="2"/>
      <c r="R263" s="2"/>
      <c r="S263" s="2"/>
      <c r="T263" s="2"/>
      <c r="U263" s="2"/>
      <c r="V263" s="18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2"/>
      <c r="AO263" s="2"/>
      <c r="AP263" s="2"/>
      <c r="AQ263" s="1"/>
      <c r="AR263" s="1"/>
      <c r="AS263" s="1"/>
      <c r="AT263" s="1"/>
      <c r="AU263" s="1"/>
      <c r="AV263" s="2"/>
      <c r="AW263" s="1"/>
      <c r="AX263" s="1"/>
      <c r="AY263" s="1"/>
      <c r="AZ263" s="1"/>
      <c r="BA263" s="1"/>
      <c r="BB263" s="92"/>
      <c r="BC263" s="1"/>
      <c r="BD263" s="1"/>
      <c r="BE263" s="1" t="s">
        <v>3760</v>
      </c>
      <c r="BF263" s="1"/>
      <c r="BG263" s="2"/>
      <c r="BH263" s="2"/>
      <c r="BI263" s="1"/>
      <c r="BJ263" s="2" t="s">
        <v>2994</v>
      </c>
      <c r="BK263" s="2"/>
      <c r="BL263" s="2"/>
      <c r="BM263" s="1"/>
      <c r="BN263" s="90"/>
    </row>
    <row r="264" spans="1:66" ht="46.8">
      <c r="A264" s="23">
        <v>260</v>
      </c>
      <c r="B264" s="33" t="s">
        <v>2967</v>
      </c>
      <c r="C264" s="33" t="s">
        <v>563</v>
      </c>
      <c r="D264" s="33" t="s">
        <v>2661</v>
      </c>
      <c r="E264" s="33">
        <v>61</v>
      </c>
      <c r="F264" s="33" t="s">
        <v>3435</v>
      </c>
      <c r="G264" s="33" t="s">
        <v>3435</v>
      </c>
      <c r="H264" s="23" t="str">
        <f t="shared" si="8"/>
        <v>藍＊玉</v>
      </c>
      <c r="I264" s="23" t="str">
        <f t="shared" si="9"/>
        <v>1＊854835</v>
      </c>
      <c r="J264" s="33" t="s">
        <v>3435</v>
      </c>
      <c r="K264" s="33" t="s">
        <v>1132</v>
      </c>
      <c r="L264" s="33">
        <v>1410</v>
      </c>
      <c r="M264" s="33"/>
      <c r="N264" s="33"/>
      <c r="O264" s="33"/>
      <c r="P264" s="33"/>
      <c r="Q264" s="2"/>
      <c r="R264" s="2"/>
      <c r="S264" s="2"/>
      <c r="T264" s="2"/>
      <c r="U264" s="2"/>
      <c r="V264" s="18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2"/>
      <c r="AO264" s="2"/>
      <c r="AP264" s="2"/>
      <c r="AQ264" s="1"/>
      <c r="AR264" s="1"/>
      <c r="AS264" s="1"/>
      <c r="AT264" s="1"/>
      <c r="AU264" s="1"/>
      <c r="AV264" s="2"/>
      <c r="AW264" s="1"/>
      <c r="AX264" s="1"/>
      <c r="AY264" s="1"/>
      <c r="AZ264" s="1"/>
      <c r="BA264" s="1"/>
      <c r="BB264" s="92"/>
      <c r="BC264" s="1"/>
      <c r="BD264" s="1" t="s">
        <v>3760</v>
      </c>
      <c r="BE264" s="1" t="s">
        <v>3760</v>
      </c>
      <c r="BF264" s="1"/>
      <c r="BG264" s="2"/>
      <c r="BH264" s="2"/>
      <c r="BI264" s="1" t="s">
        <v>1108</v>
      </c>
      <c r="BJ264" s="2"/>
      <c r="BK264" s="2"/>
      <c r="BL264" s="2"/>
      <c r="BM264" s="1"/>
      <c r="BN264" s="90"/>
    </row>
    <row r="265" spans="1:66" ht="46.8">
      <c r="A265" s="23">
        <v>261</v>
      </c>
      <c r="B265" s="33" t="s">
        <v>3578</v>
      </c>
      <c r="C265" s="33" t="s">
        <v>3386</v>
      </c>
      <c r="D265" s="33" t="s">
        <v>2661</v>
      </c>
      <c r="E265" s="33">
        <v>61</v>
      </c>
      <c r="F265" s="33" t="s">
        <v>3412</v>
      </c>
      <c r="G265" s="33"/>
      <c r="H265" s="23" t="str">
        <f t="shared" si="8"/>
        <v>郭＊惠</v>
      </c>
      <c r="I265" s="23" t="str">
        <f t="shared" si="9"/>
        <v>0＊964759</v>
      </c>
      <c r="J265" s="33" t="s">
        <v>3484</v>
      </c>
      <c r="K265" s="33" t="s">
        <v>3743</v>
      </c>
      <c r="L265" s="33">
        <v>1410</v>
      </c>
      <c r="M265" s="33"/>
      <c r="N265" s="33"/>
      <c r="O265" s="33"/>
      <c r="P265" s="33"/>
      <c r="Q265" s="2"/>
      <c r="R265" s="2"/>
      <c r="S265" s="2"/>
      <c r="T265" s="2"/>
      <c r="U265" s="2"/>
      <c r="V265" s="18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2"/>
      <c r="AO265" s="2"/>
      <c r="AP265" s="2"/>
      <c r="AQ265" s="1"/>
      <c r="AR265" s="1"/>
      <c r="AS265" s="1"/>
      <c r="AT265" s="1"/>
      <c r="AU265" s="1"/>
      <c r="AV265" s="2" t="s">
        <v>3760</v>
      </c>
      <c r="AW265" s="1"/>
      <c r="AX265" s="1"/>
      <c r="AY265" s="1"/>
      <c r="AZ265" s="1"/>
      <c r="BA265" s="1"/>
      <c r="BB265" s="92"/>
      <c r="BC265" s="1"/>
      <c r="BD265" s="1"/>
      <c r="BE265" s="1"/>
      <c r="BF265" s="1"/>
      <c r="BG265" s="2" t="s">
        <v>3760</v>
      </c>
      <c r="BH265" s="2"/>
      <c r="BI265" s="1"/>
      <c r="BJ265" s="2"/>
      <c r="BK265" s="2"/>
      <c r="BL265" s="2"/>
      <c r="BM265" s="1"/>
      <c r="BN265" s="90"/>
    </row>
    <row r="266" spans="1:66" ht="46.8">
      <c r="A266" s="23">
        <v>262</v>
      </c>
      <c r="B266" s="33" t="s">
        <v>3316</v>
      </c>
      <c r="C266" s="33" t="s">
        <v>2612</v>
      </c>
      <c r="D266" s="33" t="s">
        <v>2659</v>
      </c>
      <c r="E266" s="33">
        <v>86</v>
      </c>
      <c r="F266" s="33" t="s">
        <v>325</v>
      </c>
      <c r="G266" s="33" t="s">
        <v>325</v>
      </c>
      <c r="H266" s="23" t="str">
        <f t="shared" si="8"/>
        <v>蔡＊洪</v>
      </c>
      <c r="I266" s="23" t="str">
        <f t="shared" si="9"/>
        <v>1＊561471</v>
      </c>
      <c r="J266" s="33" t="s">
        <v>3488</v>
      </c>
      <c r="K266" s="33" t="s">
        <v>1140</v>
      </c>
      <c r="L266" s="33">
        <v>1410</v>
      </c>
      <c r="M266" s="33"/>
      <c r="N266" s="33"/>
      <c r="O266" s="33"/>
      <c r="P266" s="33"/>
      <c r="Q266" s="2"/>
      <c r="R266" s="2"/>
      <c r="S266" s="2"/>
      <c r="T266" s="2"/>
      <c r="U266" s="2"/>
      <c r="V266" s="18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2"/>
      <c r="AO266" s="2"/>
      <c r="AP266" s="2"/>
      <c r="AQ266" s="1"/>
      <c r="AR266" s="1"/>
      <c r="AS266" s="1"/>
      <c r="AT266" s="1"/>
      <c r="AU266" s="1"/>
      <c r="AV266" s="2"/>
      <c r="AW266" s="1"/>
      <c r="AX266" s="1"/>
      <c r="AY266" s="1"/>
      <c r="AZ266" s="1"/>
      <c r="BA266" s="1"/>
      <c r="BB266" s="92"/>
      <c r="BC266" s="1"/>
      <c r="BD266" s="1"/>
      <c r="BE266" s="1"/>
      <c r="BF266" s="1" t="s">
        <v>3758</v>
      </c>
      <c r="BG266" s="2"/>
      <c r="BH266" s="2"/>
      <c r="BI266" s="1"/>
      <c r="BJ266" s="2" t="s">
        <v>2994</v>
      </c>
      <c r="BK266" s="2"/>
      <c r="BL266" s="2"/>
      <c r="BM266" s="1"/>
      <c r="BN266" s="90"/>
    </row>
    <row r="267" spans="1:66" ht="31.2">
      <c r="A267" s="23">
        <v>263</v>
      </c>
      <c r="B267" s="33" t="s">
        <v>3716</v>
      </c>
      <c r="C267" s="33" t="s">
        <v>3520</v>
      </c>
      <c r="D267" s="33" t="s">
        <v>2661</v>
      </c>
      <c r="E267" s="33">
        <v>92</v>
      </c>
      <c r="F267" s="33" t="s">
        <v>3500</v>
      </c>
      <c r="G267" s="33" t="s">
        <v>3440</v>
      </c>
      <c r="H267" s="23" t="str">
        <f t="shared" si="8"/>
        <v>張＊愛蓮</v>
      </c>
      <c r="I267" s="23" t="str">
        <f t="shared" si="9"/>
        <v>0＊012405</v>
      </c>
      <c r="J267" s="33" t="s">
        <v>3488</v>
      </c>
      <c r="K267" s="33" t="s">
        <v>1131</v>
      </c>
      <c r="L267" s="33">
        <v>1410</v>
      </c>
      <c r="M267" s="33"/>
      <c r="N267" s="33"/>
      <c r="O267" s="33"/>
      <c r="P267" s="33"/>
      <c r="Q267" s="2"/>
      <c r="R267" s="2"/>
      <c r="S267" s="2"/>
      <c r="T267" s="2"/>
      <c r="U267" s="2"/>
      <c r="V267" s="18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2"/>
      <c r="AO267" s="2"/>
      <c r="AP267" s="2"/>
      <c r="AQ267" s="1"/>
      <c r="AR267" s="1"/>
      <c r="AS267" s="1"/>
      <c r="AT267" s="1"/>
      <c r="AU267" s="1"/>
      <c r="AV267" s="2"/>
      <c r="AW267" s="1"/>
      <c r="AX267" s="1"/>
      <c r="AY267" s="1" t="s">
        <v>3760</v>
      </c>
      <c r="AZ267" s="1"/>
      <c r="BA267" s="1"/>
      <c r="BB267" s="92"/>
      <c r="BC267" s="1"/>
      <c r="BD267" s="1"/>
      <c r="BE267" s="1"/>
      <c r="BF267" s="1"/>
      <c r="BG267" s="2" t="s">
        <v>3760</v>
      </c>
      <c r="BH267" s="2"/>
      <c r="BI267" s="1"/>
      <c r="BJ267" s="2"/>
      <c r="BK267" s="2"/>
      <c r="BL267" s="2"/>
      <c r="BM267" s="1"/>
      <c r="BN267" s="90"/>
    </row>
    <row r="268" spans="1:66" ht="46.8">
      <c r="A268" s="23">
        <v>264</v>
      </c>
      <c r="B268" s="33" t="s">
        <v>3251</v>
      </c>
      <c r="C268" s="33" t="s">
        <v>2551</v>
      </c>
      <c r="D268" s="33" t="s">
        <v>2661</v>
      </c>
      <c r="E268" s="33">
        <v>78</v>
      </c>
      <c r="F268" s="33" t="s">
        <v>3438</v>
      </c>
      <c r="G268" s="33" t="s">
        <v>3438</v>
      </c>
      <c r="H268" s="23" t="str">
        <f t="shared" si="8"/>
        <v>游＊年子</v>
      </c>
      <c r="I268" s="23" t="str">
        <f t="shared" si="9"/>
        <v>0＊945896</v>
      </c>
      <c r="J268" s="33" t="s">
        <v>3438</v>
      </c>
      <c r="K268" s="33" t="s">
        <v>1125</v>
      </c>
      <c r="L268" s="33">
        <v>1410</v>
      </c>
      <c r="M268" s="33"/>
      <c r="N268" s="33"/>
      <c r="O268" s="33"/>
      <c r="P268" s="33"/>
      <c r="Q268" s="2"/>
      <c r="R268" s="2"/>
      <c r="S268" s="2"/>
      <c r="T268" s="2"/>
      <c r="U268" s="2"/>
      <c r="V268" s="18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2"/>
      <c r="AO268" s="2"/>
      <c r="AP268" s="2"/>
      <c r="AQ268" s="1"/>
      <c r="AR268" s="1"/>
      <c r="AS268" s="1"/>
      <c r="AT268" s="1"/>
      <c r="AU268" s="1"/>
      <c r="AV268" s="2"/>
      <c r="AW268" s="1"/>
      <c r="AX268" s="1"/>
      <c r="AY268" s="1"/>
      <c r="AZ268" s="1"/>
      <c r="BA268" s="1"/>
      <c r="BB268" s="92"/>
      <c r="BC268" s="1"/>
      <c r="BD268" s="1" t="s">
        <v>3760</v>
      </c>
      <c r="BE268" s="1"/>
      <c r="BF268" s="1" t="s">
        <v>1102</v>
      </c>
      <c r="BG268" s="2"/>
      <c r="BH268" s="2"/>
      <c r="BI268" s="1"/>
      <c r="BJ268" s="2"/>
      <c r="BK268" s="2"/>
      <c r="BL268" s="2"/>
      <c r="BM268" s="1"/>
      <c r="BN268" s="90"/>
    </row>
    <row r="269" spans="1:66" ht="78">
      <c r="A269" s="23">
        <v>265</v>
      </c>
      <c r="B269" s="33" t="s">
        <v>3718</v>
      </c>
      <c r="C269" s="33" t="s">
        <v>3522</v>
      </c>
      <c r="D269" s="33" t="s">
        <v>2661</v>
      </c>
      <c r="E269" s="33">
        <v>80</v>
      </c>
      <c r="F269" s="33" t="s">
        <v>3442</v>
      </c>
      <c r="G269" s="33" t="s">
        <v>3513</v>
      </c>
      <c r="H269" s="23" t="str">
        <f t="shared" si="8"/>
        <v>林＊梅子</v>
      </c>
      <c r="I269" s="23" t="str">
        <f t="shared" si="9"/>
        <v>2＊067684</v>
      </c>
      <c r="J269" s="33" t="s">
        <v>3442</v>
      </c>
      <c r="K269" s="33" t="s">
        <v>1179</v>
      </c>
      <c r="L269" s="33">
        <v>1410</v>
      </c>
      <c r="M269" s="33"/>
      <c r="N269" s="33"/>
      <c r="O269" s="33"/>
      <c r="P269" s="33"/>
      <c r="Q269" s="2"/>
      <c r="R269" s="2"/>
      <c r="S269" s="2"/>
      <c r="T269" s="2"/>
      <c r="U269" s="2"/>
      <c r="V269" s="18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2"/>
      <c r="AO269" s="2"/>
      <c r="AP269" s="2"/>
      <c r="AQ269" s="1"/>
      <c r="AR269" s="1"/>
      <c r="AS269" s="1"/>
      <c r="AT269" s="1"/>
      <c r="AU269" s="1"/>
      <c r="AV269" s="2"/>
      <c r="AW269" s="1"/>
      <c r="AX269" s="1"/>
      <c r="AY269" s="1"/>
      <c r="AZ269" s="1" t="s">
        <v>3772</v>
      </c>
      <c r="BA269" s="1"/>
      <c r="BB269" s="92"/>
      <c r="BC269" s="1" t="s">
        <v>3758</v>
      </c>
      <c r="BD269" s="1"/>
      <c r="BE269" s="1" t="s">
        <v>3760</v>
      </c>
      <c r="BF269" s="1"/>
      <c r="BG269" s="2"/>
      <c r="BH269" s="2"/>
      <c r="BI269" s="1"/>
      <c r="BJ269" s="2"/>
      <c r="BK269" s="2"/>
      <c r="BL269" s="2"/>
      <c r="BM269" s="1" t="s">
        <v>1111</v>
      </c>
      <c r="BN269" s="90"/>
    </row>
    <row r="270" spans="1:66" ht="31.2">
      <c r="A270" s="23">
        <v>266</v>
      </c>
      <c r="B270" s="33" t="s">
        <v>3719</v>
      </c>
      <c r="C270" s="33" t="s">
        <v>3523</v>
      </c>
      <c r="D270" s="33" t="s">
        <v>2659</v>
      </c>
      <c r="E270" s="33">
        <v>51</v>
      </c>
      <c r="F270" s="33" t="s">
        <v>3488</v>
      </c>
      <c r="G270" s="33"/>
      <c r="H270" s="23" t="str">
        <f t="shared" ref="H270:H281" si="10">REPLACE(B270,2,1,"＊")</f>
        <v>羅＊華</v>
      </c>
      <c r="I270" s="23" t="str">
        <f t="shared" ref="I270:I281" si="11">REPLACE(C270,2,1,"＊")</f>
        <v>2＊060523</v>
      </c>
      <c r="J270" s="33" t="s">
        <v>3465</v>
      </c>
      <c r="K270" s="33" t="s">
        <v>1142</v>
      </c>
      <c r="L270" s="33">
        <v>1410</v>
      </c>
      <c r="M270" s="33"/>
      <c r="N270" s="33"/>
      <c r="O270" s="33"/>
      <c r="P270" s="33"/>
      <c r="Q270" s="2"/>
      <c r="R270" s="2"/>
      <c r="S270" s="2"/>
      <c r="T270" s="2"/>
      <c r="U270" s="2"/>
      <c r="V270" s="18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2"/>
      <c r="AO270" s="2"/>
      <c r="AP270" s="2"/>
      <c r="AQ270" s="1"/>
      <c r="AR270" s="1"/>
      <c r="AS270" s="1"/>
      <c r="AT270" s="1"/>
      <c r="AU270" s="1"/>
      <c r="AV270" s="2"/>
      <c r="AW270" s="1"/>
      <c r="AX270" s="1"/>
      <c r="AY270" s="1"/>
      <c r="AZ270" s="1" t="s">
        <v>3772</v>
      </c>
      <c r="BA270" s="1"/>
      <c r="BB270" s="92"/>
      <c r="BC270" s="1"/>
      <c r="BD270" s="1"/>
      <c r="BE270" s="1"/>
      <c r="BF270" s="1"/>
      <c r="BG270" s="2"/>
      <c r="BH270" s="2"/>
      <c r="BI270" s="1"/>
      <c r="BJ270" s="2"/>
      <c r="BK270" s="2"/>
      <c r="BL270" s="2"/>
      <c r="BM270" s="1" t="s">
        <v>1111</v>
      </c>
      <c r="BN270" s="90"/>
    </row>
    <row r="271" spans="1:66" ht="31.2">
      <c r="A271" s="23">
        <v>267</v>
      </c>
      <c r="B271" s="33" t="s">
        <v>3720</v>
      </c>
      <c r="C271" s="33" t="s">
        <v>3524</v>
      </c>
      <c r="D271" s="33" t="s">
        <v>2661</v>
      </c>
      <c r="E271" s="33">
        <v>76</v>
      </c>
      <c r="F271" s="33" t="s">
        <v>2573</v>
      </c>
      <c r="G271" s="33"/>
      <c r="H271" s="23" t="str">
        <f t="shared" si="10"/>
        <v>陳＊雲</v>
      </c>
      <c r="I271" s="23" t="str">
        <f t="shared" si="11"/>
        <v>0＊750668</v>
      </c>
      <c r="J271" s="33" t="s">
        <v>3465</v>
      </c>
      <c r="K271" s="33" t="s">
        <v>1142</v>
      </c>
      <c r="L271" s="33">
        <v>1410</v>
      </c>
      <c r="M271" s="33"/>
      <c r="N271" s="33"/>
      <c r="O271" s="33"/>
      <c r="P271" s="33"/>
      <c r="Q271" s="2"/>
      <c r="R271" s="2"/>
      <c r="S271" s="2"/>
      <c r="T271" s="2"/>
      <c r="U271" s="2"/>
      <c r="V271" s="18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2"/>
      <c r="AO271" s="2"/>
      <c r="AP271" s="2"/>
      <c r="AQ271" s="1"/>
      <c r="AR271" s="1"/>
      <c r="AS271" s="1"/>
      <c r="AT271" s="1"/>
      <c r="AU271" s="1"/>
      <c r="AV271" s="2"/>
      <c r="AW271" s="1"/>
      <c r="AX271" s="1"/>
      <c r="AY271" s="1"/>
      <c r="AZ271" s="1" t="s">
        <v>3772</v>
      </c>
      <c r="BA271" s="1"/>
      <c r="BB271" s="92"/>
      <c r="BC271" s="1"/>
      <c r="BD271" s="1"/>
      <c r="BE271" s="1"/>
      <c r="BF271" s="1"/>
      <c r="BG271" s="2"/>
      <c r="BH271" s="2"/>
      <c r="BI271" s="1"/>
      <c r="BJ271" s="2"/>
      <c r="BK271" s="2"/>
      <c r="BL271" s="2"/>
      <c r="BM271" s="1" t="s">
        <v>1111</v>
      </c>
      <c r="BN271" s="90"/>
    </row>
    <row r="272" spans="1:66" ht="46.8">
      <c r="A272" s="23">
        <v>268</v>
      </c>
      <c r="B272" s="33" t="s">
        <v>2967</v>
      </c>
      <c r="C272" s="33" t="s">
        <v>563</v>
      </c>
      <c r="D272" s="33" t="s">
        <v>2661</v>
      </c>
      <c r="E272" s="33">
        <v>61</v>
      </c>
      <c r="F272" s="33" t="s">
        <v>3465</v>
      </c>
      <c r="G272" s="33" t="s">
        <v>3465</v>
      </c>
      <c r="H272" s="23" t="str">
        <f t="shared" si="10"/>
        <v>藍＊玉</v>
      </c>
      <c r="I272" s="23" t="str">
        <f t="shared" si="11"/>
        <v>1＊854835</v>
      </c>
      <c r="J272" s="33" t="s">
        <v>3465</v>
      </c>
      <c r="K272" s="33" t="s">
        <v>1132</v>
      </c>
      <c r="L272" s="33">
        <v>1410</v>
      </c>
      <c r="M272" s="33"/>
      <c r="N272" s="33"/>
      <c r="O272" s="33"/>
      <c r="P272" s="33"/>
      <c r="Q272" s="2"/>
      <c r="R272" s="2"/>
      <c r="S272" s="2"/>
      <c r="T272" s="2"/>
      <c r="U272" s="2"/>
      <c r="V272" s="18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2"/>
      <c r="AO272" s="2"/>
      <c r="AP272" s="2"/>
      <c r="AQ272" s="1"/>
      <c r="AR272" s="1"/>
      <c r="AS272" s="1"/>
      <c r="AT272" s="1"/>
      <c r="AU272" s="1"/>
      <c r="AV272" s="2"/>
      <c r="AW272" s="1"/>
      <c r="AX272" s="1"/>
      <c r="AY272" s="1"/>
      <c r="AZ272" s="1"/>
      <c r="BA272" s="1"/>
      <c r="BB272" s="92"/>
      <c r="BC272" s="1"/>
      <c r="BD272" s="1" t="s">
        <v>3760</v>
      </c>
      <c r="BE272" s="1" t="s">
        <v>3760</v>
      </c>
      <c r="BF272" s="1"/>
      <c r="BG272" s="2"/>
      <c r="BH272" s="2"/>
      <c r="BI272" s="1" t="s">
        <v>1114</v>
      </c>
      <c r="BJ272" s="2"/>
      <c r="BK272" s="2"/>
      <c r="BL272" s="2"/>
      <c r="BM272" s="1" t="s">
        <v>1108</v>
      </c>
      <c r="BN272" s="90"/>
    </row>
    <row r="273" spans="1:66" ht="46.8">
      <c r="A273" s="23">
        <v>269</v>
      </c>
      <c r="B273" s="33" t="s">
        <v>2976</v>
      </c>
      <c r="C273" s="33" t="s">
        <v>738</v>
      </c>
      <c r="D273" s="33" t="s">
        <v>2661</v>
      </c>
      <c r="E273" s="33">
        <v>67</v>
      </c>
      <c r="F273" s="33" t="s">
        <v>325</v>
      </c>
      <c r="G273" s="33" t="s">
        <v>325</v>
      </c>
      <c r="H273" s="23" t="str">
        <f t="shared" si="10"/>
        <v>林＊芬</v>
      </c>
      <c r="I273" s="23" t="str">
        <f t="shared" si="11"/>
        <v>1＊818781</v>
      </c>
      <c r="J273" s="33" t="s">
        <v>3465</v>
      </c>
      <c r="K273" s="33" t="s">
        <v>1140</v>
      </c>
      <c r="L273" s="33">
        <v>1410</v>
      </c>
      <c r="M273" s="33"/>
      <c r="N273" s="33"/>
      <c r="O273" s="33"/>
      <c r="P273" s="33"/>
      <c r="Q273" s="2"/>
      <c r="R273" s="2"/>
      <c r="S273" s="2"/>
      <c r="T273" s="2"/>
      <c r="U273" s="2"/>
      <c r="V273" s="18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2"/>
      <c r="AO273" s="2"/>
      <c r="AP273" s="2"/>
      <c r="AQ273" s="1"/>
      <c r="AR273" s="1"/>
      <c r="AS273" s="1"/>
      <c r="AT273" s="1"/>
      <c r="AU273" s="1"/>
      <c r="AV273" s="2"/>
      <c r="AW273" s="1"/>
      <c r="AX273" s="1"/>
      <c r="AY273" s="1"/>
      <c r="AZ273" s="1"/>
      <c r="BA273" s="1"/>
      <c r="BB273" s="92"/>
      <c r="BC273" s="1"/>
      <c r="BD273" s="1"/>
      <c r="BE273" s="1" t="s">
        <v>3760</v>
      </c>
      <c r="BF273" s="1"/>
      <c r="BG273" s="2"/>
      <c r="BH273" s="2"/>
      <c r="BI273" s="1"/>
      <c r="BJ273" s="2" t="s">
        <v>1141</v>
      </c>
      <c r="BK273" s="2"/>
      <c r="BL273" s="2"/>
      <c r="BM273" s="1"/>
      <c r="BN273" s="90"/>
    </row>
    <row r="274" spans="1:66" ht="31.2">
      <c r="A274" s="23">
        <v>270</v>
      </c>
      <c r="B274" s="33" t="s">
        <v>3719</v>
      </c>
      <c r="C274" s="33" t="s">
        <v>3523</v>
      </c>
      <c r="D274" s="33" t="s">
        <v>2659</v>
      </c>
      <c r="E274" s="33">
        <v>51</v>
      </c>
      <c r="F274" s="33" t="s">
        <v>3488</v>
      </c>
      <c r="G274" s="33"/>
      <c r="H274" s="23" t="str">
        <f t="shared" si="10"/>
        <v>羅＊華</v>
      </c>
      <c r="I274" s="23" t="str">
        <f t="shared" si="11"/>
        <v>2＊060523</v>
      </c>
      <c r="J274" s="33" t="s">
        <v>3455</v>
      </c>
      <c r="K274" s="33" t="s">
        <v>1130</v>
      </c>
      <c r="L274" s="33">
        <v>1410</v>
      </c>
      <c r="M274" s="33"/>
      <c r="N274" s="33"/>
      <c r="O274" s="33"/>
      <c r="P274" s="33"/>
      <c r="Q274" s="2"/>
      <c r="R274" s="2"/>
      <c r="S274" s="2"/>
      <c r="T274" s="2"/>
      <c r="U274" s="2"/>
      <c r="V274" s="18"/>
      <c r="W274" s="1"/>
      <c r="X274" s="1"/>
      <c r="Y274" s="1"/>
      <c r="Z274" s="1"/>
      <c r="AA274" s="1" t="s">
        <v>3760</v>
      </c>
      <c r="AB274" s="1"/>
      <c r="AC274" s="1"/>
      <c r="AD274" s="1"/>
      <c r="AE274" s="1"/>
      <c r="AF274" s="1" t="s">
        <v>3754</v>
      </c>
      <c r="AG274" s="1"/>
      <c r="AH274" s="1"/>
      <c r="AI274" s="1"/>
      <c r="AJ274" s="1"/>
      <c r="AK274" s="1"/>
      <c r="AL274" s="1"/>
      <c r="AM274" s="1"/>
      <c r="AN274" s="2"/>
      <c r="AO274" s="2"/>
      <c r="AP274" s="2"/>
      <c r="AQ274" s="1"/>
      <c r="AR274" s="1"/>
      <c r="AS274" s="1"/>
      <c r="AT274" s="1"/>
      <c r="AU274" s="1"/>
      <c r="AV274" s="2"/>
      <c r="AW274" s="1"/>
      <c r="AX274" s="1"/>
      <c r="AY274" s="1"/>
      <c r="AZ274" s="1"/>
      <c r="BA274" s="1"/>
      <c r="BB274" s="92"/>
      <c r="BC274" s="1"/>
      <c r="BD274" s="1"/>
      <c r="BE274" s="1"/>
      <c r="BF274" s="1"/>
      <c r="BG274" s="2"/>
      <c r="BH274" s="2"/>
      <c r="BI274" s="1"/>
      <c r="BJ274" s="2"/>
      <c r="BK274" s="2"/>
      <c r="BL274" s="2"/>
      <c r="BM274" s="1"/>
      <c r="BN274" s="90"/>
    </row>
    <row r="275" spans="1:66" ht="46.8">
      <c r="A275" s="23">
        <v>271</v>
      </c>
      <c r="B275" s="33" t="s">
        <v>3721</v>
      </c>
      <c r="C275" s="33" t="s">
        <v>3525</v>
      </c>
      <c r="D275" s="33" t="s">
        <v>2659</v>
      </c>
      <c r="E275" s="33">
        <v>65</v>
      </c>
      <c r="F275" s="33" t="s">
        <v>325</v>
      </c>
      <c r="G275" s="33" t="s">
        <v>325</v>
      </c>
      <c r="H275" s="23" t="str">
        <f t="shared" si="10"/>
        <v>陳＊文</v>
      </c>
      <c r="I275" s="23" t="str">
        <f t="shared" si="11"/>
        <v>1＊354722</v>
      </c>
      <c r="J275" s="33" t="s">
        <v>3455</v>
      </c>
      <c r="K275" s="33" t="s">
        <v>1132</v>
      </c>
      <c r="L275" s="33">
        <v>1410</v>
      </c>
      <c r="M275" s="33"/>
      <c r="N275" s="33"/>
      <c r="O275" s="33"/>
      <c r="P275" s="33"/>
      <c r="Q275" s="2"/>
      <c r="R275" s="2"/>
      <c r="S275" s="2"/>
      <c r="T275" s="2"/>
      <c r="U275" s="2"/>
      <c r="V275" s="18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2"/>
      <c r="AO275" s="2"/>
      <c r="AP275" s="2"/>
      <c r="AQ275" s="1"/>
      <c r="AR275" s="1"/>
      <c r="AS275" s="1"/>
      <c r="AT275" s="1"/>
      <c r="AU275" s="1"/>
      <c r="AV275" s="2"/>
      <c r="AW275" s="1"/>
      <c r="AX275" s="1"/>
      <c r="AY275" s="1"/>
      <c r="AZ275" s="1"/>
      <c r="BA275" s="1"/>
      <c r="BB275" s="92"/>
      <c r="BC275" s="1"/>
      <c r="BD275" s="1" t="s">
        <v>3760</v>
      </c>
      <c r="BE275" s="1" t="s">
        <v>3760</v>
      </c>
      <c r="BF275" s="1"/>
      <c r="BG275" s="2"/>
      <c r="BH275" s="2"/>
      <c r="BI275" s="1"/>
      <c r="BJ275" s="2"/>
      <c r="BK275" s="2"/>
      <c r="BL275" s="2"/>
      <c r="BM275" s="1"/>
      <c r="BN275" s="90"/>
    </row>
    <row r="276" spans="1:66" ht="31.2">
      <c r="A276" s="23">
        <v>272</v>
      </c>
      <c r="B276" s="33" t="s">
        <v>3654</v>
      </c>
      <c r="C276" s="33" t="s">
        <v>3470</v>
      </c>
      <c r="D276" s="33" t="s">
        <v>2659</v>
      </c>
      <c r="E276" s="33">
        <v>87</v>
      </c>
      <c r="F276" s="33" t="s">
        <v>3411</v>
      </c>
      <c r="G276" s="33" t="s">
        <v>3411</v>
      </c>
      <c r="H276" s="23" t="str">
        <f t="shared" si="10"/>
        <v>江＊貞</v>
      </c>
      <c r="I276" s="23" t="str">
        <f t="shared" si="11"/>
        <v>2＊054636</v>
      </c>
      <c r="J276" s="33" t="s">
        <v>3411</v>
      </c>
      <c r="K276" s="33" t="s">
        <v>1142</v>
      </c>
      <c r="L276" s="33">
        <v>1551</v>
      </c>
      <c r="M276" s="33"/>
      <c r="N276" s="33"/>
      <c r="O276" s="33"/>
      <c r="P276" s="33"/>
      <c r="Q276" s="2"/>
      <c r="R276" s="2"/>
      <c r="S276" s="2"/>
      <c r="T276" s="2"/>
      <c r="U276" s="2"/>
      <c r="V276" s="18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2"/>
      <c r="AO276" s="2"/>
      <c r="AP276" s="2"/>
      <c r="AQ276" s="1"/>
      <c r="AR276" s="1"/>
      <c r="AS276" s="1"/>
      <c r="AT276" s="1"/>
      <c r="AU276" s="1"/>
      <c r="AV276" s="2"/>
      <c r="AW276" s="1"/>
      <c r="AX276" s="1"/>
      <c r="AY276" s="1"/>
      <c r="AZ276" s="1" t="s">
        <v>3772</v>
      </c>
      <c r="BA276" s="1"/>
      <c r="BB276" s="92"/>
      <c r="BC276" s="1"/>
      <c r="BD276" s="1"/>
      <c r="BE276" s="1"/>
      <c r="BF276" s="1"/>
      <c r="BG276" s="2"/>
      <c r="BH276" s="2"/>
      <c r="BI276" s="1"/>
      <c r="BJ276" s="2"/>
      <c r="BK276" s="2"/>
      <c r="BL276" s="2"/>
      <c r="BM276" s="1" t="s">
        <v>1111</v>
      </c>
      <c r="BN276" s="90"/>
    </row>
    <row r="277" spans="1:66" ht="31.2">
      <c r="A277" s="23">
        <v>273</v>
      </c>
      <c r="B277" s="38" t="s">
        <v>3744</v>
      </c>
      <c r="C277" s="38" t="s">
        <v>3526</v>
      </c>
      <c r="D277" s="38" t="s">
        <v>3745</v>
      </c>
      <c r="E277" s="38">
        <v>47</v>
      </c>
      <c r="F277" s="38" t="s">
        <v>3488</v>
      </c>
      <c r="G277" s="38" t="s">
        <v>3440</v>
      </c>
      <c r="H277" s="23" t="str">
        <f t="shared" si="10"/>
        <v>聶＊華</v>
      </c>
      <c r="I277" s="23" t="str">
        <f t="shared" si="11"/>
        <v>2＊321087</v>
      </c>
      <c r="J277" s="38" t="s">
        <v>3488</v>
      </c>
      <c r="K277" s="38" t="s">
        <v>1142</v>
      </c>
      <c r="L277" s="38">
        <v>1551</v>
      </c>
      <c r="M277" s="38"/>
      <c r="N277" s="38"/>
      <c r="O277" s="38"/>
      <c r="P277" s="38"/>
      <c r="Q277" s="2"/>
      <c r="R277" s="2"/>
      <c r="S277" s="2"/>
      <c r="T277" s="2"/>
      <c r="U277" s="2"/>
      <c r="V277" s="18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2"/>
      <c r="AO277" s="2"/>
      <c r="AP277" s="2"/>
      <c r="AQ277" s="1"/>
      <c r="AR277" s="1"/>
      <c r="AS277" s="1"/>
      <c r="AT277" s="1"/>
      <c r="AU277" s="1"/>
      <c r="AV277" s="2"/>
      <c r="AW277" s="1"/>
      <c r="AX277" s="1"/>
      <c r="AY277" s="1"/>
      <c r="AZ277" s="1" t="s">
        <v>3772</v>
      </c>
      <c r="BA277" s="1"/>
      <c r="BB277" s="92"/>
      <c r="BC277" s="1"/>
      <c r="BD277" s="1"/>
      <c r="BE277" s="1"/>
      <c r="BF277" s="1"/>
      <c r="BG277" s="2"/>
      <c r="BH277" s="2"/>
      <c r="BI277" s="1"/>
      <c r="BJ277" s="2"/>
      <c r="BK277" s="2"/>
      <c r="BL277" s="2"/>
      <c r="BM277" s="1" t="s">
        <v>1111</v>
      </c>
      <c r="BN277" s="90"/>
    </row>
    <row r="278" spans="1:66" ht="16.2">
      <c r="A278" s="23">
        <v>274</v>
      </c>
      <c r="B278" s="38" t="s">
        <v>3746</v>
      </c>
      <c r="C278" s="38" t="s">
        <v>3527</v>
      </c>
      <c r="D278" s="38" t="s">
        <v>3745</v>
      </c>
      <c r="E278" s="38">
        <v>81</v>
      </c>
      <c r="F278" s="38" t="s">
        <v>3429</v>
      </c>
      <c r="G278" s="38" t="s">
        <v>3465</v>
      </c>
      <c r="H278" s="23" t="str">
        <f t="shared" si="10"/>
        <v>李＊盛</v>
      </c>
      <c r="I278" s="23" t="str">
        <f t="shared" si="11"/>
        <v>0＊942681</v>
      </c>
      <c r="J278" s="38" t="s">
        <v>3438</v>
      </c>
      <c r="K278" s="38">
        <v>5760480</v>
      </c>
      <c r="L278" s="38">
        <v>1551</v>
      </c>
      <c r="M278" s="38"/>
      <c r="N278" s="38"/>
      <c r="O278" s="38"/>
      <c r="P278" s="38"/>
      <c r="Q278" s="2"/>
      <c r="R278" s="2"/>
      <c r="S278" s="2"/>
      <c r="T278" s="2"/>
      <c r="U278" s="2"/>
      <c r="V278" s="18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2"/>
      <c r="AO278" s="2"/>
      <c r="AP278" s="2"/>
      <c r="AQ278" s="1"/>
      <c r="AR278" s="1"/>
      <c r="AS278" s="1"/>
      <c r="AT278" s="1"/>
      <c r="AU278" s="1"/>
      <c r="AV278" s="2" t="s">
        <v>3758</v>
      </c>
      <c r="AW278" s="1"/>
      <c r="AX278" s="1"/>
      <c r="AY278" s="1"/>
      <c r="AZ278" s="1"/>
      <c r="BA278" s="1"/>
      <c r="BB278" s="92"/>
      <c r="BC278" s="1"/>
      <c r="BD278" s="1"/>
      <c r="BE278" s="1"/>
      <c r="BF278" s="1"/>
      <c r="BG278" s="2"/>
      <c r="BH278" s="2"/>
      <c r="BI278" s="1"/>
      <c r="BJ278" s="2"/>
      <c r="BK278" s="2"/>
      <c r="BL278" s="2"/>
      <c r="BM278" s="1"/>
      <c r="BN278" s="90"/>
    </row>
    <row r="279" spans="1:66" ht="31.2">
      <c r="A279" s="23">
        <v>275</v>
      </c>
      <c r="B279" s="33" t="s">
        <v>3722</v>
      </c>
      <c r="C279" s="33" t="s">
        <v>3528</v>
      </c>
      <c r="D279" s="33" t="s">
        <v>2661</v>
      </c>
      <c r="E279" s="33">
        <v>77</v>
      </c>
      <c r="F279" s="33" t="s">
        <v>3449</v>
      </c>
      <c r="G279" s="33" t="s">
        <v>3529</v>
      </c>
      <c r="H279" s="23" t="str">
        <f t="shared" si="10"/>
        <v>鄭＊素珠</v>
      </c>
      <c r="I279" s="23" t="str">
        <f t="shared" si="11"/>
        <v>0＊256308</v>
      </c>
      <c r="J279" s="33" t="s">
        <v>3465</v>
      </c>
      <c r="K279" s="33" t="s">
        <v>1142</v>
      </c>
      <c r="L279" s="33">
        <v>1551</v>
      </c>
      <c r="M279" s="33"/>
      <c r="N279" s="33"/>
      <c r="O279" s="33"/>
      <c r="P279" s="33"/>
      <c r="Q279" s="2"/>
      <c r="R279" s="2"/>
      <c r="S279" s="2"/>
      <c r="T279" s="2"/>
      <c r="U279" s="2"/>
      <c r="V279" s="18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2"/>
      <c r="AO279" s="2"/>
      <c r="AP279" s="2"/>
      <c r="AQ279" s="1"/>
      <c r="AR279" s="1"/>
      <c r="AS279" s="1"/>
      <c r="AT279" s="1"/>
      <c r="AU279" s="1"/>
      <c r="AV279" s="2"/>
      <c r="AW279" s="1"/>
      <c r="AX279" s="1"/>
      <c r="AY279" s="1"/>
      <c r="AZ279" s="1" t="s">
        <v>3772</v>
      </c>
      <c r="BA279" s="1"/>
      <c r="BB279" s="92"/>
      <c r="BC279" s="1"/>
      <c r="BD279" s="1"/>
      <c r="BE279" s="1"/>
      <c r="BF279" s="1"/>
      <c r="BG279" s="2"/>
      <c r="BH279" s="2"/>
      <c r="BI279" s="1"/>
      <c r="BJ279" s="2"/>
      <c r="BK279" s="2"/>
      <c r="BL279" s="2"/>
      <c r="BM279" s="1" t="s">
        <v>1111</v>
      </c>
      <c r="BN279" s="90"/>
    </row>
    <row r="280" spans="1:66" ht="31.2">
      <c r="A280" s="23">
        <v>276</v>
      </c>
      <c r="B280" s="38" t="s">
        <v>3747</v>
      </c>
      <c r="C280" s="38" t="s">
        <v>3530</v>
      </c>
      <c r="D280" s="38" t="s">
        <v>3742</v>
      </c>
      <c r="E280" s="38">
        <v>64</v>
      </c>
      <c r="F280" s="38" t="s">
        <v>3422</v>
      </c>
      <c r="G280" s="38"/>
      <c r="H280" s="23" t="str">
        <f t="shared" si="10"/>
        <v>黃＊月娥</v>
      </c>
      <c r="I280" s="23" t="str">
        <f t="shared" si="11"/>
        <v>1＊936753</v>
      </c>
      <c r="J280" s="38" t="s">
        <v>3465</v>
      </c>
      <c r="K280" s="38" t="s">
        <v>1142</v>
      </c>
      <c r="L280" s="38">
        <v>1551</v>
      </c>
      <c r="M280" s="38"/>
      <c r="N280" s="38"/>
      <c r="O280" s="38"/>
      <c r="P280" s="38"/>
      <c r="Q280" s="2"/>
      <c r="R280" s="2"/>
      <c r="S280" s="2"/>
      <c r="T280" s="2"/>
      <c r="U280" s="2"/>
      <c r="V280" s="18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2"/>
      <c r="AO280" s="2"/>
      <c r="AP280" s="2"/>
      <c r="AQ280" s="1"/>
      <c r="AR280" s="1"/>
      <c r="AS280" s="1"/>
      <c r="AT280" s="1"/>
      <c r="AU280" s="1"/>
      <c r="AV280" s="2"/>
      <c r="AW280" s="1"/>
      <c r="AX280" s="1"/>
      <c r="AY280" s="1"/>
      <c r="AZ280" s="1" t="s">
        <v>3772</v>
      </c>
      <c r="BA280" s="1"/>
      <c r="BB280" s="92"/>
      <c r="BC280" s="1"/>
      <c r="BD280" s="1"/>
      <c r="BE280" s="1"/>
      <c r="BF280" s="1"/>
      <c r="BG280" s="2"/>
      <c r="BH280" s="2"/>
      <c r="BI280" s="1"/>
      <c r="BJ280" s="2"/>
      <c r="BK280" s="2"/>
      <c r="BL280" s="2"/>
      <c r="BM280" s="1" t="s">
        <v>1111</v>
      </c>
      <c r="BN280" s="90"/>
    </row>
    <row r="281" spans="1:66" ht="16.2">
      <c r="A281" s="23">
        <v>277</v>
      </c>
      <c r="B281" s="33" t="s">
        <v>3723</v>
      </c>
      <c r="C281" s="33" t="s">
        <v>3531</v>
      </c>
      <c r="D281" s="33" t="s">
        <v>2661</v>
      </c>
      <c r="E281" s="33">
        <v>65</v>
      </c>
      <c r="F281" s="33" t="s">
        <v>325</v>
      </c>
      <c r="G281" s="33" t="s">
        <v>325</v>
      </c>
      <c r="H281" s="23" t="str">
        <f t="shared" si="10"/>
        <v>孫＊惠</v>
      </c>
      <c r="I281" s="23" t="str">
        <f t="shared" si="11"/>
        <v>2＊625693</v>
      </c>
      <c r="J281" s="33" t="s">
        <v>3463</v>
      </c>
      <c r="K281" s="33">
        <v>5760350</v>
      </c>
      <c r="L281" s="33">
        <v>1551</v>
      </c>
      <c r="M281" s="33"/>
      <c r="N281" s="33"/>
      <c r="O281" s="33"/>
      <c r="P281" s="33"/>
      <c r="Q281" s="2"/>
      <c r="R281" s="2"/>
      <c r="S281" s="2"/>
      <c r="T281" s="2"/>
      <c r="U281" s="2"/>
      <c r="V281" s="18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2"/>
      <c r="AO281" s="2"/>
      <c r="AP281" s="2"/>
      <c r="AQ281" s="1"/>
      <c r="AR281" s="1"/>
      <c r="AS281" s="1"/>
      <c r="AT281" s="1"/>
      <c r="AU281" s="1"/>
      <c r="AV281" s="2"/>
      <c r="AW281" s="1"/>
      <c r="AX281" s="1"/>
      <c r="AY281" s="1" t="s">
        <v>3760</v>
      </c>
      <c r="AZ281" s="1"/>
      <c r="BA281" s="1"/>
      <c r="BB281" s="92"/>
      <c r="BC281" s="1"/>
      <c r="BD281" s="1"/>
      <c r="BE281" s="1"/>
      <c r="BF281" s="1"/>
      <c r="BG281" s="2"/>
      <c r="BH281" s="2"/>
      <c r="BI281" s="1"/>
      <c r="BJ281" s="2"/>
      <c r="BK281" s="2"/>
      <c r="BL281" s="2"/>
      <c r="BM281" s="1"/>
      <c r="BN281" s="90"/>
    </row>
    <row r="282" spans="1:66" ht="16.2">
      <c r="A282" s="20"/>
      <c r="B282" s="69"/>
      <c r="C282" s="69"/>
      <c r="D282" s="69"/>
      <c r="E282" s="69"/>
      <c r="F282" s="69"/>
      <c r="G282" s="69"/>
      <c r="H282" s="69"/>
      <c r="I282" s="69"/>
      <c r="J282" s="69"/>
      <c r="K282" s="70"/>
      <c r="L282" s="71" t="s">
        <v>3175</v>
      </c>
      <c r="M282" s="70"/>
      <c r="N282" s="70"/>
      <c r="O282" s="70"/>
      <c r="P282" s="70"/>
      <c r="Q282" s="8">
        <f>COUNTIF(Q5:Q281,BN1)</f>
        <v>0</v>
      </c>
      <c r="R282" s="8">
        <f>COUNTIF(R5:R281,BN1)</f>
        <v>0</v>
      </c>
      <c r="S282" s="8">
        <f>COUNTIF(S5:S281,BN1)+8</f>
        <v>10</v>
      </c>
      <c r="T282" s="8">
        <f>COUNTIF(T5:T281,BN1)</f>
        <v>6</v>
      </c>
      <c r="U282" s="8">
        <f>COUNTIF(U5:U281,BN1)</f>
        <v>5</v>
      </c>
      <c r="V282" s="8">
        <f>COUNTIF(V5:V281,BN1)</f>
        <v>1</v>
      </c>
      <c r="W282" s="8">
        <f>COUNTIF(W5:W281,BN1)</f>
        <v>0</v>
      </c>
      <c r="X282" s="8">
        <f>COUNTIF(X5:X281,BN1)</f>
        <v>0</v>
      </c>
      <c r="Y282" s="8">
        <f>COUNTIF(Y5:Y281,BN1)</f>
        <v>0</v>
      </c>
      <c r="Z282" s="8">
        <f>COUNTIF(Z5:Z281,BN1)</f>
        <v>1</v>
      </c>
      <c r="AA282" s="8">
        <f>COUNTIF(AA5:AA281,BN1)</f>
        <v>14</v>
      </c>
      <c r="AB282" s="8">
        <f>COUNTIF(AB5:AB281,BN1)</f>
        <v>0</v>
      </c>
      <c r="AC282" s="8">
        <f>COUNTIF(AC5:AC281,BN1)+1</f>
        <v>1</v>
      </c>
      <c r="AD282" s="8">
        <f>COUNTIF(AD5:AD281,BN1)</f>
        <v>0</v>
      </c>
      <c r="AE282" s="8">
        <f>COUNTIF(AE5:AE281,BN1)</f>
        <v>0</v>
      </c>
      <c r="AF282" s="8">
        <f>COUNTIF(AF5:AF281,BN1)+4</f>
        <v>4</v>
      </c>
      <c r="AG282" s="8">
        <f>COUNTIF(AG5:AG281,BN1)</f>
        <v>0</v>
      </c>
      <c r="AH282" s="8">
        <f>COUNTIF(AH5:AH281,BN1)</f>
        <v>0</v>
      </c>
      <c r="AI282" s="8">
        <f>COUNTIF(AI5:AI281,BN1)</f>
        <v>0</v>
      </c>
      <c r="AJ282" s="8">
        <f>COUNTIF(AJ5:AJ281,BN1)</f>
        <v>0</v>
      </c>
      <c r="AK282" s="8">
        <f>COUNTIF(AK5:AK281,BN1)</f>
        <v>2</v>
      </c>
      <c r="AL282" s="8">
        <f>COUNTIF(AL5:AL281,BN1)</f>
        <v>2</v>
      </c>
      <c r="AM282" s="8">
        <f>COUNTIF(AM5:AM281,BN1)</f>
        <v>1</v>
      </c>
      <c r="AN282" s="8">
        <f>COUNTIF(AN5:AN281,BN1)</f>
        <v>1</v>
      </c>
      <c r="AO282" s="8">
        <f>COUNTIF(AO5:AO281,BN1)+1</f>
        <v>1</v>
      </c>
      <c r="AP282" s="8">
        <f>COUNTIF(AP5:AP281,BN1)</f>
        <v>0</v>
      </c>
      <c r="AQ282" s="8">
        <f>COUNTIF(AQ5:AQ281,BN1)</f>
        <v>0</v>
      </c>
      <c r="AR282" s="8">
        <f>COUNTIF(AR5:AR281,BN1)</f>
        <v>0</v>
      </c>
      <c r="AS282" s="8">
        <f>COUNTIF(AS5:AS281,BN1)</f>
        <v>0</v>
      </c>
      <c r="AT282" s="8">
        <f>COUNTIF(AT5:AT281,BN1)</f>
        <v>0</v>
      </c>
      <c r="AU282" s="8">
        <f>COUNTIF(AU5:AU281,BN1)</f>
        <v>0</v>
      </c>
      <c r="AV282" s="8">
        <f>COUNTIF(AV5:AV281,BN1)</f>
        <v>8</v>
      </c>
      <c r="AW282" s="8">
        <f>COUNTIF(AW5:AW281,BN1)</f>
        <v>0</v>
      </c>
      <c r="AX282" s="8">
        <f>COUNTIF(AX5:AX281,BN1)</f>
        <v>16</v>
      </c>
      <c r="AY282" s="8">
        <f>COUNTIF(AY5:AY281,BN1)</f>
        <v>11</v>
      </c>
      <c r="AZ282" s="8">
        <f>COUNTIF(AZ5:AZ281,BN1)</f>
        <v>40</v>
      </c>
      <c r="BA282" s="8">
        <f>COUNTIF(BA5:BA281,BN1)</f>
        <v>5</v>
      </c>
      <c r="BB282" s="8">
        <f>COUNTIF(BB5:BB281,BN1)</f>
        <v>16</v>
      </c>
      <c r="BC282" s="8">
        <f>COUNTIF(BC5:BC281,BN1)</f>
        <v>9</v>
      </c>
      <c r="BD282" s="8">
        <f>COUNTIF(BD5:BD281,BN1)</f>
        <v>31</v>
      </c>
      <c r="BE282" s="8">
        <f>COUNTIF(BE5:BE281,BN1)+13</f>
        <v>127</v>
      </c>
      <c r="BF282" s="8">
        <f>COUNTIF(BF5:BF281,BN1)+20</f>
        <v>29</v>
      </c>
      <c r="BG282" s="8">
        <f>COUNTIF(BG5:BG281,BN1)</f>
        <v>13</v>
      </c>
      <c r="BH282" s="8">
        <f>COUNTIF(BH5:BH281,BN1)</f>
        <v>0</v>
      </c>
      <c r="BI282" s="8">
        <f>COUNTIF(BI5:BI281,BN1)+20</f>
        <v>20</v>
      </c>
      <c r="BJ282" s="8">
        <f>COUNTIF(BJ5:BJ281,BN1)+7</f>
        <v>7</v>
      </c>
      <c r="BK282" s="8">
        <f>COUNTIF(BK5:BK281,BN1)</f>
        <v>2</v>
      </c>
      <c r="BL282" s="8">
        <f>COUNTIF(BL5:BL281,BN1)</f>
        <v>0</v>
      </c>
      <c r="BM282" s="8">
        <f>COUNTIF(BM5:BM281,BN1)+61</f>
        <v>61</v>
      </c>
      <c r="BN282" s="90"/>
    </row>
    <row r="283" spans="1:66" ht="16.2">
      <c r="A283" s="90"/>
      <c r="B283" s="90"/>
      <c r="C283" s="10"/>
      <c r="D283" s="90"/>
      <c r="E283" s="90"/>
      <c r="F283" s="90"/>
      <c r="G283" s="90"/>
      <c r="H283" s="9"/>
      <c r="I283" s="10"/>
      <c r="J283" s="11"/>
      <c r="K283" s="12"/>
      <c r="L283" s="12"/>
      <c r="M283" s="12"/>
      <c r="N283" s="12"/>
      <c r="O283" s="12"/>
      <c r="P283" s="12"/>
      <c r="Q283" s="90" t="s">
        <v>3724</v>
      </c>
      <c r="R283" s="90"/>
      <c r="S283" s="90"/>
      <c r="T283" s="90"/>
      <c r="U283" s="90"/>
      <c r="V283" s="13"/>
      <c r="W283" s="90"/>
      <c r="X283" s="90"/>
      <c r="Y283" s="90"/>
      <c r="Z283" s="90"/>
      <c r="AA283" s="90"/>
      <c r="AB283" s="90"/>
      <c r="AC283" s="90"/>
      <c r="AD283" s="90"/>
      <c r="AE283" s="90"/>
      <c r="AF283" s="90"/>
      <c r="AG283" s="90"/>
      <c r="AH283" s="90"/>
      <c r="AI283" s="90"/>
      <c r="AJ283" s="90"/>
      <c r="AK283" s="90"/>
      <c r="AL283" s="90"/>
      <c r="AM283" s="90"/>
      <c r="AN283" s="90"/>
      <c r="AO283" s="90"/>
      <c r="AP283" s="90"/>
      <c r="AQ283" s="90"/>
      <c r="AR283" s="90"/>
      <c r="AS283" s="90"/>
      <c r="AT283" s="90"/>
      <c r="AU283" s="90"/>
      <c r="AV283" s="93"/>
      <c r="AW283" s="93"/>
      <c r="AX283" s="93"/>
      <c r="AY283" s="93"/>
      <c r="AZ283" s="93"/>
      <c r="BA283" s="93"/>
      <c r="BB283" s="93"/>
      <c r="BC283" s="93"/>
      <c r="BD283" s="93"/>
      <c r="BE283" s="93"/>
      <c r="BF283" s="93"/>
      <c r="BG283" s="93"/>
      <c r="BH283" s="93"/>
      <c r="BI283" s="93"/>
      <c r="BJ283" s="93"/>
      <c r="BK283" s="93"/>
      <c r="BL283" s="90"/>
      <c r="BM283" s="21"/>
      <c r="BN283" s="90"/>
    </row>
    <row r="284" spans="1:66">
      <c r="A284" s="90"/>
      <c r="B284" s="90"/>
      <c r="C284" s="12"/>
      <c r="D284" s="90"/>
      <c r="E284" s="90"/>
      <c r="F284" s="90"/>
      <c r="G284" s="90"/>
      <c r="H284" s="23" t="str">
        <f>REPLACE(B284,2,1,"＊")</f>
        <v>＊</v>
      </c>
      <c r="I284" s="23" t="str">
        <f>REPLACE(C284,2,1,"＊")</f>
        <v>＊</v>
      </c>
      <c r="J284" s="90"/>
      <c r="L284" s="12"/>
      <c r="S284" s="90"/>
      <c r="T284" s="90"/>
      <c r="U284" s="90"/>
      <c r="V284" s="14"/>
      <c r="W284" s="90"/>
      <c r="X284" s="90"/>
      <c r="Y284" s="90"/>
      <c r="Z284" s="90"/>
      <c r="AA284" s="90"/>
      <c r="AB284" s="90"/>
      <c r="AC284" s="90"/>
      <c r="AD284" s="90"/>
      <c r="AE284" s="90"/>
      <c r="AF284" s="90"/>
      <c r="AG284" s="90"/>
      <c r="AH284" s="90"/>
      <c r="AI284" s="90"/>
      <c r="AJ284" s="90"/>
      <c r="AK284" s="90"/>
      <c r="AL284" s="90"/>
      <c r="AM284" s="90"/>
      <c r="AN284" s="90"/>
      <c r="AO284" s="90"/>
      <c r="AP284" s="90"/>
      <c r="AQ284" s="90"/>
      <c r="AR284" s="90"/>
      <c r="AS284" s="90"/>
      <c r="AT284" s="90"/>
      <c r="AU284" s="90"/>
      <c r="AV284" s="93"/>
      <c r="AW284" s="93"/>
      <c r="AX284" s="93"/>
      <c r="AY284" s="93"/>
      <c r="AZ284" s="93"/>
      <c r="BA284" s="93"/>
      <c r="BB284" s="93"/>
      <c r="BC284" s="93"/>
      <c r="BD284" s="93"/>
      <c r="BE284" s="93"/>
      <c r="BF284" s="93"/>
      <c r="BG284" s="93"/>
      <c r="BH284" s="93"/>
      <c r="BI284" s="93"/>
      <c r="BJ284" s="93"/>
      <c r="BK284" s="93"/>
      <c r="BL284" s="90"/>
      <c r="BM284" s="21"/>
      <c r="BN284" s="90"/>
    </row>
    <row r="285" spans="1:66">
      <c r="A285" s="90"/>
      <c r="B285" s="90"/>
      <c r="C285" s="10"/>
      <c r="D285" s="90"/>
      <c r="E285" s="90"/>
      <c r="F285" s="90"/>
      <c r="G285" s="90"/>
      <c r="H285" s="90"/>
      <c r="I285" s="10"/>
      <c r="J285" s="11"/>
      <c r="L285" s="12"/>
      <c r="Q285" s="158" t="s">
        <v>3725</v>
      </c>
      <c r="R285" s="158"/>
      <c r="S285" s="90"/>
      <c r="T285" s="90"/>
      <c r="U285" s="90"/>
      <c r="V285" s="14"/>
      <c r="W285" s="90"/>
      <c r="X285" s="90"/>
      <c r="Y285" s="90"/>
      <c r="Z285" s="90"/>
      <c r="AA285" s="90"/>
      <c r="AB285" s="90"/>
      <c r="AC285" s="90"/>
      <c r="AD285" s="90"/>
      <c r="AE285" s="90"/>
      <c r="AF285" s="90"/>
      <c r="AG285" s="90"/>
      <c r="AH285" s="90"/>
      <c r="AI285" s="90"/>
      <c r="AJ285" s="90"/>
      <c r="AK285" s="90"/>
      <c r="AL285" s="90"/>
      <c r="AM285" s="90"/>
      <c r="AN285" s="90"/>
      <c r="AO285" s="90"/>
      <c r="AP285" s="90"/>
      <c r="AQ285" s="90"/>
      <c r="AR285" s="90"/>
      <c r="AS285" s="90"/>
      <c r="AT285" s="90"/>
      <c r="AU285" s="90"/>
      <c r="AV285" s="93"/>
      <c r="AW285" s="93"/>
      <c r="AX285" s="93"/>
      <c r="AY285" s="93"/>
      <c r="AZ285" s="93"/>
      <c r="BA285" s="93"/>
      <c r="BB285" s="93"/>
      <c r="BC285" s="93"/>
      <c r="BD285" s="93"/>
      <c r="BE285" s="93"/>
      <c r="BF285" s="93"/>
      <c r="BG285" s="93"/>
      <c r="BH285" s="93"/>
      <c r="BI285" s="93"/>
      <c r="BJ285" s="93"/>
      <c r="BK285" s="93"/>
      <c r="BL285" s="90"/>
      <c r="BM285" s="21"/>
      <c r="BN285" s="90"/>
    </row>
    <row r="286" spans="1:66">
      <c r="A286" s="90"/>
      <c r="B286" s="90"/>
      <c r="C286" s="90"/>
      <c r="D286" s="90"/>
      <c r="E286" s="90"/>
      <c r="F286" s="90"/>
      <c r="G286" s="90"/>
      <c r="I286" s="90"/>
      <c r="J286" s="90"/>
      <c r="L286" s="12"/>
      <c r="Q286" s="90"/>
      <c r="R286" s="90"/>
      <c r="S286" s="90"/>
      <c r="U286" s="90"/>
      <c r="V286" s="14"/>
      <c r="W286" s="90"/>
      <c r="X286" s="90"/>
      <c r="Y286" s="90"/>
      <c r="Z286" s="90"/>
      <c r="AA286" s="90"/>
      <c r="AB286" s="90"/>
      <c r="AC286" s="90"/>
      <c r="AD286" s="90"/>
      <c r="AE286" s="90"/>
      <c r="AF286" s="90"/>
      <c r="AG286" s="90"/>
      <c r="AH286" s="90"/>
      <c r="AI286" s="90"/>
      <c r="AJ286" s="90"/>
      <c r="AK286" s="90"/>
      <c r="AL286" s="90"/>
      <c r="AM286" s="90"/>
      <c r="AN286" s="90"/>
      <c r="AO286" s="90"/>
      <c r="AP286" s="90"/>
      <c r="AQ286" s="90"/>
      <c r="AR286" s="90"/>
      <c r="AS286" s="90"/>
      <c r="AT286" s="90"/>
      <c r="AU286" s="90"/>
      <c r="AV286" s="93"/>
      <c r="AW286" s="93"/>
      <c r="AX286" s="93"/>
      <c r="AY286" s="93"/>
      <c r="AZ286" s="93"/>
      <c r="BA286" s="93"/>
      <c r="BB286" s="93"/>
      <c r="BC286" s="93"/>
      <c r="BD286" s="93"/>
      <c r="BE286" s="93"/>
      <c r="BF286" s="93"/>
      <c r="BG286" s="93"/>
      <c r="BH286" s="93"/>
      <c r="BI286" s="93"/>
      <c r="BJ286" s="93"/>
      <c r="BK286" s="93"/>
      <c r="BL286" s="90"/>
      <c r="BM286" s="21"/>
      <c r="BN286" s="90"/>
    </row>
    <row r="287" spans="1:66">
      <c r="C287" s="90"/>
      <c r="H287" s="158" t="s">
        <v>3726</v>
      </c>
      <c r="I287" s="158"/>
      <c r="J287" s="90"/>
      <c r="V287" s="14"/>
    </row>
    <row r="288" spans="1:66">
      <c r="C288" s="90"/>
      <c r="H288" s="158"/>
      <c r="I288" s="158"/>
      <c r="J288" s="90"/>
      <c r="V288" s="14"/>
    </row>
    <row r="289" spans="8:22">
      <c r="H289" s="158"/>
      <c r="I289" s="158"/>
      <c r="V289" s="14"/>
    </row>
    <row r="290" spans="8:22">
      <c r="H290" s="90"/>
      <c r="V290" s="14"/>
    </row>
    <row r="291" spans="8:22">
      <c r="H291" s="90"/>
      <c r="V291" s="16"/>
    </row>
    <row r="292" spans="8:22">
      <c r="V292" s="14"/>
    </row>
    <row r="293" spans="8:22">
      <c r="V293" s="14"/>
    </row>
    <row r="294" spans="8:22">
      <c r="V294" s="14"/>
    </row>
    <row r="295" spans="8:22">
      <c r="V295" s="14"/>
    </row>
    <row r="296" spans="8:22">
      <c r="V296" s="14"/>
    </row>
    <row r="297" spans="8:22">
      <c r="V297" s="14"/>
    </row>
    <row r="298" spans="8:22">
      <c r="V298" s="14"/>
    </row>
    <row r="299" spans="8:22">
      <c r="V299" s="14"/>
    </row>
    <row r="300" spans="8:22">
      <c r="V300" s="14"/>
    </row>
    <row r="301" spans="8:22">
      <c r="V301" s="14"/>
    </row>
    <row r="302" spans="8:22">
      <c r="V302" s="17"/>
    </row>
    <row r="303" spans="8:22">
      <c r="V303" s="90"/>
    </row>
    <row r="304" spans="8:22">
      <c r="V304" s="90"/>
    </row>
    <row r="305" spans="22:22">
      <c r="V305" s="90"/>
    </row>
    <row r="306" spans="22:22">
      <c r="V306" s="90"/>
    </row>
    <row r="307" spans="22:22">
      <c r="V307" s="15"/>
    </row>
    <row r="308" spans="22:22">
      <c r="V308" s="15"/>
    </row>
    <row r="309" spans="22:22">
      <c r="V309" s="15"/>
    </row>
  </sheetData>
  <mergeCells count="61">
    <mergeCell ref="AL2:AU2"/>
    <mergeCell ref="AN3:AN4"/>
    <mergeCell ref="AL1:AU1"/>
    <mergeCell ref="Q285:R285"/>
    <mergeCell ref="N1:N4"/>
    <mergeCell ref="O1:O4"/>
    <mergeCell ref="P1:P4"/>
    <mergeCell ref="H287:I289"/>
    <mergeCell ref="AO3:AO4"/>
    <mergeCell ref="AP3:AP4"/>
    <mergeCell ref="AQ3:AR3"/>
    <mergeCell ref="AS3:AU3"/>
    <mergeCell ref="W2:X3"/>
    <mergeCell ref="Y2:AF2"/>
    <mergeCell ref="AG2:AH3"/>
    <mergeCell ref="Y3:Y4"/>
    <mergeCell ref="Z3:AA3"/>
    <mergeCell ref="AB3:AB4"/>
    <mergeCell ref="AC3:AC4"/>
    <mergeCell ref="AD3:AD4"/>
    <mergeCell ref="L1:L4"/>
    <mergeCell ref="K1:K4"/>
    <mergeCell ref="AL3:AM3"/>
    <mergeCell ref="BH3:BH4"/>
    <mergeCell ref="BI3:BI4"/>
    <mergeCell ref="AV2:AV4"/>
    <mergeCell ref="AW2:AX3"/>
    <mergeCell ref="AY2:AZ3"/>
    <mergeCell ref="BA2:BK2"/>
    <mergeCell ref="BK3:BK4"/>
    <mergeCell ref="BA3:BB3"/>
    <mergeCell ref="BC3:BD3"/>
    <mergeCell ref="BE3:BF3"/>
    <mergeCell ref="BG3:BG4"/>
    <mergeCell ref="AV1:BK1"/>
    <mergeCell ref="BL1:BL4"/>
    <mergeCell ref="BM1:BM4"/>
    <mergeCell ref="Q2:Q4"/>
    <mergeCell ref="R2:R4"/>
    <mergeCell ref="S2:S4"/>
    <mergeCell ref="T2:T4"/>
    <mergeCell ref="AI2:AK2"/>
    <mergeCell ref="AE3:AE4"/>
    <mergeCell ref="AF3:AF4"/>
    <mergeCell ref="AI3:AK3"/>
    <mergeCell ref="Q1:V1"/>
    <mergeCell ref="W1:AK1"/>
    <mergeCell ref="U2:U4"/>
    <mergeCell ref="V2:V4"/>
    <mergeCell ref="BJ3:BJ4"/>
    <mergeCell ref="A1:A4"/>
    <mergeCell ref="B1:B4"/>
    <mergeCell ref="C1:C4"/>
    <mergeCell ref="D1:D4"/>
    <mergeCell ref="E1:E4"/>
    <mergeCell ref="M1:M4"/>
    <mergeCell ref="F1:F4"/>
    <mergeCell ref="G1:G4"/>
    <mergeCell ref="H1:H4"/>
    <mergeCell ref="I1:I4"/>
    <mergeCell ref="J1:J4"/>
  </mergeCells>
  <phoneticPr fontId="9" type="noConversion"/>
  <pageMargins left="0.19685039370078741" right="0" top="0.43307086614173229" bottom="0.31496062992125984" header="0.23622047244094491" footer="0"/>
  <pageSetup paperSize="9" scale="41" fitToHeight="0" orientation="landscape" r:id="rId1"/>
  <headerFooter>
    <oddHeader xml:space="preserve">&amp;C&amp;"標楷體,粗體"&amp;24新光醫院 110 年 7 月份心臟血管外科年度手術人數申報表&amp;R   </oddHeader>
    <oddFooter>&amp;R&amp;P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J197"/>
  <sheetViews>
    <sheetView zoomScale="70" zoomScaleNormal="70" zoomScaleSheetLayoutView="55" workbookViewId="0">
      <pane xSplit="11" ySplit="4" topLeftCell="L5" activePane="bottomRight" state="frozen"/>
      <selection pane="topRight" activeCell="J1" sqref="J1"/>
      <selection pane="bottomLeft" activeCell="A5" sqref="A5"/>
      <selection pane="bottomRight" activeCell="B1" sqref="B1:G1048576"/>
    </sheetView>
  </sheetViews>
  <sheetFormatPr defaultColWidth="14.77734375" defaultRowHeight="15.6"/>
  <cols>
    <col min="1" max="1" width="6.33203125" style="15" bestFit="1" customWidth="1"/>
    <col min="2" max="2" width="10.5546875" style="15" hidden="1" customWidth="1"/>
    <col min="3" max="3" width="11.109375" style="15" hidden="1" customWidth="1"/>
    <col min="4" max="4" width="4" style="15" hidden="1" customWidth="1"/>
    <col min="5" max="5" width="6.33203125" style="15" hidden="1" customWidth="1"/>
    <col min="6" max="7" width="12.109375" style="15" hidden="1" customWidth="1"/>
    <col min="8" max="8" width="10.5546875" style="15" customWidth="1"/>
    <col min="9" max="9" width="11.109375" style="15" customWidth="1"/>
    <col min="10" max="10" width="12.109375" style="15" bestFit="1" customWidth="1"/>
    <col min="11" max="11" width="9.88671875" style="88" customWidth="1"/>
    <col min="12" max="12" width="7.21875" style="15" bestFit="1" customWidth="1"/>
    <col min="13" max="13" width="9.6640625" style="4" customWidth="1"/>
    <col min="14" max="14" width="6.44140625" style="4" bestFit="1" customWidth="1"/>
    <col min="15" max="15" width="4.88671875" style="4" bestFit="1" customWidth="1"/>
    <col min="16" max="16" width="5.88671875" style="4" bestFit="1" customWidth="1"/>
    <col min="17" max="17" width="5.44140625" style="4" bestFit="1" customWidth="1"/>
    <col min="18" max="18" width="9.5546875" style="4" bestFit="1" customWidth="1"/>
    <col min="19" max="19" width="5.77734375" style="4" bestFit="1" customWidth="1"/>
    <col min="20" max="20" width="4.44140625" style="4" bestFit="1" customWidth="1"/>
    <col min="21" max="21" width="5.77734375" style="4" bestFit="1" customWidth="1"/>
    <col min="22" max="22" width="2.88671875" style="4" bestFit="1" customWidth="1"/>
    <col min="23" max="23" width="3.88671875" style="4" bestFit="1" customWidth="1"/>
    <col min="24" max="24" width="3.77734375" style="4" bestFit="1" customWidth="1"/>
    <col min="25" max="25" width="19.88671875" style="4" bestFit="1" customWidth="1"/>
    <col min="26" max="26" width="15.6640625" style="4" bestFit="1" customWidth="1"/>
    <col min="27" max="27" width="7.77734375" style="4" bestFit="1" customWidth="1"/>
    <col min="28" max="28" width="5.6640625" style="4" bestFit="1" customWidth="1"/>
    <col min="29" max="29" width="5.77734375" style="4" bestFit="1" customWidth="1"/>
    <col min="30" max="30" width="5.5546875" style="4" bestFit="1" customWidth="1"/>
    <col min="31" max="31" width="5.77734375" style="4" bestFit="1" customWidth="1"/>
    <col min="32" max="32" width="6.5546875" style="4" bestFit="1" customWidth="1"/>
    <col min="33" max="33" width="6" style="4" bestFit="1" customWidth="1"/>
    <col min="34" max="34" width="10.44140625" style="4" bestFit="1" customWidth="1"/>
    <col min="35" max="35" width="3.21875" style="4" bestFit="1" customWidth="1"/>
    <col min="36" max="36" width="3.77734375" style="4" bestFit="1" customWidth="1"/>
    <col min="37" max="37" width="4.6640625" style="4" bestFit="1" customWidth="1"/>
    <col min="38" max="38" width="5" style="4" bestFit="1" customWidth="1"/>
    <col min="39" max="39" width="3" style="4" bestFit="1" customWidth="1"/>
    <col min="40" max="40" width="2.77734375" style="4" bestFit="1" customWidth="1"/>
    <col min="41" max="41" width="5.77734375" style="4" customWidth="1"/>
    <col min="42" max="42" width="6.5546875" style="4" bestFit="1" customWidth="1"/>
    <col min="43" max="43" width="6" style="4" bestFit="1" customWidth="1"/>
    <col min="44" max="44" width="6.6640625" style="4" bestFit="1" customWidth="1"/>
    <col min="45" max="45" width="3" style="4" bestFit="1" customWidth="1"/>
    <col min="46" max="46" width="3.88671875" style="4" bestFit="1" customWidth="1"/>
    <col min="47" max="47" width="3.21875" style="4" bestFit="1" customWidth="1"/>
    <col min="48" max="48" width="3.88671875" style="4" bestFit="1" customWidth="1"/>
    <col min="49" max="49" width="3.77734375" style="4" bestFit="1" customWidth="1"/>
    <col min="50" max="50" width="4.6640625" style="4" bestFit="1" customWidth="1"/>
    <col min="51" max="51" width="5.77734375" style="4" bestFit="1" customWidth="1"/>
    <col min="52" max="52" width="5.109375" style="4" bestFit="1" customWidth="1"/>
    <col min="53" max="53" width="8" style="4" customWidth="1"/>
    <col min="54" max="54" width="8" style="4" bestFit="1" customWidth="1"/>
    <col min="55" max="55" width="3.77734375" style="4" bestFit="1" customWidth="1"/>
    <col min="56" max="56" width="4.6640625" style="4" bestFit="1" customWidth="1"/>
    <col min="57" max="57" width="5" style="4" bestFit="1" customWidth="1"/>
    <col min="58" max="58" width="5.77734375" style="4" bestFit="1" customWidth="1"/>
    <col min="59" max="59" width="9.44140625" style="4" bestFit="1" customWidth="1"/>
    <col min="60" max="60" width="6" style="4" bestFit="1" customWidth="1"/>
    <col min="61" max="61" width="23.33203125" style="4" bestFit="1" customWidth="1"/>
    <col min="62" max="62" width="3.21875" style="4" bestFit="1" customWidth="1"/>
    <col min="63" max="16384" width="14.77734375" style="4"/>
  </cols>
  <sheetData>
    <row r="1" spans="1:62">
      <c r="A1" s="151" t="s">
        <v>3039</v>
      </c>
      <c r="B1" s="151" t="s">
        <v>2648</v>
      </c>
      <c r="C1" s="153" t="s">
        <v>2649</v>
      </c>
      <c r="D1" s="161" t="s">
        <v>2650</v>
      </c>
      <c r="E1" s="161" t="s">
        <v>2651</v>
      </c>
      <c r="F1" s="161" t="s">
        <v>2652</v>
      </c>
      <c r="G1" s="161" t="s">
        <v>2653</v>
      </c>
      <c r="H1" s="151" t="s">
        <v>2648</v>
      </c>
      <c r="I1" s="153" t="s">
        <v>2649</v>
      </c>
      <c r="J1" s="155" t="s">
        <v>2655</v>
      </c>
      <c r="K1" s="149" t="s">
        <v>2656</v>
      </c>
      <c r="L1" s="149" t="s">
        <v>2657</v>
      </c>
      <c r="M1" s="143" t="s">
        <v>4</v>
      </c>
      <c r="N1" s="144"/>
      <c r="O1" s="144"/>
      <c r="P1" s="144"/>
      <c r="Q1" s="144"/>
      <c r="R1" s="145"/>
      <c r="S1" s="141" t="s">
        <v>5</v>
      </c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1"/>
      <c r="AI1" s="140"/>
      <c r="AJ1" s="140"/>
      <c r="AK1" s="140"/>
      <c r="AL1" s="140"/>
      <c r="AM1" s="140"/>
      <c r="AN1" s="140"/>
      <c r="AO1" s="140"/>
      <c r="AP1" s="140"/>
      <c r="AQ1" s="140"/>
      <c r="AR1" s="141" t="s">
        <v>6</v>
      </c>
      <c r="AS1" s="140"/>
      <c r="AT1" s="140"/>
      <c r="AU1" s="140"/>
      <c r="AV1" s="140"/>
      <c r="AW1" s="140"/>
      <c r="AX1" s="140"/>
      <c r="AY1" s="140"/>
      <c r="AZ1" s="140"/>
      <c r="BA1" s="140"/>
      <c r="BB1" s="140"/>
      <c r="BC1" s="140"/>
      <c r="BD1" s="140"/>
      <c r="BE1" s="140"/>
      <c r="BF1" s="140"/>
      <c r="BG1" s="140"/>
      <c r="BH1" s="141" t="s">
        <v>7</v>
      </c>
      <c r="BI1" s="141" t="s">
        <v>8</v>
      </c>
      <c r="BJ1" s="88" t="s">
        <v>9</v>
      </c>
    </row>
    <row r="2" spans="1:62">
      <c r="A2" s="152"/>
      <c r="B2" s="164"/>
      <c r="C2" s="154"/>
      <c r="D2" s="162"/>
      <c r="E2" s="162"/>
      <c r="F2" s="162"/>
      <c r="G2" s="162"/>
      <c r="H2" s="152"/>
      <c r="I2" s="154"/>
      <c r="J2" s="152"/>
      <c r="K2" s="164"/>
      <c r="L2" s="152"/>
      <c r="M2" s="139" t="s">
        <v>3193</v>
      </c>
      <c r="N2" s="142" t="s">
        <v>10</v>
      </c>
      <c r="O2" s="139" t="s">
        <v>11</v>
      </c>
      <c r="P2" s="139" t="s">
        <v>12</v>
      </c>
      <c r="Q2" s="139" t="s">
        <v>13</v>
      </c>
      <c r="R2" s="146" t="s">
        <v>50</v>
      </c>
      <c r="S2" s="139" t="s">
        <v>14</v>
      </c>
      <c r="T2" s="140"/>
      <c r="U2" s="139" t="s">
        <v>15</v>
      </c>
      <c r="V2" s="140"/>
      <c r="W2" s="140"/>
      <c r="X2" s="140"/>
      <c r="Y2" s="140"/>
      <c r="Z2" s="140"/>
      <c r="AA2" s="140"/>
      <c r="AB2" s="140"/>
      <c r="AC2" s="139" t="s">
        <v>16</v>
      </c>
      <c r="AD2" s="140"/>
      <c r="AE2" s="139" t="s">
        <v>17</v>
      </c>
      <c r="AF2" s="140"/>
      <c r="AG2" s="140"/>
      <c r="AH2" s="139" t="s">
        <v>18</v>
      </c>
      <c r="AI2" s="140"/>
      <c r="AJ2" s="140"/>
      <c r="AK2" s="140"/>
      <c r="AL2" s="140"/>
      <c r="AM2" s="140"/>
      <c r="AN2" s="140"/>
      <c r="AO2" s="140"/>
      <c r="AP2" s="140"/>
      <c r="AQ2" s="140"/>
      <c r="AR2" s="139" t="s">
        <v>19</v>
      </c>
      <c r="AS2" s="139" t="s">
        <v>20</v>
      </c>
      <c r="AT2" s="140"/>
      <c r="AU2" s="139" t="s">
        <v>3194</v>
      </c>
      <c r="AV2" s="140"/>
      <c r="AW2" s="139" t="s">
        <v>21</v>
      </c>
      <c r="AX2" s="140"/>
      <c r="AY2" s="140"/>
      <c r="AZ2" s="140"/>
      <c r="BA2" s="140"/>
      <c r="BB2" s="140"/>
      <c r="BC2" s="140"/>
      <c r="BD2" s="140"/>
      <c r="BE2" s="140"/>
      <c r="BF2" s="140"/>
      <c r="BG2" s="140"/>
      <c r="BH2" s="140"/>
      <c r="BI2" s="140"/>
      <c r="BJ2" s="88"/>
    </row>
    <row r="3" spans="1:62">
      <c r="A3" s="152"/>
      <c r="B3" s="164"/>
      <c r="C3" s="154"/>
      <c r="D3" s="162"/>
      <c r="E3" s="162"/>
      <c r="F3" s="162"/>
      <c r="G3" s="162"/>
      <c r="H3" s="152"/>
      <c r="I3" s="154"/>
      <c r="J3" s="152"/>
      <c r="K3" s="164"/>
      <c r="L3" s="152"/>
      <c r="M3" s="140"/>
      <c r="N3" s="140"/>
      <c r="O3" s="140"/>
      <c r="P3" s="140"/>
      <c r="Q3" s="140"/>
      <c r="R3" s="147"/>
      <c r="S3" s="140"/>
      <c r="T3" s="140"/>
      <c r="U3" s="139" t="s">
        <v>22</v>
      </c>
      <c r="V3" s="139" t="s">
        <v>23</v>
      </c>
      <c r="W3" s="140"/>
      <c r="X3" s="139" t="s">
        <v>24</v>
      </c>
      <c r="Y3" s="139" t="s">
        <v>25</v>
      </c>
      <c r="Z3" s="139" t="s">
        <v>26</v>
      </c>
      <c r="AA3" s="139" t="s">
        <v>27</v>
      </c>
      <c r="AB3" s="139" t="s">
        <v>28</v>
      </c>
      <c r="AC3" s="140"/>
      <c r="AD3" s="140"/>
      <c r="AE3" s="139" t="s">
        <v>29</v>
      </c>
      <c r="AF3" s="140"/>
      <c r="AG3" s="140"/>
      <c r="AH3" s="139" t="s">
        <v>23</v>
      </c>
      <c r="AI3" s="140"/>
      <c r="AJ3" s="139" t="s">
        <v>24</v>
      </c>
      <c r="AK3" s="139" t="s">
        <v>25</v>
      </c>
      <c r="AL3" s="139" t="s">
        <v>28</v>
      </c>
      <c r="AM3" s="139" t="s">
        <v>30</v>
      </c>
      <c r="AN3" s="140"/>
      <c r="AO3" s="139" t="s">
        <v>29</v>
      </c>
      <c r="AP3" s="140"/>
      <c r="AQ3" s="140"/>
      <c r="AR3" s="140"/>
      <c r="AS3" s="140"/>
      <c r="AT3" s="140"/>
      <c r="AU3" s="140"/>
      <c r="AV3" s="140"/>
      <c r="AW3" s="139" t="s">
        <v>31</v>
      </c>
      <c r="AX3" s="140"/>
      <c r="AY3" s="139" t="s">
        <v>29</v>
      </c>
      <c r="AZ3" s="140"/>
      <c r="BA3" s="139" t="s">
        <v>23</v>
      </c>
      <c r="BB3" s="140"/>
      <c r="BC3" s="139" t="s">
        <v>24</v>
      </c>
      <c r="BD3" s="139" t="s">
        <v>25</v>
      </c>
      <c r="BE3" s="139" t="s">
        <v>28</v>
      </c>
      <c r="BF3" s="139" t="s">
        <v>32</v>
      </c>
      <c r="BG3" s="139" t="s">
        <v>33</v>
      </c>
      <c r="BH3" s="140"/>
      <c r="BI3" s="140"/>
      <c r="BJ3" s="88"/>
    </row>
    <row r="4" spans="1:62">
      <c r="A4" s="152"/>
      <c r="B4" s="165"/>
      <c r="C4" s="166"/>
      <c r="D4" s="163"/>
      <c r="E4" s="163"/>
      <c r="F4" s="163"/>
      <c r="G4" s="163"/>
      <c r="H4" s="152"/>
      <c r="I4" s="154"/>
      <c r="J4" s="152"/>
      <c r="K4" s="164"/>
      <c r="L4" s="152"/>
      <c r="M4" s="140"/>
      <c r="N4" s="140"/>
      <c r="O4" s="140"/>
      <c r="P4" s="140"/>
      <c r="Q4" s="140"/>
      <c r="R4" s="148"/>
      <c r="S4" s="86" t="s">
        <v>22</v>
      </c>
      <c r="T4" s="86" t="s">
        <v>34</v>
      </c>
      <c r="U4" s="140"/>
      <c r="V4" s="86" t="s">
        <v>35</v>
      </c>
      <c r="W4" s="86" t="s">
        <v>36</v>
      </c>
      <c r="X4" s="140"/>
      <c r="Y4" s="140"/>
      <c r="Z4" s="140"/>
      <c r="AA4" s="140"/>
      <c r="AB4" s="140"/>
      <c r="AC4" s="86" t="s">
        <v>22</v>
      </c>
      <c r="AD4" s="86" t="s">
        <v>37</v>
      </c>
      <c r="AE4" s="86" t="s">
        <v>22</v>
      </c>
      <c r="AF4" s="86" t="s">
        <v>38</v>
      </c>
      <c r="AG4" s="86" t="s">
        <v>39</v>
      </c>
      <c r="AH4" s="86" t="s">
        <v>35</v>
      </c>
      <c r="AI4" s="86" t="s">
        <v>36</v>
      </c>
      <c r="AJ4" s="140"/>
      <c r="AK4" s="140"/>
      <c r="AL4" s="140"/>
      <c r="AM4" s="86" t="s">
        <v>40</v>
      </c>
      <c r="AN4" s="86" t="s">
        <v>41</v>
      </c>
      <c r="AO4" s="86" t="s">
        <v>22</v>
      </c>
      <c r="AP4" s="86" t="s">
        <v>38</v>
      </c>
      <c r="AQ4" s="86" t="s">
        <v>39</v>
      </c>
      <c r="AR4" s="140"/>
      <c r="AS4" s="86" t="s">
        <v>40</v>
      </c>
      <c r="AT4" s="86" t="s">
        <v>41</v>
      </c>
      <c r="AU4" s="86" t="s">
        <v>40</v>
      </c>
      <c r="AV4" s="86" t="s">
        <v>41</v>
      </c>
      <c r="AW4" s="86" t="s">
        <v>42</v>
      </c>
      <c r="AX4" s="86" t="s">
        <v>43</v>
      </c>
      <c r="AY4" s="86" t="s">
        <v>22</v>
      </c>
      <c r="AZ4" s="86" t="s">
        <v>44</v>
      </c>
      <c r="BA4" s="86" t="s">
        <v>35</v>
      </c>
      <c r="BB4" s="86" t="s">
        <v>36</v>
      </c>
      <c r="BC4" s="140"/>
      <c r="BD4" s="140"/>
      <c r="BE4" s="140"/>
      <c r="BF4" s="140"/>
      <c r="BG4" s="140"/>
      <c r="BH4" s="140"/>
      <c r="BI4" s="140"/>
      <c r="BJ4" s="88"/>
    </row>
    <row r="5" spans="1:62" ht="31.2">
      <c r="A5" s="23">
        <v>1</v>
      </c>
      <c r="B5" s="87" t="s">
        <v>3199</v>
      </c>
      <c r="C5" s="87" t="s">
        <v>2499</v>
      </c>
      <c r="D5" s="87" t="s">
        <v>2661</v>
      </c>
      <c r="E5" s="87">
        <v>82</v>
      </c>
      <c r="F5" s="87" t="s">
        <v>2500</v>
      </c>
      <c r="G5" s="87" t="s">
        <v>2480</v>
      </c>
      <c r="H5" s="23" t="str">
        <f t="shared" ref="H5:H68" si="0">REPLACE(B5,2,1,"＊")</f>
        <v>呂＊清英</v>
      </c>
      <c r="I5" s="23" t="str">
        <f t="shared" ref="I5:I68" si="1">REPLACE(C5,2,1,"＊")</f>
        <v>1＊865375</v>
      </c>
      <c r="J5" s="87" t="s">
        <v>2484</v>
      </c>
      <c r="K5" s="87" t="s">
        <v>3011</v>
      </c>
      <c r="L5" s="41" t="s">
        <v>334</v>
      </c>
      <c r="M5" s="1"/>
      <c r="N5" s="1"/>
      <c r="O5" s="1"/>
      <c r="P5" s="1"/>
      <c r="Q5" s="1"/>
      <c r="R5" s="1"/>
      <c r="S5" s="1"/>
      <c r="T5" s="1"/>
      <c r="U5" s="1"/>
      <c r="V5" s="1"/>
      <c r="W5" s="1" t="s">
        <v>3195</v>
      </c>
      <c r="X5" s="1"/>
      <c r="Y5" s="1" t="s">
        <v>3012</v>
      </c>
      <c r="Z5" s="1"/>
      <c r="AA5" s="1"/>
      <c r="AB5" s="1" t="s">
        <v>3013</v>
      </c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88"/>
    </row>
    <row r="6" spans="1:62" ht="16.2">
      <c r="A6" s="23">
        <v>2</v>
      </c>
      <c r="B6" s="87" t="s">
        <v>3049</v>
      </c>
      <c r="C6" s="87" t="s">
        <v>2375</v>
      </c>
      <c r="D6" s="87" t="s">
        <v>2661</v>
      </c>
      <c r="E6" s="87">
        <v>74</v>
      </c>
      <c r="F6" s="87"/>
      <c r="G6" s="87"/>
      <c r="H6" s="23" t="str">
        <f t="shared" si="0"/>
        <v>林＊蘭</v>
      </c>
      <c r="I6" s="23" t="str">
        <f t="shared" si="1"/>
        <v>1＊443904</v>
      </c>
      <c r="J6" s="87" t="s">
        <v>2474</v>
      </c>
      <c r="K6" s="87" t="s">
        <v>135</v>
      </c>
      <c r="L6" s="41" t="s">
        <v>334</v>
      </c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 t="s">
        <v>3195</v>
      </c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88"/>
    </row>
    <row r="7" spans="1:62" ht="31.2">
      <c r="A7" s="23">
        <v>3</v>
      </c>
      <c r="B7" s="87" t="s">
        <v>3200</v>
      </c>
      <c r="C7" s="87" t="s">
        <v>2501</v>
      </c>
      <c r="D7" s="87" t="s">
        <v>2659</v>
      </c>
      <c r="E7" s="87">
        <v>67</v>
      </c>
      <c r="F7" s="87"/>
      <c r="G7" s="87"/>
      <c r="H7" s="23" t="str">
        <f t="shared" si="0"/>
        <v>楊＊田</v>
      </c>
      <c r="I7" s="23" t="str">
        <f t="shared" si="1"/>
        <v>1＊602405</v>
      </c>
      <c r="J7" s="87" t="s">
        <v>2474</v>
      </c>
      <c r="K7" s="87" t="s">
        <v>115</v>
      </c>
      <c r="L7" s="41" t="s">
        <v>334</v>
      </c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 t="s">
        <v>3014</v>
      </c>
      <c r="BB7" s="1"/>
      <c r="BC7" s="1"/>
      <c r="BD7" s="1"/>
      <c r="BE7" s="1"/>
      <c r="BF7" s="1"/>
      <c r="BG7" s="1"/>
      <c r="BH7" s="1"/>
      <c r="BI7" s="1"/>
      <c r="BJ7" s="88"/>
    </row>
    <row r="8" spans="1:62" ht="16.2">
      <c r="A8" s="23">
        <v>4</v>
      </c>
      <c r="B8" s="87" t="s">
        <v>3201</v>
      </c>
      <c r="C8" s="87" t="s">
        <v>414</v>
      </c>
      <c r="D8" s="87" t="s">
        <v>2659</v>
      </c>
      <c r="E8" s="87">
        <v>66</v>
      </c>
      <c r="F8" s="87"/>
      <c r="G8" s="87"/>
      <c r="H8" s="23" t="str">
        <f t="shared" si="0"/>
        <v>湯＊禮</v>
      </c>
      <c r="I8" s="23" t="str">
        <f t="shared" si="1"/>
        <v>2＊764283</v>
      </c>
      <c r="J8" s="87" t="s">
        <v>2474</v>
      </c>
      <c r="K8" s="87" t="s">
        <v>115</v>
      </c>
      <c r="L8" s="41" t="s">
        <v>334</v>
      </c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 t="s">
        <v>3195</v>
      </c>
      <c r="BB8" s="1"/>
      <c r="BC8" s="1"/>
      <c r="BD8" s="1"/>
      <c r="BE8" s="1"/>
      <c r="BF8" s="1"/>
      <c r="BG8" s="1"/>
      <c r="BH8" s="1"/>
      <c r="BI8" s="1"/>
      <c r="BJ8" s="88"/>
    </row>
    <row r="9" spans="1:62" ht="16.2">
      <c r="A9" s="23">
        <v>5</v>
      </c>
      <c r="B9" s="87" t="s">
        <v>2805</v>
      </c>
      <c r="C9" s="87" t="s">
        <v>380</v>
      </c>
      <c r="D9" s="87" t="s">
        <v>2661</v>
      </c>
      <c r="E9" s="87">
        <v>81</v>
      </c>
      <c r="F9" s="87"/>
      <c r="G9" s="87"/>
      <c r="H9" s="23" t="str">
        <f t="shared" si="0"/>
        <v>殷＊梅妹</v>
      </c>
      <c r="I9" s="23" t="str">
        <f t="shared" si="1"/>
        <v>2＊473685</v>
      </c>
      <c r="J9" s="87" t="s">
        <v>2474</v>
      </c>
      <c r="K9" s="87" t="s">
        <v>115</v>
      </c>
      <c r="L9" s="41" t="s">
        <v>334</v>
      </c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 t="s">
        <v>3195</v>
      </c>
      <c r="BB9" s="1"/>
      <c r="BC9" s="1"/>
      <c r="BD9" s="1"/>
      <c r="BE9" s="1"/>
      <c r="BF9" s="1"/>
      <c r="BG9" s="1"/>
      <c r="BH9" s="1"/>
      <c r="BI9" s="1"/>
      <c r="BJ9" s="88"/>
    </row>
    <row r="10" spans="1:62" ht="16.2">
      <c r="A10" s="23">
        <v>6</v>
      </c>
      <c r="B10" s="87" t="s">
        <v>3149</v>
      </c>
      <c r="C10" s="87" t="s">
        <v>1748</v>
      </c>
      <c r="D10" s="87" t="s">
        <v>2659</v>
      </c>
      <c r="E10" s="87">
        <v>63</v>
      </c>
      <c r="F10" s="87"/>
      <c r="G10" s="87"/>
      <c r="H10" s="23" t="str">
        <f t="shared" si="0"/>
        <v>周＊瑞</v>
      </c>
      <c r="I10" s="23" t="str">
        <f t="shared" si="1"/>
        <v>0＊952002</v>
      </c>
      <c r="J10" s="87" t="s">
        <v>2480</v>
      </c>
      <c r="K10" s="87" t="s">
        <v>67</v>
      </c>
      <c r="L10" s="41" t="s">
        <v>334</v>
      </c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 t="s">
        <v>3195</v>
      </c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88"/>
    </row>
    <row r="11" spans="1:62" ht="16.2">
      <c r="A11" s="23">
        <v>7</v>
      </c>
      <c r="B11" s="87" t="s">
        <v>3202</v>
      </c>
      <c r="C11" s="87" t="s">
        <v>2502</v>
      </c>
      <c r="D11" s="87" t="s">
        <v>2659</v>
      </c>
      <c r="E11" s="87">
        <v>67</v>
      </c>
      <c r="F11" s="87" t="s">
        <v>2503</v>
      </c>
      <c r="G11" s="87" t="s">
        <v>2504</v>
      </c>
      <c r="H11" s="23" t="str">
        <f t="shared" si="0"/>
        <v>程＊傑</v>
      </c>
      <c r="I11" s="23" t="str">
        <f t="shared" si="1"/>
        <v>0＊207781</v>
      </c>
      <c r="J11" s="87" t="s">
        <v>2480</v>
      </c>
      <c r="K11" s="87" t="s">
        <v>58</v>
      </c>
      <c r="L11" s="41" t="s">
        <v>334</v>
      </c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 t="s">
        <v>3195</v>
      </c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88"/>
    </row>
    <row r="12" spans="1:62" ht="16.2">
      <c r="A12" s="23">
        <v>8</v>
      </c>
      <c r="B12" s="87" t="s">
        <v>3203</v>
      </c>
      <c r="C12" s="87" t="s">
        <v>2505</v>
      </c>
      <c r="D12" s="87" t="s">
        <v>2661</v>
      </c>
      <c r="E12" s="87">
        <v>35</v>
      </c>
      <c r="F12" s="87"/>
      <c r="G12" s="87"/>
      <c r="H12" s="23" t="str">
        <f t="shared" si="0"/>
        <v>陳＊璇</v>
      </c>
      <c r="I12" s="23" t="str">
        <f t="shared" si="1"/>
        <v>1＊970803</v>
      </c>
      <c r="J12" s="87" t="s">
        <v>2480</v>
      </c>
      <c r="K12" s="87" t="s">
        <v>67</v>
      </c>
      <c r="L12" s="41" t="s">
        <v>334</v>
      </c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 t="s">
        <v>3195</v>
      </c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88"/>
    </row>
    <row r="13" spans="1:62" ht="16.2">
      <c r="A13" s="23">
        <v>9</v>
      </c>
      <c r="B13" s="87" t="s">
        <v>3204</v>
      </c>
      <c r="C13" s="87" t="s">
        <v>1430</v>
      </c>
      <c r="D13" s="87" t="s">
        <v>2661</v>
      </c>
      <c r="E13" s="87">
        <v>64</v>
      </c>
      <c r="F13" s="87"/>
      <c r="G13" s="87"/>
      <c r="H13" s="23" t="str">
        <f t="shared" si="0"/>
        <v>姚＊蓉</v>
      </c>
      <c r="I13" s="23" t="str">
        <f t="shared" si="1"/>
        <v>2＊823468</v>
      </c>
      <c r="J13" s="87" t="s">
        <v>2483</v>
      </c>
      <c r="K13" s="87" t="s">
        <v>67</v>
      </c>
      <c r="L13" s="41" t="s">
        <v>334</v>
      </c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 t="s">
        <v>3195</v>
      </c>
      <c r="BH13" s="1"/>
      <c r="BI13" s="1"/>
      <c r="BJ13" s="88"/>
    </row>
    <row r="14" spans="1:62" ht="16.2">
      <c r="A14" s="23">
        <v>10</v>
      </c>
      <c r="B14" s="87" t="s">
        <v>3205</v>
      </c>
      <c r="C14" s="87" t="s">
        <v>2506</v>
      </c>
      <c r="D14" s="87" t="s">
        <v>2659</v>
      </c>
      <c r="E14" s="87">
        <v>48</v>
      </c>
      <c r="F14" s="87"/>
      <c r="G14" s="87"/>
      <c r="H14" s="23" t="str">
        <f t="shared" si="0"/>
        <v>厲＊巡</v>
      </c>
      <c r="I14" s="23" t="str">
        <f t="shared" si="1"/>
        <v>2＊925649</v>
      </c>
      <c r="J14" s="87" t="s">
        <v>2483</v>
      </c>
      <c r="K14" s="87" t="s">
        <v>67</v>
      </c>
      <c r="L14" s="41" t="s">
        <v>334</v>
      </c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 t="s">
        <v>3195</v>
      </c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88"/>
    </row>
    <row r="15" spans="1:62" ht="31.2">
      <c r="A15" s="23">
        <v>11</v>
      </c>
      <c r="B15" s="87" t="s">
        <v>3206</v>
      </c>
      <c r="C15" s="87" t="s">
        <v>2507</v>
      </c>
      <c r="D15" s="87" t="s">
        <v>2659</v>
      </c>
      <c r="E15" s="87">
        <v>90</v>
      </c>
      <c r="F15" s="87"/>
      <c r="G15" s="87"/>
      <c r="H15" s="23" t="str">
        <f t="shared" si="0"/>
        <v>洪＊彬</v>
      </c>
      <c r="I15" s="23" t="str">
        <f t="shared" si="1"/>
        <v>2＊956950</v>
      </c>
      <c r="J15" s="87" t="s">
        <v>2492</v>
      </c>
      <c r="K15" s="87" t="s">
        <v>1106</v>
      </c>
      <c r="L15" s="41" t="s">
        <v>334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 t="s">
        <v>3195</v>
      </c>
      <c r="AW15" s="1"/>
      <c r="AX15" s="1" t="s">
        <v>3195</v>
      </c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88"/>
    </row>
    <row r="16" spans="1:62" ht="31.2">
      <c r="A16" s="23">
        <v>12</v>
      </c>
      <c r="B16" s="87" t="s">
        <v>3207</v>
      </c>
      <c r="C16" s="87" t="s">
        <v>1399</v>
      </c>
      <c r="D16" s="87" t="s">
        <v>2659</v>
      </c>
      <c r="E16" s="87">
        <v>64</v>
      </c>
      <c r="F16" s="87" t="s">
        <v>2492</v>
      </c>
      <c r="G16" s="87" t="s">
        <v>2508</v>
      </c>
      <c r="H16" s="23" t="str">
        <f t="shared" si="0"/>
        <v>黃＊生</v>
      </c>
      <c r="I16" s="23" t="str">
        <f t="shared" si="1"/>
        <v>1＊740617</v>
      </c>
      <c r="J16" s="87" t="s">
        <v>2498</v>
      </c>
      <c r="K16" s="87" t="s">
        <v>1158</v>
      </c>
      <c r="L16" s="41" t="s">
        <v>334</v>
      </c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 t="s">
        <v>3195</v>
      </c>
      <c r="BB16" s="1"/>
      <c r="BC16" s="1"/>
      <c r="BD16" s="1"/>
      <c r="BE16" s="1"/>
      <c r="BF16" s="1"/>
      <c r="BG16" s="1"/>
      <c r="BH16" s="1"/>
      <c r="BI16" s="1" t="s">
        <v>3015</v>
      </c>
      <c r="BJ16" s="88"/>
    </row>
    <row r="17" spans="1:62" ht="16.2">
      <c r="A17" s="23">
        <v>13</v>
      </c>
      <c r="B17" s="87" t="s">
        <v>3208</v>
      </c>
      <c r="C17" s="87" t="s">
        <v>2509</v>
      </c>
      <c r="D17" s="87" t="s">
        <v>2661</v>
      </c>
      <c r="E17" s="87">
        <v>63</v>
      </c>
      <c r="F17" s="87"/>
      <c r="G17" s="87"/>
      <c r="H17" s="23" t="str">
        <f t="shared" si="0"/>
        <v>邱＊琴</v>
      </c>
      <c r="I17" s="23" t="str">
        <f t="shared" si="1"/>
        <v>0＊352079</v>
      </c>
      <c r="J17" s="87" t="s">
        <v>2510</v>
      </c>
      <c r="K17" s="87" t="s">
        <v>118</v>
      </c>
      <c r="L17" s="41" t="s">
        <v>334</v>
      </c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 t="s">
        <v>3195</v>
      </c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88"/>
    </row>
    <row r="18" spans="1:62" ht="16.2">
      <c r="A18" s="23">
        <v>14</v>
      </c>
      <c r="B18" s="87" t="s">
        <v>3209</v>
      </c>
      <c r="C18" s="87" t="s">
        <v>844</v>
      </c>
      <c r="D18" s="87" t="s">
        <v>2659</v>
      </c>
      <c r="E18" s="87">
        <v>61</v>
      </c>
      <c r="F18" s="87"/>
      <c r="G18" s="87"/>
      <c r="H18" s="23" t="str">
        <f t="shared" si="0"/>
        <v>周＊亮</v>
      </c>
      <c r="I18" s="23" t="str">
        <f t="shared" si="1"/>
        <v>2＊637692</v>
      </c>
      <c r="J18" s="87" t="s">
        <v>2510</v>
      </c>
      <c r="K18" s="87" t="s">
        <v>118</v>
      </c>
      <c r="L18" s="41" t="s">
        <v>334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 t="s">
        <v>3195</v>
      </c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88"/>
    </row>
    <row r="19" spans="1:62" ht="16.2">
      <c r="A19" s="23">
        <v>15</v>
      </c>
      <c r="B19" s="87" t="s">
        <v>2705</v>
      </c>
      <c r="C19" s="87" t="s">
        <v>2022</v>
      </c>
      <c r="D19" s="87" t="s">
        <v>2659</v>
      </c>
      <c r="E19" s="87">
        <v>74</v>
      </c>
      <c r="F19" s="87"/>
      <c r="G19" s="87"/>
      <c r="H19" s="23" t="str">
        <f t="shared" si="0"/>
        <v>張＊發</v>
      </c>
      <c r="I19" s="23" t="str">
        <f t="shared" si="1"/>
        <v>0＊334587</v>
      </c>
      <c r="J19" s="87" t="s">
        <v>2474</v>
      </c>
      <c r="K19" s="87" t="s">
        <v>115</v>
      </c>
      <c r="L19" s="87">
        <v>1058</v>
      </c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 t="s">
        <v>3195</v>
      </c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88"/>
    </row>
    <row r="20" spans="1:62" ht="16.2">
      <c r="A20" s="23">
        <v>16</v>
      </c>
      <c r="B20" s="87" t="s">
        <v>3210</v>
      </c>
      <c r="C20" s="87" t="s">
        <v>2475</v>
      </c>
      <c r="D20" s="87" t="s">
        <v>2661</v>
      </c>
      <c r="E20" s="87">
        <v>39</v>
      </c>
      <c r="F20" s="87"/>
      <c r="G20" s="87"/>
      <c r="H20" s="23" t="str">
        <f t="shared" si="0"/>
        <v>吳＊怡</v>
      </c>
      <c r="I20" s="23" t="str">
        <f t="shared" si="1"/>
        <v>1＊632336</v>
      </c>
      <c r="J20" s="87" t="s">
        <v>2474</v>
      </c>
      <c r="K20" s="87" t="s">
        <v>58</v>
      </c>
      <c r="L20" s="87">
        <v>1058</v>
      </c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 t="s">
        <v>3195</v>
      </c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88"/>
    </row>
    <row r="21" spans="1:62" ht="16.2">
      <c r="A21" s="23">
        <v>17</v>
      </c>
      <c r="B21" s="87" t="s">
        <v>3211</v>
      </c>
      <c r="C21" s="87" t="s">
        <v>2476</v>
      </c>
      <c r="D21" s="87" t="s">
        <v>2659</v>
      </c>
      <c r="E21" s="87">
        <v>58</v>
      </c>
      <c r="F21" s="87"/>
      <c r="G21" s="87"/>
      <c r="H21" s="23" t="str">
        <f t="shared" si="0"/>
        <v>羅＊章</v>
      </c>
      <c r="I21" s="23" t="str">
        <f t="shared" si="1"/>
        <v>2＊894920</v>
      </c>
      <c r="J21" s="87" t="s">
        <v>2477</v>
      </c>
      <c r="K21" s="87" t="s">
        <v>2478</v>
      </c>
      <c r="L21" s="87">
        <v>1058</v>
      </c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 t="s">
        <v>3195</v>
      </c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88"/>
    </row>
    <row r="22" spans="1:62" ht="16.2">
      <c r="A22" s="23">
        <v>18</v>
      </c>
      <c r="B22" s="87" t="s">
        <v>3212</v>
      </c>
      <c r="C22" s="87" t="s">
        <v>2479</v>
      </c>
      <c r="D22" s="87" t="s">
        <v>2659</v>
      </c>
      <c r="E22" s="87">
        <v>83</v>
      </c>
      <c r="F22" s="87"/>
      <c r="G22" s="87"/>
      <c r="H22" s="23" t="str">
        <f t="shared" si="0"/>
        <v>林＊成</v>
      </c>
      <c r="I22" s="23" t="str">
        <f t="shared" si="1"/>
        <v>1＊220678</v>
      </c>
      <c r="J22" s="87" t="s">
        <v>2477</v>
      </c>
      <c r="K22" s="87" t="s">
        <v>145</v>
      </c>
      <c r="L22" s="87">
        <v>1058</v>
      </c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 t="s">
        <v>3195</v>
      </c>
      <c r="BC22" s="1"/>
      <c r="BD22" s="1"/>
      <c r="BE22" s="1"/>
      <c r="BF22" s="1"/>
      <c r="BG22" s="1"/>
      <c r="BH22" s="1"/>
      <c r="BI22" s="1"/>
      <c r="BJ22" s="88"/>
    </row>
    <row r="23" spans="1:62" ht="31.2">
      <c r="A23" s="23">
        <v>19</v>
      </c>
      <c r="B23" s="87" t="s">
        <v>2705</v>
      </c>
      <c r="C23" s="87" t="s">
        <v>2022</v>
      </c>
      <c r="D23" s="87" t="s">
        <v>2659</v>
      </c>
      <c r="E23" s="87">
        <v>74</v>
      </c>
      <c r="F23" s="87"/>
      <c r="G23" s="87"/>
      <c r="H23" s="23" t="str">
        <f t="shared" si="0"/>
        <v>張＊發</v>
      </c>
      <c r="I23" s="23" t="str">
        <f t="shared" si="1"/>
        <v>0＊334587</v>
      </c>
      <c r="J23" s="87" t="s">
        <v>2480</v>
      </c>
      <c r="K23" s="87" t="s">
        <v>3016</v>
      </c>
      <c r="L23" s="87">
        <v>1058</v>
      </c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 t="s">
        <v>3195</v>
      </c>
      <c r="BB23" s="1"/>
      <c r="BC23" s="1"/>
      <c r="BD23" s="1"/>
      <c r="BE23" s="1"/>
      <c r="BF23" s="1"/>
      <c r="BG23" s="1"/>
      <c r="BH23" s="1"/>
      <c r="BI23" s="1" t="s">
        <v>1818</v>
      </c>
      <c r="BJ23" s="88"/>
    </row>
    <row r="24" spans="1:62" ht="31.2">
      <c r="A24" s="23">
        <v>20</v>
      </c>
      <c r="B24" s="87" t="s">
        <v>3213</v>
      </c>
      <c r="C24" s="87" t="s">
        <v>2481</v>
      </c>
      <c r="D24" s="87" t="s">
        <v>2661</v>
      </c>
      <c r="E24" s="87">
        <v>56</v>
      </c>
      <c r="F24" s="87"/>
      <c r="G24" s="87"/>
      <c r="H24" s="23" t="str">
        <f t="shared" si="0"/>
        <v>陳＊玲</v>
      </c>
      <c r="I24" s="23" t="str">
        <f t="shared" si="1"/>
        <v>0＊338080</v>
      </c>
      <c r="J24" s="87" t="s">
        <v>2480</v>
      </c>
      <c r="K24" s="87" t="s">
        <v>3017</v>
      </c>
      <c r="L24" s="87">
        <v>1058</v>
      </c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 t="s">
        <v>3195</v>
      </c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 t="s">
        <v>2999</v>
      </c>
      <c r="BJ24" s="88"/>
    </row>
    <row r="25" spans="1:62" ht="16.2">
      <c r="A25" s="23">
        <v>21</v>
      </c>
      <c r="B25" s="87" t="s">
        <v>3214</v>
      </c>
      <c r="C25" s="87" t="s">
        <v>2482</v>
      </c>
      <c r="D25" s="87" t="s">
        <v>2661</v>
      </c>
      <c r="E25" s="87">
        <v>64</v>
      </c>
      <c r="F25" s="87"/>
      <c r="G25" s="87"/>
      <c r="H25" s="23" t="str">
        <f t="shared" si="0"/>
        <v>魏＊環</v>
      </c>
      <c r="I25" s="23" t="str">
        <f t="shared" si="1"/>
        <v>1＊514687</v>
      </c>
      <c r="J25" s="87" t="s">
        <v>2483</v>
      </c>
      <c r="K25" s="87" t="s">
        <v>58</v>
      </c>
      <c r="L25" s="87">
        <v>1058</v>
      </c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 t="s">
        <v>3195</v>
      </c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8"/>
    </row>
    <row r="26" spans="1:62" ht="31.2">
      <c r="A26" s="23">
        <v>22</v>
      </c>
      <c r="B26" s="87" t="s">
        <v>3136</v>
      </c>
      <c r="C26" s="87" t="s">
        <v>470</v>
      </c>
      <c r="D26" s="87" t="s">
        <v>2659</v>
      </c>
      <c r="E26" s="87">
        <v>92</v>
      </c>
      <c r="F26" s="87"/>
      <c r="G26" s="87"/>
      <c r="H26" s="23" t="str">
        <f t="shared" si="0"/>
        <v>陳＊旺</v>
      </c>
      <c r="I26" s="23" t="str">
        <f t="shared" si="1"/>
        <v>0＊220176</v>
      </c>
      <c r="J26" s="87" t="s">
        <v>2484</v>
      </c>
      <c r="K26" s="87" t="s">
        <v>3018</v>
      </c>
      <c r="L26" s="87">
        <v>1125</v>
      </c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 t="s">
        <v>3195</v>
      </c>
      <c r="AW26" s="1"/>
      <c r="AX26" s="1"/>
      <c r="AY26" s="1"/>
      <c r="AZ26" s="1"/>
      <c r="BA26" s="1" t="s">
        <v>3014</v>
      </c>
      <c r="BB26" s="1"/>
      <c r="BC26" s="1"/>
      <c r="BD26" s="1"/>
      <c r="BE26" s="1"/>
      <c r="BF26" s="1"/>
      <c r="BG26" s="1"/>
      <c r="BH26" s="1"/>
      <c r="BI26" s="1"/>
      <c r="BJ26" s="88"/>
    </row>
    <row r="27" spans="1:62" ht="31.2">
      <c r="A27" s="23">
        <v>23</v>
      </c>
      <c r="B27" s="87" t="s">
        <v>3215</v>
      </c>
      <c r="C27" s="87" t="s">
        <v>2485</v>
      </c>
      <c r="D27" s="87" t="s">
        <v>2661</v>
      </c>
      <c r="E27" s="87">
        <v>87</v>
      </c>
      <c r="F27" s="87"/>
      <c r="G27" s="87"/>
      <c r="H27" s="23" t="str">
        <f t="shared" si="0"/>
        <v>陳＊淑裡</v>
      </c>
      <c r="I27" s="23" t="str">
        <f t="shared" si="1"/>
        <v>2＊918459</v>
      </c>
      <c r="J27" s="87" t="s">
        <v>2474</v>
      </c>
      <c r="K27" s="87" t="s">
        <v>3019</v>
      </c>
      <c r="L27" s="87">
        <v>1125</v>
      </c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 t="s">
        <v>3195</v>
      </c>
      <c r="BA27" s="1"/>
      <c r="BB27" s="1" t="s">
        <v>3195</v>
      </c>
      <c r="BC27" s="1"/>
      <c r="BD27" s="1"/>
      <c r="BE27" s="1" t="s">
        <v>1114</v>
      </c>
      <c r="BF27" s="1"/>
      <c r="BG27" s="1"/>
      <c r="BH27" s="1"/>
      <c r="BI27" s="1"/>
      <c r="BJ27" s="88"/>
    </row>
    <row r="28" spans="1:62" ht="46.8">
      <c r="A28" s="23">
        <v>24</v>
      </c>
      <c r="B28" s="87" t="s">
        <v>3216</v>
      </c>
      <c r="C28" s="87" t="s">
        <v>2486</v>
      </c>
      <c r="D28" s="87" t="s">
        <v>2659</v>
      </c>
      <c r="E28" s="87">
        <v>25</v>
      </c>
      <c r="F28" s="87"/>
      <c r="G28" s="87"/>
      <c r="H28" s="23" t="str">
        <f t="shared" si="0"/>
        <v>陳＊豪</v>
      </c>
      <c r="I28" s="23" t="str">
        <f t="shared" si="1"/>
        <v>0＊828901</v>
      </c>
      <c r="J28" s="87" t="s">
        <v>2474</v>
      </c>
      <c r="K28" s="87" t="s">
        <v>3020</v>
      </c>
      <c r="L28" s="87">
        <v>1125</v>
      </c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 t="s">
        <v>3195</v>
      </c>
      <c r="AW28" s="1"/>
      <c r="AX28" s="1"/>
      <c r="AY28" s="1"/>
      <c r="AZ28" s="1"/>
      <c r="BA28" s="1" t="s">
        <v>3195</v>
      </c>
      <c r="BB28" s="1"/>
      <c r="BC28" s="1"/>
      <c r="BD28" s="1"/>
      <c r="BE28" s="1"/>
      <c r="BF28" s="1"/>
      <c r="BG28" s="1"/>
      <c r="BH28" s="1"/>
      <c r="BI28" s="1" t="s">
        <v>1111</v>
      </c>
      <c r="BJ28" s="88"/>
    </row>
    <row r="29" spans="1:62" ht="16.2">
      <c r="A29" s="23">
        <v>25</v>
      </c>
      <c r="B29" s="87" t="s">
        <v>3217</v>
      </c>
      <c r="C29" s="87" t="s">
        <v>2487</v>
      </c>
      <c r="D29" s="87" t="s">
        <v>2659</v>
      </c>
      <c r="E29" s="87">
        <v>90</v>
      </c>
      <c r="F29" s="87"/>
      <c r="G29" s="87"/>
      <c r="H29" s="23" t="str">
        <f t="shared" si="0"/>
        <v>李＊善</v>
      </c>
      <c r="I29" s="23" t="str">
        <f t="shared" si="1"/>
        <v>1＊637411</v>
      </c>
      <c r="J29" s="87" t="s">
        <v>2474</v>
      </c>
      <c r="K29" s="87" t="s">
        <v>145</v>
      </c>
      <c r="L29" s="87">
        <v>1125</v>
      </c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 t="s">
        <v>1133</v>
      </c>
      <c r="BC29" s="1"/>
      <c r="BD29" s="1"/>
      <c r="BE29" s="1"/>
      <c r="BF29" s="1"/>
      <c r="BG29" s="1"/>
      <c r="BH29" s="1"/>
      <c r="BI29" s="1"/>
      <c r="BJ29" s="88"/>
    </row>
    <row r="30" spans="1:62" ht="31.2">
      <c r="A30" s="23">
        <v>26</v>
      </c>
      <c r="B30" s="87" t="s">
        <v>3218</v>
      </c>
      <c r="C30" s="87" t="s">
        <v>814</v>
      </c>
      <c r="D30" s="87" t="s">
        <v>2661</v>
      </c>
      <c r="E30" s="87">
        <v>73</v>
      </c>
      <c r="F30" s="87"/>
      <c r="G30" s="87"/>
      <c r="H30" s="23" t="str">
        <f t="shared" si="0"/>
        <v>黃＊錦雲</v>
      </c>
      <c r="I30" s="23" t="str">
        <f t="shared" si="1"/>
        <v>0＊886792</v>
      </c>
      <c r="J30" s="87" t="s">
        <v>2483</v>
      </c>
      <c r="K30" s="87" t="s">
        <v>3021</v>
      </c>
      <c r="L30" s="87">
        <v>1125</v>
      </c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 t="s">
        <v>3195</v>
      </c>
      <c r="BA30" s="1" t="s">
        <v>3195</v>
      </c>
      <c r="BB30" s="1"/>
      <c r="BC30" s="1"/>
      <c r="BD30" s="1"/>
      <c r="BE30" s="1"/>
      <c r="BF30" s="1"/>
      <c r="BG30" s="1"/>
      <c r="BH30" s="1"/>
      <c r="BI30" s="1"/>
      <c r="BJ30" s="88"/>
    </row>
    <row r="31" spans="1:62" ht="16.2">
      <c r="A31" s="23">
        <v>27</v>
      </c>
      <c r="B31" s="87" t="s">
        <v>3219</v>
      </c>
      <c r="C31" s="87" t="s">
        <v>2490</v>
      </c>
      <c r="D31" s="87" t="s">
        <v>2661</v>
      </c>
      <c r="E31" s="87">
        <v>67</v>
      </c>
      <c r="F31" s="87"/>
      <c r="G31" s="87"/>
      <c r="H31" s="23" t="str">
        <f t="shared" si="0"/>
        <v>蔡＊蘭</v>
      </c>
      <c r="I31" s="23" t="str">
        <f t="shared" si="1"/>
        <v>0＊968427</v>
      </c>
      <c r="J31" s="87" t="s">
        <v>2483</v>
      </c>
      <c r="K31" s="87" t="s">
        <v>91</v>
      </c>
      <c r="L31" s="87">
        <v>1125</v>
      </c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 t="s">
        <v>3022</v>
      </c>
      <c r="BJ31" s="88"/>
    </row>
    <row r="32" spans="1:62" ht="46.8">
      <c r="A32" s="23">
        <v>28</v>
      </c>
      <c r="B32" s="87" t="s">
        <v>3220</v>
      </c>
      <c r="C32" s="87" t="s">
        <v>2491</v>
      </c>
      <c r="D32" s="87" t="s">
        <v>2659</v>
      </c>
      <c r="E32" s="87">
        <v>77</v>
      </c>
      <c r="F32" s="87"/>
      <c r="G32" s="87"/>
      <c r="H32" s="23" t="str">
        <f t="shared" si="0"/>
        <v>林＊昌</v>
      </c>
      <c r="I32" s="23" t="str">
        <f t="shared" si="1"/>
        <v>0＊200363</v>
      </c>
      <c r="J32" s="87" t="s">
        <v>2492</v>
      </c>
      <c r="K32" s="87" t="s">
        <v>3023</v>
      </c>
      <c r="L32" s="87">
        <v>1125</v>
      </c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 t="s">
        <v>3195</v>
      </c>
      <c r="AW32" s="1"/>
      <c r="AX32" s="1" t="s">
        <v>3195</v>
      </c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 t="s">
        <v>1111</v>
      </c>
      <c r="BJ32" s="88"/>
    </row>
    <row r="33" spans="1:62" ht="46.8">
      <c r="A33" s="23">
        <v>29</v>
      </c>
      <c r="B33" s="87" t="s">
        <v>3083</v>
      </c>
      <c r="C33" s="87" t="s">
        <v>2403</v>
      </c>
      <c r="D33" s="87" t="s">
        <v>2659</v>
      </c>
      <c r="E33" s="87">
        <v>66</v>
      </c>
      <c r="F33" s="87" t="s">
        <v>2404</v>
      </c>
      <c r="G33" s="87" t="s">
        <v>2496</v>
      </c>
      <c r="H33" s="23" t="str">
        <f t="shared" si="0"/>
        <v>劉＊光</v>
      </c>
      <c r="I33" s="23" t="str">
        <f t="shared" si="1"/>
        <v>0＊578022</v>
      </c>
      <c r="J33" s="87" t="s">
        <v>2484</v>
      </c>
      <c r="K33" s="87" t="s">
        <v>67</v>
      </c>
      <c r="L33" s="87">
        <v>1173</v>
      </c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 t="s">
        <v>3024</v>
      </c>
      <c r="BJ33" s="88"/>
    </row>
    <row r="34" spans="1:62" ht="31.2">
      <c r="A34" s="23">
        <v>30</v>
      </c>
      <c r="B34" s="87" t="s">
        <v>3221</v>
      </c>
      <c r="C34" s="87" t="s">
        <v>2511</v>
      </c>
      <c r="D34" s="87" t="s">
        <v>2661</v>
      </c>
      <c r="E34" s="87">
        <v>66</v>
      </c>
      <c r="F34" s="87" t="s">
        <v>2512</v>
      </c>
      <c r="G34" s="87" t="s">
        <v>2497</v>
      </c>
      <c r="H34" s="23" t="str">
        <f t="shared" si="0"/>
        <v>林＊珠</v>
      </c>
      <c r="I34" s="23" t="str">
        <f t="shared" si="1"/>
        <v>0＊393448</v>
      </c>
      <c r="J34" s="87" t="s">
        <v>2484</v>
      </c>
      <c r="K34" s="87" t="s">
        <v>1118</v>
      </c>
      <c r="L34" s="87">
        <v>1173</v>
      </c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 t="s">
        <v>3195</v>
      </c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 t="s">
        <v>1111</v>
      </c>
      <c r="BJ34" s="88"/>
    </row>
    <row r="35" spans="1:62" ht="16.2">
      <c r="A35" s="23">
        <v>31</v>
      </c>
      <c r="B35" s="87" t="s">
        <v>2964</v>
      </c>
      <c r="C35" s="87" t="s">
        <v>2276</v>
      </c>
      <c r="D35" s="87" t="s">
        <v>2659</v>
      </c>
      <c r="E35" s="87">
        <v>62</v>
      </c>
      <c r="F35" s="87"/>
      <c r="G35" s="87"/>
      <c r="H35" s="23" t="str">
        <f t="shared" si="0"/>
        <v>賴＊忠</v>
      </c>
      <c r="I35" s="23" t="str">
        <f t="shared" si="1"/>
        <v>1＊116715</v>
      </c>
      <c r="J35" s="87" t="s">
        <v>2484</v>
      </c>
      <c r="K35" s="87" t="s">
        <v>2513</v>
      </c>
      <c r="L35" s="87">
        <v>1173</v>
      </c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 t="s">
        <v>3195</v>
      </c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88"/>
    </row>
    <row r="36" spans="1:62" ht="31.2">
      <c r="A36" s="23">
        <v>32</v>
      </c>
      <c r="B36" s="87" t="s">
        <v>3222</v>
      </c>
      <c r="C36" s="87" t="s">
        <v>2514</v>
      </c>
      <c r="D36" s="87" t="s">
        <v>2659</v>
      </c>
      <c r="E36" s="87">
        <v>57</v>
      </c>
      <c r="F36" s="87" t="s">
        <v>1401</v>
      </c>
      <c r="G36" s="87"/>
      <c r="H36" s="23" t="str">
        <f t="shared" si="0"/>
        <v>王＊川</v>
      </c>
      <c r="I36" s="23" t="str">
        <f t="shared" si="1"/>
        <v>2＊804774</v>
      </c>
      <c r="J36" s="87" t="s">
        <v>2496</v>
      </c>
      <c r="K36" s="87" t="s">
        <v>1122</v>
      </c>
      <c r="L36" s="87">
        <v>1173</v>
      </c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 t="s">
        <v>3195</v>
      </c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 t="s">
        <v>1111</v>
      </c>
      <c r="BJ36" s="88"/>
    </row>
    <row r="37" spans="1:62" ht="31.2">
      <c r="A37" s="23">
        <v>33</v>
      </c>
      <c r="B37" s="87" t="s">
        <v>3223</v>
      </c>
      <c r="C37" s="87" t="s">
        <v>2515</v>
      </c>
      <c r="D37" s="87" t="s">
        <v>2659</v>
      </c>
      <c r="E37" s="87">
        <v>60</v>
      </c>
      <c r="F37" s="87"/>
      <c r="G37" s="87"/>
      <c r="H37" s="23" t="str">
        <f t="shared" si="0"/>
        <v>何＊昌</v>
      </c>
      <c r="I37" s="23" t="str">
        <f t="shared" si="1"/>
        <v>1＊379164</v>
      </c>
      <c r="J37" s="87" t="s">
        <v>2503</v>
      </c>
      <c r="K37" s="87" t="s">
        <v>1118</v>
      </c>
      <c r="L37" s="87">
        <v>1173</v>
      </c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 t="s">
        <v>3195</v>
      </c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 t="s">
        <v>1111</v>
      </c>
      <c r="BJ37" s="88"/>
    </row>
    <row r="38" spans="1:62" ht="16.2">
      <c r="A38" s="23">
        <v>34</v>
      </c>
      <c r="B38" s="87" t="s">
        <v>3224</v>
      </c>
      <c r="C38" s="87" t="s">
        <v>2516</v>
      </c>
      <c r="D38" s="87" t="s">
        <v>2659</v>
      </c>
      <c r="E38" s="87">
        <v>41</v>
      </c>
      <c r="F38" s="87"/>
      <c r="G38" s="87"/>
      <c r="H38" s="23" t="str">
        <f t="shared" si="0"/>
        <v>王＊穎</v>
      </c>
      <c r="I38" s="23" t="str">
        <f t="shared" si="1"/>
        <v>0＊392620</v>
      </c>
      <c r="J38" s="87" t="s">
        <v>2503</v>
      </c>
      <c r="K38" s="87" t="s">
        <v>58</v>
      </c>
      <c r="L38" s="87">
        <v>1173</v>
      </c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 t="s">
        <v>3195</v>
      </c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88"/>
    </row>
    <row r="39" spans="1:62" ht="16.2">
      <c r="A39" s="23">
        <v>35</v>
      </c>
      <c r="B39" s="87" t="s">
        <v>3225</v>
      </c>
      <c r="C39" s="87" t="s">
        <v>2517</v>
      </c>
      <c r="D39" s="87" t="s">
        <v>2661</v>
      </c>
      <c r="E39" s="87">
        <v>64</v>
      </c>
      <c r="F39" s="87"/>
      <c r="G39" s="87"/>
      <c r="H39" s="23" t="str">
        <f t="shared" si="0"/>
        <v>白＊琴</v>
      </c>
      <c r="I39" s="23" t="str">
        <f t="shared" si="1"/>
        <v>1＊905394</v>
      </c>
      <c r="J39" s="87" t="s">
        <v>2503</v>
      </c>
      <c r="K39" s="87" t="s">
        <v>58</v>
      </c>
      <c r="L39" s="87">
        <v>1173</v>
      </c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 t="s">
        <v>3195</v>
      </c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88"/>
    </row>
    <row r="40" spans="1:62" ht="16.2">
      <c r="A40" s="23">
        <v>36</v>
      </c>
      <c r="B40" s="87" t="s">
        <v>3226</v>
      </c>
      <c r="C40" s="87" t="s">
        <v>2518</v>
      </c>
      <c r="D40" s="87" t="s">
        <v>2661</v>
      </c>
      <c r="E40" s="87">
        <v>72</v>
      </c>
      <c r="F40" s="87" t="s">
        <v>2503</v>
      </c>
      <c r="G40" s="87" t="s">
        <v>2492</v>
      </c>
      <c r="H40" s="23" t="str">
        <f t="shared" si="0"/>
        <v>余＊玉燕</v>
      </c>
      <c r="I40" s="23" t="str">
        <f t="shared" si="1"/>
        <v>0＊846945</v>
      </c>
      <c r="J40" s="87" t="s">
        <v>2519</v>
      </c>
      <c r="K40" s="87" t="s">
        <v>2016</v>
      </c>
      <c r="L40" s="87">
        <v>1173</v>
      </c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 t="s">
        <v>3195</v>
      </c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88"/>
    </row>
    <row r="41" spans="1:62" ht="16.2">
      <c r="A41" s="23">
        <v>37</v>
      </c>
      <c r="B41" s="87" t="s">
        <v>3227</v>
      </c>
      <c r="C41" s="87" t="s">
        <v>2520</v>
      </c>
      <c r="D41" s="87" t="s">
        <v>2661</v>
      </c>
      <c r="E41" s="87">
        <v>45</v>
      </c>
      <c r="F41" s="87"/>
      <c r="G41" s="87"/>
      <c r="H41" s="23" t="str">
        <f t="shared" si="0"/>
        <v>林＊琪</v>
      </c>
      <c r="I41" s="23" t="str">
        <f t="shared" si="1"/>
        <v>1＊770904</v>
      </c>
      <c r="J41" s="87" t="s">
        <v>2477</v>
      </c>
      <c r="K41" s="87" t="s">
        <v>58</v>
      </c>
      <c r="L41" s="87">
        <v>1173</v>
      </c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 t="s">
        <v>3195</v>
      </c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88"/>
    </row>
    <row r="42" spans="1:62" ht="31.2">
      <c r="A42" s="23">
        <v>38</v>
      </c>
      <c r="B42" s="87" t="s">
        <v>3228</v>
      </c>
      <c r="C42" s="87" t="s">
        <v>1733</v>
      </c>
      <c r="D42" s="87" t="s">
        <v>2661</v>
      </c>
      <c r="E42" s="87">
        <v>66</v>
      </c>
      <c r="F42" s="87"/>
      <c r="G42" s="87"/>
      <c r="H42" s="23" t="str">
        <f t="shared" si="0"/>
        <v>吳＊棉</v>
      </c>
      <c r="I42" s="23" t="str">
        <f t="shared" si="1"/>
        <v>0＊720883</v>
      </c>
      <c r="J42" s="87" t="s">
        <v>2480</v>
      </c>
      <c r="K42" s="87" t="s">
        <v>3025</v>
      </c>
      <c r="L42" s="87">
        <v>1173</v>
      </c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 t="s">
        <v>3195</v>
      </c>
      <c r="BA42" s="1" t="s">
        <v>3195</v>
      </c>
      <c r="BB42" s="1"/>
      <c r="BC42" s="1"/>
      <c r="BD42" s="1"/>
      <c r="BE42" s="1"/>
      <c r="BF42" s="1"/>
      <c r="BG42" s="1"/>
      <c r="BH42" s="1"/>
      <c r="BI42" s="1"/>
      <c r="BJ42" s="88"/>
    </row>
    <row r="43" spans="1:62" ht="31.2">
      <c r="A43" s="23">
        <v>39</v>
      </c>
      <c r="B43" s="87" t="s">
        <v>3229</v>
      </c>
      <c r="C43" s="87" t="s">
        <v>457</v>
      </c>
      <c r="D43" s="87" t="s">
        <v>2659</v>
      </c>
      <c r="E43" s="87">
        <v>65</v>
      </c>
      <c r="F43" s="87"/>
      <c r="G43" s="87"/>
      <c r="H43" s="23" t="str">
        <f t="shared" si="0"/>
        <v>柯＊松</v>
      </c>
      <c r="I43" s="23" t="str">
        <f t="shared" si="1"/>
        <v>2＊679917</v>
      </c>
      <c r="J43" s="87" t="s">
        <v>2521</v>
      </c>
      <c r="K43" s="87" t="s">
        <v>3025</v>
      </c>
      <c r="L43" s="87">
        <v>1173</v>
      </c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 t="s">
        <v>3195</v>
      </c>
      <c r="AZ43" s="1"/>
      <c r="BA43" s="1" t="s">
        <v>3195</v>
      </c>
      <c r="BB43" s="1"/>
      <c r="BC43" s="1"/>
      <c r="BD43" s="1"/>
      <c r="BE43" s="1"/>
      <c r="BF43" s="1"/>
      <c r="BG43" s="1"/>
      <c r="BH43" s="1"/>
      <c r="BI43" s="1"/>
      <c r="BJ43" s="88"/>
    </row>
    <row r="44" spans="1:62" ht="16.2">
      <c r="A44" s="23">
        <v>40</v>
      </c>
      <c r="B44" s="87" t="s">
        <v>3230</v>
      </c>
      <c r="C44" s="87" t="s">
        <v>2522</v>
      </c>
      <c r="D44" s="87" t="s">
        <v>2661</v>
      </c>
      <c r="E44" s="87">
        <v>65</v>
      </c>
      <c r="F44" s="87"/>
      <c r="G44" s="87"/>
      <c r="H44" s="23" t="str">
        <f t="shared" si="0"/>
        <v>陳＊惠</v>
      </c>
      <c r="I44" s="23" t="str">
        <f t="shared" si="1"/>
        <v>2＊857838</v>
      </c>
      <c r="J44" s="87" t="s">
        <v>2483</v>
      </c>
      <c r="K44" s="87" t="s">
        <v>58</v>
      </c>
      <c r="L44" s="87">
        <v>1173</v>
      </c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 t="s">
        <v>3195</v>
      </c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88"/>
    </row>
    <row r="45" spans="1:62" ht="31.2">
      <c r="A45" s="23">
        <v>41</v>
      </c>
      <c r="B45" s="87" t="s">
        <v>3154</v>
      </c>
      <c r="C45" s="87" t="s">
        <v>177</v>
      </c>
      <c r="D45" s="87" t="s">
        <v>2661</v>
      </c>
      <c r="E45" s="87">
        <v>72</v>
      </c>
      <c r="F45" s="87"/>
      <c r="G45" s="87"/>
      <c r="H45" s="23" t="str">
        <f t="shared" si="0"/>
        <v>邱＊</v>
      </c>
      <c r="I45" s="23" t="str">
        <f t="shared" si="1"/>
        <v>1＊233488</v>
      </c>
      <c r="J45" s="87" t="s">
        <v>2493</v>
      </c>
      <c r="K45" s="87" t="s">
        <v>3026</v>
      </c>
      <c r="L45" s="87">
        <v>1173</v>
      </c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 t="s">
        <v>3195</v>
      </c>
      <c r="BB45" s="1"/>
      <c r="BC45" s="1"/>
      <c r="BD45" s="1"/>
      <c r="BE45" s="1" t="s">
        <v>1114</v>
      </c>
      <c r="BF45" s="1"/>
      <c r="BG45" s="1"/>
      <c r="BH45" s="1"/>
      <c r="BI45" s="1" t="s">
        <v>3027</v>
      </c>
      <c r="BJ45" s="88"/>
    </row>
    <row r="46" spans="1:62" ht="16.2">
      <c r="A46" s="23">
        <v>42</v>
      </c>
      <c r="B46" s="87" t="s">
        <v>3231</v>
      </c>
      <c r="C46" s="87" t="s">
        <v>2525</v>
      </c>
      <c r="D46" s="87" t="s">
        <v>2661</v>
      </c>
      <c r="E46" s="87">
        <v>52</v>
      </c>
      <c r="F46" s="87"/>
      <c r="G46" s="87"/>
      <c r="H46" s="23" t="str">
        <f t="shared" si="0"/>
        <v>林＊玲</v>
      </c>
      <c r="I46" s="23" t="str">
        <f t="shared" si="1"/>
        <v>0＊140331</v>
      </c>
      <c r="J46" s="87" t="s">
        <v>2524</v>
      </c>
      <c r="K46" s="87" t="s">
        <v>115</v>
      </c>
      <c r="L46" s="87">
        <v>1173</v>
      </c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 t="s">
        <v>3195</v>
      </c>
      <c r="BB46" s="1"/>
      <c r="BC46" s="1"/>
      <c r="BD46" s="1"/>
      <c r="BE46" s="1"/>
      <c r="BF46" s="1"/>
      <c r="BG46" s="1"/>
      <c r="BH46" s="1"/>
      <c r="BI46" s="1"/>
      <c r="BJ46" s="88"/>
    </row>
    <row r="47" spans="1:62" ht="46.8">
      <c r="A47" s="23">
        <v>43</v>
      </c>
      <c r="B47" s="87" t="s">
        <v>3232</v>
      </c>
      <c r="C47" s="87" t="s">
        <v>2526</v>
      </c>
      <c r="D47" s="87" t="s">
        <v>2661</v>
      </c>
      <c r="E47" s="87">
        <v>73</v>
      </c>
      <c r="F47" s="87"/>
      <c r="G47" s="87"/>
      <c r="H47" s="23" t="str">
        <f t="shared" si="0"/>
        <v>葉＊秀</v>
      </c>
      <c r="I47" s="23" t="str">
        <f t="shared" si="1"/>
        <v>2＊973253</v>
      </c>
      <c r="J47" s="87" t="s">
        <v>2524</v>
      </c>
      <c r="K47" s="87" t="s">
        <v>3028</v>
      </c>
      <c r="L47" s="87">
        <v>1173</v>
      </c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 t="s">
        <v>1108</v>
      </c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 t="s">
        <v>3029</v>
      </c>
      <c r="BJ47" s="88"/>
    </row>
    <row r="48" spans="1:62" ht="31.2">
      <c r="A48" s="23">
        <v>44</v>
      </c>
      <c r="B48" s="87" t="s">
        <v>3233</v>
      </c>
      <c r="C48" s="87" t="s">
        <v>2527</v>
      </c>
      <c r="D48" s="87" t="s">
        <v>2659</v>
      </c>
      <c r="E48" s="87">
        <v>64</v>
      </c>
      <c r="F48" s="87"/>
      <c r="G48" s="87"/>
      <c r="H48" s="23" t="str">
        <f t="shared" si="0"/>
        <v>朱＊添</v>
      </c>
      <c r="I48" s="23" t="str">
        <f t="shared" si="1"/>
        <v>0＊877157</v>
      </c>
      <c r="J48" s="87" t="s">
        <v>2524</v>
      </c>
      <c r="K48" s="87" t="s">
        <v>1106</v>
      </c>
      <c r="L48" s="87">
        <v>1173</v>
      </c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 t="s">
        <v>3195</v>
      </c>
      <c r="AW48" s="1"/>
      <c r="AX48" s="1" t="s">
        <v>3195</v>
      </c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88"/>
    </row>
    <row r="49" spans="1:62" ht="16.2">
      <c r="A49" s="23">
        <v>45</v>
      </c>
      <c r="B49" s="87" t="s">
        <v>3234</v>
      </c>
      <c r="C49" s="87" t="s">
        <v>2528</v>
      </c>
      <c r="D49" s="87" t="s">
        <v>2659</v>
      </c>
      <c r="E49" s="87">
        <v>58</v>
      </c>
      <c r="F49" s="87" t="s">
        <v>2493</v>
      </c>
      <c r="G49" s="87"/>
      <c r="H49" s="23" t="str">
        <f t="shared" si="0"/>
        <v>鄭＊民</v>
      </c>
      <c r="I49" s="23" t="str">
        <f t="shared" si="1"/>
        <v>2＊729359</v>
      </c>
      <c r="J49" s="87" t="s">
        <v>2524</v>
      </c>
      <c r="K49" s="87" t="s">
        <v>58</v>
      </c>
      <c r="L49" s="87">
        <v>1173</v>
      </c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 t="s">
        <v>3195</v>
      </c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88"/>
    </row>
    <row r="50" spans="1:62" ht="16.2">
      <c r="A50" s="23">
        <v>46</v>
      </c>
      <c r="B50" s="87" t="s">
        <v>3235</v>
      </c>
      <c r="C50" s="87" t="s">
        <v>2529</v>
      </c>
      <c r="D50" s="87" t="s">
        <v>2659</v>
      </c>
      <c r="E50" s="87">
        <v>54</v>
      </c>
      <c r="F50" s="87" t="s">
        <v>2530</v>
      </c>
      <c r="G50" s="87" t="s">
        <v>2508</v>
      </c>
      <c r="H50" s="23" t="str">
        <f t="shared" si="0"/>
        <v>陳＊聰</v>
      </c>
      <c r="I50" s="23" t="str">
        <f t="shared" si="1"/>
        <v>1＊679246</v>
      </c>
      <c r="J50" s="87" t="s">
        <v>2510</v>
      </c>
      <c r="K50" s="87" t="s">
        <v>58</v>
      </c>
      <c r="L50" s="87">
        <v>1173</v>
      </c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 t="s">
        <v>3195</v>
      </c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88"/>
    </row>
    <row r="51" spans="1:62" ht="16.2">
      <c r="A51" s="23">
        <v>47</v>
      </c>
      <c r="B51" s="87" t="s">
        <v>3236</v>
      </c>
      <c r="C51" s="87" t="s">
        <v>2531</v>
      </c>
      <c r="D51" s="87" t="s">
        <v>2661</v>
      </c>
      <c r="E51" s="87">
        <v>61</v>
      </c>
      <c r="F51" s="87" t="s">
        <v>2477</v>
      </c>
      <c r="G51" s="87"/>
      <c r="H51" s="23" t="str">
        <f t="shared" si="0"/>
        <v>劉＊英</v>
      </c>
      <c r="I51" s="23" t="str">
        <f t="shared" si="1"/>
        <v>1＊720987</v>
      </c>
      <c r="J51" s="87" t="s">
        <v>2494</v>
      </c>
      <c r="K51" s="87" t="s">
        <v>58</v>
      </c>
      <c r="L51" s="87">
        <v>1173</v>
      </c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 t="s">
        <v>3195</v>
      </c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87"/>
      <c r="BJ51" s="88"/>
    </row>
    <row r="52" spans="1:62" ht="16.2">
      <c r="A52" s="23">
        <v>48</v>
      </c>
      <c r="B52" s="87" t="s">
        <v>3232</v>
      </c>
      <c r="C52" s="87" t="s">
        <v>2526</v>
      </c>
      <c r="D52" s="87" t="s">
        <v>2661</v>
      </c>
      <c r="E52" s="87">
        <v>73</v>
      </c>
      <c r="F52" s="87"/>
      <c r="G52" s="87"/>
      <c r="H52" s="23" t="str">
        <f t="shared" si="0"/>
        <v>葉＊秀</v>
      </c>
      <c r="I52" s="23" t="str">
        <f t="shared" si="1"/>
        <v>2＊973253</v>
      </c>
      <c r="J52" s="87" t="s">
        <v>2494</v>
      </c>
      <c r="K52" s="87" t="s">
        <v>1478</v>
      </c>
      <c r="L52" s="87">
        <v>1173</v>
      </c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 t="s">
        <v>1108</v>
      </c>
      <c r="AX52" s="1"/>
      <c r="AY52" s="1" t="s">
        <v>1108</v>
      </c>
      <c r="AZ52" s="1"/>
      <c r="BA52" s="1"/>
      <c r="BB52" s="1"/>
      <c r="BC52" s="1"/>
      <c r="BD52" s="1"/>
      <c r="BE52" s="1"/>
      <c r="BF52" s="1"/>
      <c r="BG52" s="1"/>
      <c r="BH52" s="1"/>
      <c r="BI52" s="1" t="s">
        <v>3030</v>
      </c>
      <c r="BJ52" s="88"/>
    </row>
    <row r="53" spans="1:62" ht="16.2">
      <c r="A53" s="23">
        <v>49</v>
      </c>
      <c r="B53" s="87" t="s">
        <v>3237</v>
      </c>
      <c r="C53" s="87" t="s">
        <v>2537</v>
      </c>
      <c r="D53" s="87" t="s">
        <v>2661</v>
      </c>
      <c r="E53" s="87">
        <v>82</v>
      </c>
      <c r="F53" s="87" t="s">
        <v>2368</v>
      </c>
      <c r="G53" s="87" t="s">
        <v>2538</v>
      </c>
      <c r="H53" s="23" t="str">
        <f t="shared" si="0"/>
        <v>龔＊嚷</v>
      </c>
      <c r="I53" s="23" t="str">
        <f t="shared" si="1"/>
        <v>0＊839100</v>
      </c>
      <c r="J53" s="87" t="s">
        <v>2532</v>
      </c>
      <c r="K53" s="87" t="s">
        <v>135</v>
      </c>
      <c r="L53" s="87">
        <v>1410</v>
      </c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 t="s">
        <v>3195</v>
      </c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88"/>
    </row>
    <row r="54" spans="1:62" ht="16.2">
      <c r="A54" s="23">
        <v>50</v>
      </c>
      <c r="B54" s="87" t="s">
        <v>3238</v>
      </c>
      <c r="C54" s="87" t="s">
        <v>2539</v>
      </c>
      <c r="D54" s="87" t="s">
        <v>2659</v>
      </c>
      <c r="E54" s="87">
        <v>63</v>
      </c>
      <c r="F54" s="87" t="s">
        <v>2497</v>
      </c>
      <c r="G54" s="87"/>
      <c r="H54" s="23" t="str">
        <f t="shared" si="0"/>
        <v>邱＊誠</v>
      </c>
      <c r="I54" s="23" t="str">
        <f t="shared" si="1"/>
        <v>1＊600126</v>
      </c>
      <c r="J54" s="87" t="s">
        <v>2503</v>
      </c>
      <c r="K54" s="87" t="s">
        <v>135</v>
      </c>
      <c r="L54" s="87">
        <v>1410</v>
      </c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 t="s">
        <v>3195</v>
      </c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88"/>
    </row>
    <row r="55" spans="1:62" ht="16.2">
      <c r="A55" s="23">
        <v>51</v>
      </c>
      <c r="B55" s="87" t="s">
        <v>3239</v>
      </c>
      <c r="C55" s="87" t="s">
        <v>2540</v>
      </c>
      <c r="D55" s="87" t="s">
        <v>2659</v>
      </c>
      <c r="E55" s="87">
        <v>45</v>
      </c>
      <c r="F55" s="87" t="s">
        <v>2480</v>
      </c>
      <c r="G55" s="87" t="s">
        <v>2483</v>
      </c>
      <c r="H55" s="23" t="str">
        <f t="shared" si="0"/>
        <v>王＊傑</v>
      </c>
      <c r="I55" s="23" t="str">
        <f t="shared" si="1"/>
        <v>0＊438775</v>
      </c>
      <c r="J55" s="87" t="s">
        <v>2480</v>
      </c>
      <c r="K55" s="87" t="s">
        <v>135</v>
      </c>
      <c r="L55" s="87">
        <v>1410</v>
      </c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 t="s">
        <v>3195</v>
      </c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88"/>
    </row>
    <row r="56" spans="1:62" ht="16.2">
      <c r="A56" s="23">
        <v>52</v>
      </c>
      <c r="B56" s="87" t="s">
        <v>3240</v>
      </c>
      <c r="C56" s="87" t="s">
        <v>416</v>
      </c>
      <c r="D56" s="87" t="s">
        <v>2661</v>
      </c>
      <c r="E56" s="87">
        <v>69</v>
      </c>
      <c r="F56" s="87" t="s">
        <v>2483</v>
      </c>
      <c r="G56" s="87" t="s">
        <v>2493</v>
      </c>
      <c r="H56" s="23" t="str">
        <f t="shared" si="0"/>
        <v>施＊貴</v>
      </c>
      <c r="I56" s="23" t="str">
        <f t="shared" si="1"/>
        <v>0＊298267</v>
      </c>
      <c r="J56" s="87" t="s">
        <v>2492</v>
      </c>
      <c r="K56" s="87" t="s">
        <v>135</v>
      </c>
      <c r="L56" s="87">
        <v>1410</v>
      </c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 t="s">
        <v>3195</v>
      </c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88"/>
    </row>
    <row r="57" spans="1:62" ht="16.2">
      <c r="A57" s="23">
        <v>53</v>
      </c>
      <c r="B57" s="87" t="s">
        <v>3241</v>
      </c>
      <c r="C57" s="87" t="s">
        <v>2541</v>
      </c>
      <c r="D57" s="87" t="s">
        <v>2661</v>
      </c>
      <c r="E57" s="87">
        <v>75</v>
      </c>
      <c r="F57" s="87" t="s">
        <v>2492</v>
      </c>
      <c r="G57" s="87" t="s">
        <v>2523</v>
      </c>
      <c r="H57" s="23" t="str">
        <f t="shared" si="0"/>
        <v>蔡＊如</v>
      </c>
      <c r="I57" s="23" t="str">
        <f t="shared" si="1"/>
        <v>2＊769429</v>
      </c>
      <c r="J57" s="87" t="s">
        <v>2498</v>
      </c>
      <c r="K57" s="87" t="s">
        <v>61</v>
      </c>
      <c r="L57" s="87">
        <v>1410</v>
      </c>
      <c r="M57" s="1"/>
      <c r="N57" s="1"/>
      <c r="O57" s="1" t="s">
        <v>1100</v>
      </c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88"/>
    </row>
    <row r="58" spans="1:62" ht="16.2">
      <c r="A58" s="23">
        <v>54</v>
      </c>
      <c r="B58" s="87" t="s">
        <v>3242</v>
      </c>
      <c r="C58" s="87" t="s">
        <v>2542</v>
      </c>
      <c r="D58" s="87" t="s">
        <v>2661</v>
      </c>
      <c r="E58" s="87">
        <v>59</v>
      </c>
      <c r="F58" s="87" t="s">
        <v>2543</v>
      </c>
      <c r="G58" s="87"/>
      <c r="H58" s="23" t="str">
        <f t="shared" si="0"/>
        <v>曹＊美</v>
      </c>
      <c r="I58" s="23" t="str">
        <f t="shared" si="1"/>
        <v>0＊853348</v>
      </c>
      <c r="J58" s="87" t="s">
        <v>2493</v>
      </c>
      <c r="K58" s="87" t="s">
        <v>58</v>
      </c>
      <c r="L58" s="87">
        <v>1410</v>
      </c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 t="s">
        <v>3195</v>
      </c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88"/>
    </row>
    <row r="59" spans="1:62" ht="46.8">
      <c r="A59" s="23">
        <v>55</v>
      </c>
      <c r="B59" s="87" t="s">
        <v>3243</v>
      </c>
      <c r="C59" s="87" t="s">
        <v>588</v>
      </c>
      <c r="D59" s="87" t="s">
        <v>2661</v>
      </c>
      <c r="E59" s="87">
        <v>83</v>
      </c>
      <c r="F59" s="87"/>
      <c r="G59" s="87"/>
      <c r="H59" s="23" t="str">
        <f t="shared" si="0"/>
        <v>高＊明麗</v>
      </c>
      <c r="I59" s="23" t="str">
        <f t="shared" si="1"/>
        <v>0＊024099</v>
      </c>
      <c r="J59" s="87" t="s">
        <v>2523</v>
      </c>
      <c r="K59" s="87" t="s">
        <v>3031</v>
      </c>
      <c r="L59" s="87">
        <v>1410</v>
      </c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 t="s">
        <v>3195</v>
      </c>
      <c r="AW59" s="1"/>
      <c r="AX59" s="1"/>
      <c r="AY59" s="1"/>
      <c r="AZ59" s="1" t="s">
        <v>3195</v>
      </c>
      <c r="BA59" s="1" t="s">
        <v>3195</v>
      </c>
      <c r="BB59" s="1"/>
      <c r="BC59" s="1"/>
      <c r="BD59" s="1"/>
      <c r="BE59" s="1" t="s">
        <v>1141</v>
      </c>
      <c r="BF59" s="1"/>
      <c r="BG59" s="1"/>
      <c r="BH59" s="1"/>
      <c r="BI59" s="1"/>
      <c r="BJ59" s="88"/>
    </row>
    <row r="60" spans="1:62" ht="16.2">
      <c r="A60" s="23">
        <v>56</v>
      </c>
      <c r="B60" s="87" t="s">
        <v>3244</v>
      </c>
      <c r="C60" s="87" t="s">
        <v>2544</v>
      </c>
      <c r="D60" s="87" t="s">
        <v>2661</v>
      </c>
      <c r="E60" s="87">
        <v>60</v>
      </c>
      <c r="F60" s="87" t="s">
        <v>2493</v>
      </c>
      <c r="G60" s="87" t="s">
        <v>2508</v>
      </c>
      <c r="H60" s="23" t="str">
        <f t="shared" si="0"/>
        <v>林＊珠</v>
      </c>
      <c r="I60" s="23" t="str">
        <f t="shared" si="1"/>
        <v>2＊627688</v>
      </c>
      <c r="J60" s="87" t="s">
        <v>2510</v>
      </c>
      <c r="K60" s="87" t="s">
        <v>58</v>
      </c>
      <c r="L60" s="87">
        <v>1410</v>
      </c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 t="s">
        <v>3195</v>
      </c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88"/>
    </row>
    <row r="61" spans="1:62" ht="31.2">
      <c r="A61" s="23">
        <v>57</v>
      </c>
      <c r="B61" s="87" t="s">
        <v>3215</v>
      </c>
      <c r="C61" s="87" t="s">
        <v>2485</v>
      </c>
      <c r="D61" s="87" t="s">
        <v>2661</v>
      </c>
      <c r="E61" s="87">
        <v>87</v>
      </c>
      <c r="F61" s="87"/>
      <c r="G61" s="87"/>
      <c r="H61" s="23" t="str">
        <f t="shared" si="0"/>
        <v>陳＊淑裡</v>
      </c>
      <c r="I61" s="23" t="str">
        <f t="shared" si="1"/>
        <v>2＊918459</v>
      </c>
      <c r="J61" s="87" t="s">
        <v>2532</v>
      </c>
      <c r="K61" s="87" t="s">
        <v>1118</v>
      </c>
      <c r="L61" s="87">
        <v>1551</v>
      </c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 t="s">
        <v>3195</v>
      </c>
      <c r="BA61" s="1"/>
      <c r="BB61" s="1" t="s">
        <v>3195</v>
      </c>
      <c r="BC61" s="1"/>
      <c r="BD61" s="1"/>
      <c r="BE61" s="1" t="s">
        <v>1114</v>
      </c>
      <c r="BF61" s="1"/>
      <c r="BG61" s="1"/>
      <c r="BH61" s="1"/>
      <c r="BI61" s="1"/>
      <c r="BJ61" s="88"/>
    </row>
    <row r="62" spans="1:62" ht="16.2">
      <c r="A62" s="23">
        <v>58</v>
      </c>
      <c r="B62" s="87" t="s">
        <v>2962</v>
      </c>
      <c r="C62" s="87" t="s">
        <v>2274</v>
      </c>
      <c r="D62" s="87" t="s">
        <v>2659</v>
      </c>
      <c r="E62" s="87">
        <v>81</v>
      </c>
      <c r="F62" s="87"/>
      <c r="G62" s="87"/>
      <c r="H62" s="23" t="str">
        <f t="shared" si="0"/>
        <v>陳＊介</v>
      </c>
      <c r="I62" s="23" t="str">
        <f t="shared" si="1"/>
        <v>0＊027105</v>
      </c>
      <c r="J62" s="87" t="s">
        <v>2532</v>
      </c>
      <c r="K62" s="87" t="s">
        <v>135</v>
      </c>
      <c r="L62" s="87">
        <v>1551</v>
      </c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 t="s">
        <v>3195</v>
      </c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88"/>
    </row>
    <row r="63" spans="1:62" ht="16.2">
      <c r="A63" s="23">
        <v>59</v>
      </c>
      <c r="B63" s="87" t="s">
        <v>3245</v>
      </c>
      <c r="C63" s="87" t="s">
        <v>2533</v>
      </c>
      <c r="D63" s="87" t="s">
        <v>2659</v>
      </c>
      <c r="E63" s="87">
        <v>79</v>
      </c>
      <c r="F63" s="87"/>
      <c r="G63" s="87"/>
      <c r="H63" s="23" t="str">
        <f t="shared" si="0"/>
        <v>許＊雄</v>
      </c>
      <c r="I63" s="23" t="str">
        <f t="shared" si="1"/>
        <v>0＊679399</v>
      </c>
      <c r="J63" s="87" t="s">
        <v>2474</v>
      </c>
      <c r="K63" s="87" t="s">
        <v>115</v>
      </c>
      <c r="L63" s="87">
        <v>1551</v>
      </c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 t="s">
        <v>3195</v>
      </c>
      <c r="BB63" s="1"/>
      <c r="BC63" s="1"/>
      <c r="BD63" s="1"/>
      <c r="BE63" s="1"/>
      <c r="BF63" s="1"/>
      <c r="BG63" s="1"/>
      <c r="BH63" s="1"/>
      <c r="BI63" s="1"/>
      <c r="BJ63" s="88"/>
    </row>
    <row r="64" spans="1:62" ht="16.2">
      <c r="A64" s="23">
        <v>60</v>
      </c>
      <c r="B64" s="87" t="s">
        <v>3246</v>
      </c>
      <c r="C64" s="87" t="s">
        <v>2534</v>
      </c>
      <c r="D64" s="87" t="s">
        <v>2659</v>
      </c>
      <c r="E64" s="87">
        <v>65</v>
      </c>
      <c r="F64" s="87" t="s">
        <v>2503</v>
      </c>
      <c r="G64" s="87" t="s">
        <v>2495</v>
      </c>
      <c r="H64" s="23" t="str">
        <f t="shared" si="0"/>
        <v>石＊如</v>
      </c>
      <c r="I64" s="23" t="str">
        <f t="shared" si="1"/>
        <v>0＊346924</v>
      </c>
      <c r="J64" s="87" t="s">
        <v>2489</v>
      </c>
      <c r="K64" s="87" t="s">
        <v>58</v>
      </c>
      <c r="L64" s="87">
        <v>1551</v>
      </c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 t="s">
        <v>3195</v>
      </c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88"/>
    </row>
    <row r="65" spans="1:62" ht="16.2">
      <c r="A65" s="23">
        <v>61</v>
      </c>
      <c r="B65" s="87" t="s">
        <v>3247</v>
      </c>
      <c r="C65" s="87" t="s">
        <v>2535</v>
      </c>
      <c r="D65" s="87" t="s">
        <v>2659</v>
      </c>
      <c r="E65" s="87">
        <v>67</v>
      </c>
      <c r="F65" s="87"/>
      <c r="G65" s="87"/>
      <c r="H65" s="23" t="str">
        <f t="shared" si="0"/>
        <v>洪＊來</v>
      </c>
      <c r="I65" s="23" t="str">
        <f t="shared" si="1"/>
        <v>1＊888579</v>
      </c>
      <c r="J65" s="87" t="s">
        <v>2477</v>
      </c>
      <c r="K65" s="87" t="s">
        <v>58</v>
      </c>
      <c r="L65" s="87">
        <v>1551</v>
      </c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 t="s">
        <v>3195</v>
      </c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88"/>
    </row>
    <row r="66" spans="1:62" ht="16.2">
      <c r="A66" s="23">
        <v>62</v>
      </c>
      <c r="B66" s="87" t="s">
        <v>3248</v>
      </c>
      <c r="C66" s="87" t="s">
        <v>2536</v>
      </c>
      <c r="D66" s="87" t="s">
        <v>2659</v>
      </c>
      <c r="E66" s="87">
        <v>50</v>
      </c>
      <c r="F66" s="87"/>
      <c r="G66" s="87"/>
      <c r="H66" s="23" t="str">
        <f t="shared" si="0"/>
        <v>林＊智</v>
      </c>
      <c r="I66" s="23" t="str">
        <f t="shared" si="1"/>
        <v>1＊261997</v>
      </c>
      <c r="J66" s="87" t="s">
        <v>2483</v>
      </c>
      <c r="K66" s="87" t="s">
        <v>58</v>
      </c>
      <c r="L66" s="87">
        <v>1551</v>
      </c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 t="s">
        <v>3195</v>
      </c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88"/>
    </row>
    <row r="67" spans="1:62" ht="31.2">
      <c r="A67" s="23">
        <v>63</v>
      </c>
      <c r="B67" s="87" t="s">
        <v>3249</v>
      </c>
      <c r="C67" s="87" t="s">
        <v>2545</v>
      </c>
      <c r="D67" s="87" t="s">
        <v>2659</v>
      </c>
      <c r="E67" s="87">
        <v>94</v>
      </c>
      <c r="F67" s="87" t="s">
        <v>2546</v>
      </c>
      <c r="G67" s="87" t="s">
        <v>2547</v>
      </c>
      <c r="H67" s="23" t="str">
        <f t="shared" si="0"/>
        <v>彭＊木</v>
      </c>
      <c r="I67" s="23" t="str">
        <f t="shared" si="1"/>
        <v>1＊068939</v>
      </c>
      <c r="J67" s="87" t="s">
        <v>2548</v>
      </c>
      <c r="K67" s="87" t="s">
        <v>1130</v>
      </c>
      <c r="L67" s="41" t="s">
        <v>334</v>
      </c>
      <c r="M67" s="1"/>
      <c r="N67" s="1"/>
      <c r="O67" s="1"/>
      <c r="P67" s="1"/>
      <c r="Q67" s="1"/>
      <c r="R67" s="1"/>
      <c r="S67" s="1"/>
      <c r="T67" s="1"/>
      <c r="U67" s="1"/>
      <c r="V67" s="1"/>
      <c r="W67" s="1" t="s">
        <v>3195</v>
      </c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88"/>
    </row>
    <row r="68" spans="1:62" ht="16.2">
      <c r="A68" s="23">
        <v>64</v>
      </c>
      <c r="B68" s="87" t="s">
        <v>3208</v>
      </c>
      <c r="C68" s="87" t="s">
        <v>2509</v>
      </c>
      <c r="D68" s="87" t="s">
        <v>2661</v>
      </c>
      <c r="E68" s="87">
        <v>63</v>
      </c>
      <c r="F68" s="87" t="s">
        <v>325</v>
      </c>
      <c r="G68" s="87" t="s">
        <v>325</v>
      </c>
      <c r="H68" s="23" t="str">
        <f t="shared" si="0"/>
        <v>邱＊琴</v>
      </c>
      <c r="I68" s="23" t="str">
        <f t="shared" si="1"/>
        <v>0＊352079</v>
      </c>
      <c r="J68" s="87" t="s">
        <v>2549</v>
      </c>
      <c r="K68" s="87">
        <v>5761110</v>
      </c>
      <c r="L68" s="41" t="s">
        <v>334</v>
      </c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 t="s">
        <v>3195</v>
      </c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88"/>
    </row>
    <row r="69" spans="1:62" ht="31.2">
      <c r="A69" s="23">
        <v>65</v>
      </c>
      <c r="B69" s="87" t="s">
        <v>3250</v>
      </c>
      <c r="C69" s="87" t="s">
        <v>1653</v>
      </c>
      <c r="D69" s="87" t="s">
        <v>2661</v>
      </c>
      <c r="E69" s="87">
        <v>68</v>
      </c>
      <c r="F69" s="87" t="s">
        <v>325</v>
      </c>
      <c r="G69" s="87" t="s">
        <v>325</v>
      </c>
      <c r="H69" s="23" t="str">
        <f t="shared" ref="H69:H132" si="2">REPLACE(B69,2,1,"＊")</f>
        <v>高＊樺</v>
      </c>
      <c r="I69" s="23" t="str">
        <f t="shared" ref="I69:I132" si="3">REPLACE(C69,2,1,"＊")</f>
        <v>0＊856708</v>
      </c>
      <c r="J69" s="87" t="s">
        <v>2550</v>
      </c>
      <c r="K69" s="87" t="s">
        <v>1130</v>
      </c>
      <c r="L69" s="41" t="s">
        <v>334</v>
      </c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 t="s">
        <v>1102</v>
      </c>
      <c r="BC69" s="1"/>
      <c r="BD69" s="1"/>
      <c r="BE69" s="1"/>
      <c r="BF69" s="1"/>
      <c r="BG69" s="1"/>
      <c r="BH69" s="1"/>
      <c r="BI69" s="1"/>
      <c r="BJ69" s="88"/>
    </row>
    <row r="70" spans="1:62" ht="31.2">
      <c r="A70" s="23">
        <v>66</v>
      </c>
      <c r="B70" s="87" t="s">
        <v>3251</v>
      </c>
      <c r="C70" s="87" t="s">
        <v>2551</v>
      </c>
      <c r="D70" s="87" t="s">
        <v>2661</v>
      </c>
      <c r="E70" s="87">
        <v>78</v>
      </c>
      <c r="F70" s="87" t="s">
        <v>325</v>
      </c>
      <c r="G70" s="87" t="s">
        <v>325</v>
      </c>
      <c r="H70" s="23" t="str">
        <f t="shared" si="2"/>
        <v>游＊年子</v>
      </c>
      <c r="I70" s="23" t="str">
        <f t="shared" si="3"/>
        <v>0＊945896</v>
      </c>
      <c r="J70" s="87" t="s">
        <v>2550</v>
      </c>
      <c r="K70" s="87" t="s">
        <v>1130</v>
      </c>
      <c r="L70" s="41" t="s">
        <v>334</v>
      </c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 t="s">
        <v>1102</v>
      </c>
      <c r="BC70" s="1"/>
      <c r="BD70" s="1"/>
      <c r="BE70" s="1"/>
      <c r="BF70" s="1"/>
      <c r="BG70" s="1"/>
      <c r="BH70" s="1"/>
      <c r="BI70" s="1"/>
      <c r="BJ70" s="88"/>
    </row>
    <row r="71" spans="1:62" ht="31.2">
      <c r="A71" s="23">
        <v>67</v>
      </c>
      <c r="B71" s="87" t="s">
        <v>3252</v>
      </c>
      <c r="C71" s="87" t="s">
        <v>2552</v>
      </c>
      <c r="D71" s="87" t="s">
        <v>2659</v>
      </c>
      <c r="E71" s="87">
        <v>50</v>
      </c>
      <c r="F71" s="87" t="s">
        <v>325</v>
      </c>
      <c r="G71" s="87" t="s">
        <v>325</v>
      </c>
      <c r="H71" s="23" t="str">
        <f t="shared" si="2"/>
        <v>張＊奇</v>
      </c>
      <c r="I71" s="23" t="str">
        <f t="shared" si="3"/>
        <v>0＊553484</v>
      </c>
      <c r="J71" s="87" t="s">
        <v>2550</v>
      </c>
      <c r="K71" s="87" t="s">
        <v>1127</v>
      </c>
      <c r="L71" s="41" t="s">
        <v>334</v>
      </c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 t="s">
        <v>1102</v>
      </c>
      <c r="BB71" s="1"/>
      <c r="BC71" s="1"/>
      <c r="BD71" s="1"/>
      <c r="BE71" s="1"/>
      <c r="BF71" s="1"/>
      <c r="BG71" s="1"/>
      <c r="BH71" s="1"/>
      <c r="BI71" s="1"/>
      <c r="BJ71" s="88"/>
    </row>
    <row r="72" spans="1:62" ht="31.2">
      <c r="A72" s="23">
        <v>68</v>
      </c>
      <c r="B72" s="87" t="s">
        <v>3253</v>
      </c>
      <c r="C72" s="87" t="s">
        <v>401</v>
      </c>
      <c r="D72" s="87" t="s">
        <v>2659</v>
      </c>
      <c r="E72" s="87">
        <v>82</v>
      </c>
      <c r="F72" s="87" t="s">
        <v>325</v>
      </c>
      <c r="G72" s="87" t="s">
        <v>325</v>
      </c>
      <c r="H72" s="23" t="str">
        <f t="shared" si="2"/>
        <v>林＊雄</v>
      </c>
      <c r="I72" s="23" t="str">
        <f t="shared" si="3"/>
        <v>1＊087373</v>
      </c>
      <c r="J72" s="87" t="s">
        <v>2550</v>
      </c>
      <c r="K72" s="87" t="s">
        <v>1127</v>
      </c>
      <c r="L72" s="41" t="s">
        <v>334</v>
      </c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 t="s">
        <v>3195</v>
      </c>
      <c r="BB72" s="1"/>
      <c r="BC72" s="1"/>
      <c r="BD72" s="1"/>
      <c r="BE72" s="1" t="s">
        <v>1114</v>
      </c>
      <c r="BF72" s="1"/>
      <c r="BG72" s="1"/>
      <c r="BH72" s="1"/>
      <c r="BI72" s="1"/>
      <c r="BJ72" s="88"/>
    </row>
    <row r="73" spans="1:62" ht="31.2">
      <c r="A73" s="23">
        <v>69</v>
      </c>
      <c r="B73" s="87" t="s">
        <v>3254</v>
      </c>
      <c r="C73" s="87" t="s">
        <v>2553</v>
      </c>
      <c r="D73" s="87" t="s">
        <v>2659</v>
      </c>
      <c r="E73" s="87">
        <v>69</v>
      </c>
      <c r="F73" s="87" t="s">
        <v>325</v>
      </c>
      <c r="G73" s="87" t="s">
        <v>325</v>
      </c>
      <c r="H73" s="23" t="str">
        <f t="shared" si="2"/>
        <v>陳＊樹</v>
      </c>
      <c r="I73" s="23" t="str">
        <f t="shared" si="3"/>
        <v>1＊095312</v>
      </c>
      <c r="J73" s="87" t="s">
        <v>2550</v>
      </c>
      <c r="K73" s="87" t="s">
        <v>1127</v>
      </c>
      <c r="L73" s="41" t="s">
        <v>334</v>
      </c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 t="s">
        <v>1133</v>
      </c>
      <c r="BB73" s="1"/>
      <c r="BC73" s="1"/>
      <c r="BD73" s="1"/>
      <c r="BE73" s="1"/>
      <c r="BF73" s="1"/>
      <c r="BG73" s="1"/>
      <c r="BH73" s="1"/>
      <c r="BI73" s="1"/>
      <c r="BJ73" s="88"/>
    </row>
    <row r="74" spans="1:62" ht="31.2">
      <c r="A74" s="23">
        <v>70</v>
      </c>
      <c r="B74" s="87" t="s">
        <v>3255</v>
      </c>
      <c r="C74" s="87" t="s">
        <v>1599</v>
      </c>
      <c r="D74" s="87" t="s">
        <v>2659</v>
      </c>
      <c r="E74" s="87">
        <v>56</v>
      </c>
      <c r="F74" s="87" t="s">
        <v>325</v>
      </c>
      <c r="G74" s="87" t="s">
        <v>325</v>
      </c>
      <c r="H74" s="23" t="str">
        <f t="shared" si="2"/>
        <v>塗＊源</v>
      </c>
      <c r="I74" s="23" t="str">
        <f t="shared" si="3"/>
        <v>1＊891251</v>
      </c>
      <c r="J74" s="87" t="s">
        <v>2550</v>
      </c>
      <c r="K74" s="87" t="s">
        <v>1127</v>
      </c>
      <c r="L74" s="41" t="s">
        <v>334</v>
      </c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 t="s">
        <v>3195</v>
      </c>
      <c r="BB74" s="1"/>
      <c r="BC74" s="1"/>
      <c r="BD74" s="1"/>
      <c r="BE74" s="1"/>
      <c r="BF74" s="1"/>
      <c r="BG74" s="1"/>
      <c r="BH74" s="1"/>
      <c r="BI74" s="1"/>
      <c r="BJ74" s="88"/>
    </row>
    <row r="75" spans="1:62" ht="31.2">
      <c r="A75" s="23">
        <v>71</v>
      </c>
      <c r="B75" s="87" t="s">
        <v>3256</v>
      </c>
      <c r="C75" s="87" t="s">
        <v>2554</v>
      </c>
      <c r="D75" s="87" t="s">
        <v>2661</v>
      </c>
      <c r="E75" s="87">
        <v>74</v>
      </c>
      <c r="F75" s="87" t="s">
        <v>325</v>
      </c>
      <c r="G75" s="87" t="s">
        <v>325</v>
      </c>
      <c r="H75" s="23" t="str">
        <f t="shared" si="2"/>
        <v>陳＊金</v>
      </c>
      <c r="I75" s="23" t="str">
        <f t="shared" si="3"/>
        <v>1＊942439</v>
      </c>
      <c r="J75" s="87" t="s">
        <v>2550</v>
      </c>
      <c r="K75" s="87" t="s">
        <v>1130</v>
      </c>
      <c r="L75" s="41" t="s">
        <v>334</v>
      </c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 t="s">
        <v>3195</v>
      </c>
      <c r="BC75" s="1"/>
      <c r="BD75" s="1"/>
      <c r="BE75" s="1"/>
      <c r="BF75" s="1"/>
      <c r="BG75" s="1"/>
      <c r="BH75" s="1"/>
      <c r="BI75" s="1"/>
      <c r="BJ75" s="88"/>
    </row>
    <row r="76" spans="1:62" ht="31.2">
      <c r="A76" s="23">
        <v>72</v>
      </c>
      <c r="B76" s="87" t="s">
        <v>3257</v>
      </c>
      <c r="C76" s="87" t="s">
        <v>1624</v>
      </c>
      <c r="D76" s="87" t="s">
        <v>2661</v>
      </c>
      <c r="E76" s="87">
        <v>65</v>
      </c>
      <c r="F76" s="87" t="s">
        <v>325</v>
      </c>
      <c r="G76" s="87" t="s">
        <v>325</v>
      </c>
      <c r="H76" s="23" t="str">
        <f t="shared" si="2"/>
        <v>林＊香</v>
      </c>
      <c r="I76" s="23" t="str">
        <f t="shared" si="3"/>
        <v>2＊569919</v>
      </c>
      <c r="J76" s="87" t="s">
        <v>2550</v>
      </c>
      <c r="K76" s="87" t="s">
        <v>1127</v>
      </c>
      <c r="L76" s="41" t="s">
        <v>334</v>
      </c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 t="s">
        <v>1133</v>
      </c>
      <c r="BB76" s="1"/>
      <c r="BC76" s="1"/>
      <c r="BD76" s="1"/>
      <c r="BE76" s="1"/>
      <c r="BF76" s="1"/>
      <c r="BG76" s="1"/>
      <c r="BH76" s="1"/>
      <c r="BI76" s="1"/>
      <c r="BJ76" s="88"/>
    </row>
    <row r="77" spans="1:62" ht="46.8">
      <c r="A77" s="23">
        <v>73</v>
      </c>
      <c r="B77" s="87" t="s">
        <v>3258</v>
      </c>
      <c r="C77" s="87" t="s">
        <v>2555</v>
      </c>
      <c r="D77" s="87" t="s">
        <v>2659</v>
      </c>
      <c r="E77" s="87">
        <v>72</v>
      </c>
      <c r="F77" s="87" t="s">
        <v>325</v>
      </c>
      <c r="G77" s="87" t="s">
        <v>325</v>
      </c>
      <c r="H77" s="23" t="str">
        <f t="shared" si="2"/>
        <v>李＊</v>
      </c>
      <c r="I77" s="23" t="str">
        <f t="shared" si="3"/>
        <v>2＊100579</v>
      </c>
      <c r="J77" s="87" t="s">
        <v>2550</v>
      </c>
      <c r="K77" s="87" t="s">
        <v>1125</v>
      </c>
      <c r="L77" s="41" t="s">
        <v>334</v>
      </c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 t="s">
        <v>3195</v>
      </c>
      <c r="BA77" s="85"/>
      <c r="BB77" s="1" t="s">
        <v>1102</v>
      </c>
      <c r="BC77" s="1"/>
      <c r="BD77" s="1"/>
      <c r="BE77" s="1" t="s">
        <v>1114</v>
      </c>
      <c r="BF77" s="1"/>
      <c r="BG77" s="1"/>
      <c r="BH77" s="1"/>
      <c r="BI77" s="1"/>
      <c r="BJ77" s="88"/>
    </row>
    <row r="78" spans="1:62" ht="31.2">
      <c r="A78" s="23">
        <v>74</v>
      </c>
      <c r="B78" s="87" t="s">
        <v>3259</v>
      </c>
      <c r="C78" s="87" t="s">
        <v>2556</v>
      </c>
      <c r="D78" s="87" t="s">
        <v>2659</v>
      </c>
      <c r="E78" s="87">
        <v>47</v>
      </c>
      <c r="F78" s="87" t="s">
        <v>325</v>
      </c>
      <c r="G78" s="87" t="s">
        <v>325</v>
      </c>
      <c r="H78" s="23" t="str">
        <f t="shared" si="2"/>
        <v>劉＊禎</v>
      </c>
      <c r="I78" s="23" t="str">
        <f t="shared" si="3"/>
        <v>2＊646013</v>
      </c>
      <c r="J78" s="87" t="s">
        <v>2557</v>
      </c>
      <c r="K78" s="87" t="s">
        <v>1127</v>
      </c>
      <c r="L78" s="41" t="s">
        <v>334</v>
      </c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 t="s">
        <v>3195</v>
      </c>
      <c r="BB78" s="1"/>
      <c r="BC78" s="1"/>
      <c r="BD78" s="1"/>
      <c r="BE78" s="1"/>
      <c r="BF78" s="1"/>
      <c r="BG78" s="1"/>
      <c r="BH78" s="1"/>
      <c r="BI78" s="1"/>
      <c r="BJ78" s="88"/>
    </row>
    <row r="79" spans="1:62" ht="16.2">
      <c r="A79" s="23">
        <v>75</v>
      </c>
      <c r="B79" s="87" t="s">
        <v>2780</v>
      </c>
      <c r="C79" s="87" t="s">
        <v>2143</v>
      </c>
      <c r="D79" s="87" t="s">
        <v>2661</v>
      </c>
      <c r="E79" s="87">
        <v>51</v>
      </c>
      <c r="F79" s="87" t="s">
        <v>325</v>
      </c>
      <c r="G79" s="87" t="s">
        <v>325</v>
      </c>
      <c r="H79" s="23" t="str">
        <f t="shared" si="2"/>
        <v>林＊梅</v>
      </c>
      <c r="I79" s="23" t="str">
        <f t="shared" si="3"/>
        <v>2＊843998</v>
      </c>
      <c r="J79" s="87" t="s">
        <v>2557</v>
      </c>
      <c r="K79" s="87">
        <v>5761110</v>
      </c>
      <c r="L79" s="41" t="s">
        <v>334</v>
      </c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 t="s">
        <v>3195</v>
      </c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88"/>
    </row>
    <row r="80" spans="1:62" ht="46.8">
      <c r="A80" s="23">
        <v>76</v>
      </c>
      <c r="B80" s="87" t="s">
        <v>2763</v>
      </c>
      <c r="C80" s="87" t="s">
        <v>2123</v>
      </c>
      <c r="D80" s="87" t="s">
        <v>2659</v>
      </c>
      <c r="E80" s="87">
        <v>39</v>
      </c>
      <c r="F80" s="87" t="s">
        <v>325</v>
      </c>
      <c r="G80" s="87" t="s">
        <v>325</v>
      </c>
      <c r="H80" s="23" t="str">
        <f t="shared" si="2"/>
        <v>李＊樹</v>
      </c>
      <c r="I80" s="23" t="str">
        <f t="shared" si="3"/>
        <v>2＊846277</v>
      </c>
      <c r="J80" s="87" t="s">
        <v>2557</v>
      </c>
      <c r="K80" s="87" t="s">
        <v>1140</v>
      </c>
      <c r="L80" s="41" t="s">
        <v>334</v>
      </c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 t="s">
        <v>3195</v>
      </c>
      <c r="BB80" s="1"/>
      <c r="BC80" s="1"/>
      <c r="BD80" s="1"/>
      <c r="BE80" s="1"/>
      <c r="BF80" s="1" t="s">
        <v>1141</v>
      </c>
      <c r="BG80" s="1"/>
      <c r="BH80" s="1"/>
      <c r="BI80" s="1"/>
      <c r="BJ80" s="88"/>
    </row>
    <row r="81" spans="1:62" ht="31.2">
      <c r="A81" s="23">
        <v>77</v>
      </c>
      <c r="B81" s="87" t="s">
        <v>3260</v>
      </c>
      <c r="C81" s="87" t="s">
        <v>133</v>
      </c>
      <c r="D81" s="87" t="s">
        <v>2659</v>
      </c>
      <c r="E81" s="87">
        <v>77</v>
      </c>
      <c r="F81" s="87" t="s">
        <v>325</v>
      </c>
      <c r="G81" s="87" t="s">
        <v>325</v>
      </c>
      <c r="H81" s="23" t="str">
        <f t="shared" si="2"/>
        <v>劉＊雄</v>
      </c>
      <c r="I81" s="23" t="str">
        <f t="shared" si="3"/>
        <v>0＊909001</v>
      </c>
      <c r="J81" s="87" t="s">
        <v>2558</v>
      </c>
      <c r="K81" s="87" t="s">
        <v>1127</v>
      </c>
      <c r="L81" s="41" t="s">
        <v>334</v>
      </c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 t="s">
        <v>3195</v>
      </c>
      <c r="BB81" s="1"/>
      <c r="BC81" s="1"/>
      <c r="BD81" s="1"/>
      <c r="BE81" s="1"/>
      <c r="BF81" s="1"/>
      <c r="BG81" s="1"/>
      <c r="BH81" s="1"/>
      <c r="BI81" s="1"/>
      <c r="BJ81" s="88"/>
    </row>
    <row r="82" spans="1:62" ht="31.2">
      <c r="A82" s="23">
        <v>78</v>
      </c>
      <c r="B82" s="87" t="s">
        <v>3261</v>
      </c>
      <c r="C82" s="87" t="s">
        <v>2559</v>
      </c>
      <c r="D82" s="87" t="s">
        <v>2661</v>
      </c>
      <c r="E82" s="87">
        <v>62</v>
      </c>
      <c r="F82" s="87" t="s">
        <v>325</v>
      </c>
      <c r="G82" s="87" t="s">
        <v>325</v>
      </c>
      <c r="H82" s="23" t="str">
        <f t="shared" si="2"/>
        <v>陳＊惠</v>
      </c>
      <c r="I82" s="23" t="str">
        <f t="shared" si="3"/>
        <v>0＊512505</v>
      </c>
      <c r="J82" s="87" t="s">
        <v>2558</v>
      </c>
      <c r="K82" s="87" t="s">
        <v>1127</v>
      </c>
      <c r="L82" s="41" t="s">
        <v>334</v>
      </c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 t="s">
        <v>3195</v>
      </c>
      <c r="BB82" s="1"/>
      <c r="BC82" s="1"/>
      <c r="BD82" s="1"/>
      <c r="BE82" s="1"/>
      <c r="BF82" s="1"/>
      <c r="BG82" s="1"/>
      <c r="BH82" s="1"/>
      <c r="BI82" s="1"/>
      <c r="BJ82" s="88"/>
    </row>
    <row r="83" spans="1:62" ht="31.2">
      <c r="A83" s="23">
        <v>79</v>
      </c>
      <c r="B83" s="87" t="s">
        <v>3262</v>
      </c>
      <c r="C83" s="87" t="s">
        <v>614</v>
      </c>
      <c r="D83" s="87" t="s">
        <v>2661</v>
      </c>
      <c r="E83" s="87">
        <v>70</v>
      </c>
      <c r="F83" s="87" t="s">
        <v>325</v>
      </c>
      <c r="G83" s="87" t="s">
        <v>325</v>
      </c>
      <c r="H83" s="23" t="str">
        <f t="shared" si="2"/>
        <v>李＊香</v>
      </c>
      <c r="I83" s="23" t="str">
        <f t="shared" si="3"/>
        <v>1＊323790</v>
      </c>
      <c r="J83" s="87" t="s">
        <v>2558</v>
      </c>
      <c r="K83" s="87" t="s">
        <v>1127</v>
      </c>
      <c r="L83" s="41" t="s">
        <v>334</v>
      </c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 t="s">
        <v>3195</v>
      </c>
      <c r="BB83" s="1"/>
      <c r="BC83" s="1"/>
      <c r="BD83" s="1"/>
      <c r="BE83" s="1"/>
      <c r="BF83" s="1"/>
      <c r="BG83" s="1"/>
      <c r="BH83" s="1"/>
      <c r="BI83" s="1"/>
      <c r="BJ83" s="88"/>
    </row>
    <row r="84" spans="1:62" ht="31.2">
      <c r="A84" s="23">
        <v>80</v>
      </c>
      <c r="B84" s="87" t="s">
        <v>3263</v>
      </c>
      <c r="C84" s="87" t="s">
        <v>600</v>
      </c>
      <c r="D84" s="87" t="s">
        <v>2659</v>
      </c>
      <c r="E84" s="87">
        <v>66</v>
      </c>
      <c r="F84" s="87" t="s">
        <v>325</v>
      </c>
      <c r="G84" s="87" t="s">
        <v>325</v>
      </c>
      <c r="H84" s="23" t="str">
        <f t="shared" si="2"/>
        <v>潘＊禾</v>
      </c>
      <c r="I84" s="23" t="str">
        <f t="shared" si="3"/>
        <v>2＊687037</v>
      </c>
      <c r="J84" s="87" t="s">
        <v>2558</v>
      </c>
      <c r="K84" s="87" t="s">
        <v>1130</v>
      </c>
      <c r="L84" s="41" t="s">
        <v>334</v>
      </c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 t="s">
        <v>3195</v>
      </c>
      <c r="BC84" s="1"/>
      <c r="BD84" s="1"/>
      <c r="BE84" s="1"/>
      <c r="BF84" s="1"/>
      <c r="BG84" s="1"/>
      <c r="BH84" s="1"/>
      <c r="BI84" s="1"/>
      <c r="BJ84" s="88"/>
    </row>
    <row r="85" spans="1:62" ht="31.2">
      <c r="A85" s="23">
        <v>81</v>
      </c>
      <c r="B85" s="87" t="s">
        <v>3264</v>
      </c>
      <c r="C85" s="87" t="s">
        <v>344</v>
      </c>
      <c r="D85" s="87" t="s">
        <v>2659</v>
      </c>
      <c r="E85" s="87">
        <v>70</v>
      </c>
      <c r="F85" s="87" t="s">
        <v>325</v>
      </c>
      <c r="G85" s="87" t="s">
        <v>325</v>
      </c>
      <c r="H85" s="23" t="str">
        <f t="shared" si="2"/>
        <v>張＊隆</v>
      </c>
      <c r="I85" s="23" t="str">
        <f t="shared" si="3"/>
        <v>0＊281325</v>
      </c>
      <c r="J85" s="87" t="s">
        <v>2560</v>
      </c>
      <c r="K85" s="87" t="s">
        <v>1127</v>
      </c>
      <c r="L85" s="41" t="s">
        <v>334</v>
      </c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 t="s">
        <v>3195</v>
      </c>
      <c r="BB85" s="1"/>
      <c r="BC85" s="1"/>
      <c r="BD85" s="1"/>
      <c r="BE85" s="1"/>
      <c r="BF85" s="1"/>
      <c r="BG85" s="1"/>
      <c r="BH85" s="1"/>
      <c r="BI85" s="1"/>
      <c r="BJ85" s="88"/>
    </row>
    <row r="86" spans="1:62" ht="31.2">
      <c r="A86" s="23">
        <v>82</v>
      </c>
      <c r="B86" s="87" t="s">
        <v>3265</v>
      </c>
      <c r="C86" s="87" t="s">
        <v>2561</v>
      </c>
      <c r="D86" s="87" t="s">
        <v>2659</v>
      </c>
      <c r="E86" s="87">
        <v>59</v>
      </c>
      <c r="F86" s="87" t="s">
        <v>325</v>
      </c>
      <c r="G86" s="87" t="s">
        <v>325</v>
      </c>
      <c r="H86" s="23" t="str">
        <f t="shared" si="2"/>
        <v>卓＊德</v>
      </c>
      <c r="I86" s="23" t="str">
        <f t="shared" si="3"/>
        <v>0＊618412</v>
      </c>
      <c r="J86" s="87" t="s">
        <v>2560</v>
      </c>
      <c r="K86" s="87" t="s">
        <v>1127</v>
      </c>
      <c r="L86" s="41" t="s">
        <v>334</v>
      </c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85"/>
      <c r="BA86" s="1" t="s">
        <v>1126</v>
      </c>
      <c r="BB86" s="1"/>
      <c r="BC86" s="1"/>
      <c r="BD86" s="1"/>
      <c r="BE86" s="1"/>
      <c r="BF86" s="1"/>
      <c r="BG86" s="1"/>
      <c r="BH86" s="1"/>
      <c r="BI86" s="1"/>
      <c r="BJ86" s="88"/>
    </row>
    <row r="87" spans="1:62" ht="46.8">
      <c r="A87" s="23">
        <v>83</v>
      </c>
      <c r="B87" s="87" t="s">
        <v>2810</v>
      </c>
      <c r="C87" s="87" t="s">
        <v>2168</v>
      </c>
      <c r="D87" s="87" t="s">
        <v>2659</v>
      </c>
      <c r="E87" s="87">
        <v>80</v>
      </c>
      <c r="F87" s="87" t="s">
        <v>325</v>
      </c>
      <c r="G87" s="87" t="s">
        <v>325</v>
      </c>
      <c r="H87" s="23" t="str">
        <f t="shared" si="2"/>
        <v>湯＊吉</v>
      </c>
      <c r="I87" s="23" t="str">
        <f t="shared" si="3"/>
        <v>1＊794623</v>
      </c>
      <c r="J87" s="87" t="s">
        <v>2560</v>
      </c>
      <c r="K87" s="87" t="s">
        <v>1132</v>
      </c>
      <c r="L87" s="41" t="s">
        <v>334</v>
      </c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 t="s">
        <v>3195</v>
      </c>
      <c r="BA87" s="1" t="s">
        <v>3195</v>
      </c>
      <c r="BB87" s="1"/>
      <c r="BC87" s="1"/>
      <c r="BD87" s="1"/>
      <c r="BE87" s="1" t="s">
        <v>1114</v>
      </c>
      <c r="BF87" s="1"/>
      <c r="BG87" s="1"/>
      <c r="BH87" s="1"/>
      <c r="BI87" s="1"/>
      <c r="BJ87" s="88"/>
    </row>
    <row r="88" spans="1:62" ht="31.2">
      <c r="A88" s="23">
        <v>84</v>
      </c>
      <c r="B88" s="87" t="s">
        <v>3112</v>
      </c>
      <c r="C88" s="87" t="s">
        <v>920</v>
      </c>
      <c r="D88" s="87" t="s">
        <v>2661</v>
      </c>
      <c r="E88" s="87">
        <v>71</v>
      </c>
      <c r="F88" s="87" t="s">
        <v>325</v>
      </c>
      <c r="G88" s="87" t="s">
        <v>325</v>
      </c>
      <c r="H88" s="23" t="str">
        <f t="shared" si="2"/>
        <v>陳＊珠貴</v>
      </c>
      <c r="I88" s="23" t="str">
        <f t="shared" si="3"/>
        <v>1＊141390</v>
      </c>
      <c r="J88" s="87" t="s">
        <v>2560</v>
      </c>
      <c r="K88" s="87" t="s">
        <v>1127</v>
      </c>
      <c r="L88" s="41" t="s">
        <v>334</v>
      </c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 t="s">
        <v>3195</v>
      </c>
      <c r="BB88" s="1"/>
      <c r="BC88" s="1"/>
      <c r="BD88" s="1"/>
      <c r="BE88" s="1"/>
      <c r="BF88" s="1"/>
      <c r="BG88" s="1"/>
      <c r="BH88" s="1"/>
      <c r="BI88" s="1"/>
      <c r="BJ88" s="88"/>
    </row>
    <row r="89" spans="1:62" ht="31.2">
      <c r="A89" s="23">
        <v>85</v>
      </c>
      <c r="B89" s="87" t="s">
        <v>3266</v>
      </c>
      <c r="C89" s="87" t="s">
        <v>2562</v>
      </c>
      <c r="D89" s="87" t="s">
        <v>2659</v>
      </c>
      <c r="E89" s="87">
        <v>67</v>
      </c>
      <c r="F89" s="87" t="s">
        <v>325</v>
      </c>
      <c r="G89" s="87" t="s">
        <v>325</v>
      </c>
      <c r="H89" s="23" t="str">
        <f t="shared" si="2"/>
        <v>廖＊言</v>
      </c>
      <c r="I89" s="23" t="str">
        <f t="shared" si="3"/>
        <v>2＊380346</v>
      </c>
      <c r="J89" s="87" t="s">
        <v>2560</v>
      </c>
      <c r="K89" s="87" t="s">
        <v>1127</v>
      </c>
      <c r="L89" s="41" t="s">
        <v>334</v>
      </c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 t="s">
        <v>3195</v>
      </c>
      <c r="BB89" s="1"/>
      <c r="BC89" s="1"/>
      <c r="BD89" s="1"/>
      <c r="BE89" s="1"/>
      <c r="BF89" s="1"/>
      <c r="BG89" s="1"/>
      <c r="BH89" s="1"/>
      <c r="BI89" s="1"/>
      <c r="BJ89" s="88"/>
    </row>
    <row r="90" spans="1:62" ht="31.2">
      <c r="A90" s="23">
        <v>86</v>
      </c>
      <c r="B90" s="87" t="s">
        <v>2833</v>
      </c>
      <c r="C90" s="87" t="s">
        <v>2188</v>
      </c>
      <c r="D90" s="87" t="s">
        <v>2659</v>
      </c>
      <c r="E90" s="87">
        <v>74</v>
      </c>
      <c r="F90" s="87" t="s">
        <v>325</v>
      </c>
      <c r="G90" s="87" t="s">
        <v>325</v>
      </c>
      <c r="H90" s="23" t="str">
        <f t="shared" si="2"/>
        <v>蔡＊來</v>
      </c>
      <c r="I90" s="23" t="str">
        <f t="shared" si="3"/>
        <v>2＊761650</v>
      </c>
      <c r="J90" s="87" t="s">
        <v>2560</v>
      </c>
      <c r="K90" s="87" t="s">
        <v>1127</v>
      </c>
      <c r="L90" s="41" t="s">
        <v>334</v>
      </c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 t="s">
        <v>3195</v>
      </c>
      <c r="BB90" s="1"/>
      <c r="BC90" s="1"/>
      <c r="BD90" s="1"/>
      <c r="BE90" s="1"/>
      <c r="BF90" s="1"/>
      <c r="BG90" s="1"/>
      <c r="BH90" s="1"/>
      <c r="BI90" s="1"/>
      <c r="BJ90" s="88"/>
    </row>
    <row r="91" spans="1:62" ht="16.2">
      <c r="A91" s="23">
        <v>87</v>
      </c>
      <c r="B91" s="87" t="s">
        <v>3209</v>
      </c>
      <c r="C91" s="87" t="s">
        <v>844</v>
      </c>
      <c r="D91" s="87" t="s">
        <v>2659</v>
      </c>
      <c r="E91" s="87">
        <v>61</v>
      </c>
      <c r="F91" s="87" t="s">
        <v>325</v>
      </c>
      <c r="G91" s="87" t="s">
        <v>325</v>
      </c>
      <c r="H91" s="23" t="str">
        <f t="shared" si="2"/>
        <v>周＊亮</v>
      </c>
      <c r="I91" s="23" t="str">
        <f t="shared" si="3"/>
        <v>2＊637692</v>
      </c>
      <c r="J91" s="87" t="s">
        <v>2560</v>
      </c>
      <c r="K91" s="87">
        <v>5761110</v>
      </c>
      <c r="L91" s="41" t="s">
        <v>334</v>
      </c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 t="s">
        <v>3195</v>
      </c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88"/>
    </row>
    <row r="92" spans="1:62" ht="31.2">
      <c r="A92" s="23">
        <v>88</v>
      </c>
      <c r="B92" s="87" t="s">
        <v>3267</v>
      </c>
      <c r="C92" s="87" t="s">
        <v>1609</v>
      </c>
      <c r="D92" s="87" t="s">
        <v>2659</v>
      </c>
      <c r="E92" s="87">
        <v>55</v>
      </c>
      <c r="F92" s="87" t="s">
        <v>325</v>
      </c>
      <c r="G92" s="87" t="s">
        <v>325</v>
      </c>
      <c r="H92" s="23" t="str">
        <f t="shared" si="2"/>
        <v>黃＊忠</v>
      </c>
      <c r="I92" s="23" t="str">
        <f t="shared" si="3"/>
        <v>0＊660525</v>
      </c>
      <c r="J92" s="87" t="s">
        <v>2563</v>
      </c>
      <c r="K92" s="87" t="s">
        <v>1127</v>
      </c>
      <c r="L92" s="41" t="s">
        <v>334</v>
      </c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 t="s">
        <v>1102</v>
      </c>
      <c r="BB92" s="1"/>
      <c r="BC92" s="1"/>
      <c r="BD92" s="1"/>
      <c r="BE92" s="1" t="s">
        <v>1114</v>
      </c>
      <c r="BF92" s="1"/>
      <c r="BG92" s="1"/>
      <c r="BH92" s="1"/>
      <c r="BI92" s="1"/>
      <c r="BJ92" s="88"/>
    </row>
    <row r="93" spans="1:62" ht="31.2">
      <c r="A93" s="23">
        <v>89</v>
      </c>
      <c r="B93" s="87" t="s">
        <v>3268</v>
      </c>
      <c r="C93" s="87" t="s">
        <v>826</v>
      </c>
      <c r="D93" s="87" t="s">
        <v>2659</v>
      </c>
      <c r="E93" s="87">
        <v>52</v>
      </c>
      <c r="F93" s="87" t="s">
        <v>325</v>
      </c>
      <c r="G93" s="87" t="s">
        <v>325</v>
      </c>
      <c r="H93" s="23" t="str">
        <f t="shared" si="2"/>
        <v>林＊緯</v>
      </c>
      <c r="I93" s="23" t="str">
        <f t="shared" si="3"/>
        <v>1＊768011</v>
      </c>
      <c r="J93" s="87" t="s">
        <v>2563</v>
      </c>
      <c r="K93" s="87" t="s">
        <v>1127</v>
      </c>
      <c r="L93" s="41" t="s">
        <v>334</v>
      </c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 t="s">
        <v>3195</v>
      </c>
      <c r="BB93" s="1"/>
      <c r="BC93" s="1"/>
      <c r="BD93" s="1"/>
      <c r="BE93" s="1"/>
      <c r="BF93" s="1"/>
      <c r="BG93" s="1"/>
      <c r="BH93" s="1"/>
      <c r="BI93" s="1"/>
      <c r="BJ93" s="88"/>
    </row>
    <row r="94" spans="1:62" ht="31.2">
      <c r="A94" s="23">
        <v>90</v>
      </c>
      <c r="B94" s="87" t="s">
        <v>3269</v>
      </c>
      <c r="C94" s="87" t="s">
        <v>1672</v>
      </c>
      <c r="D94" s="87" t="s">
        <v>2661</v>
      </c>
      <c r="E94" s="87">
        <v>81</v>
      </c>
      <c r="F94" s="87" t="s">
        <v>2560</v>
      </c>
      <c r="G94" s="87" t="s">
        <v>2564</v>
      </c>
      <c r="H94" s="23" t="str">
        <f t="shared" si="2"/>
        <v>謝＊秋雪</v>
      </c>
      <c r="I94" s="23" t="str">
        <f t="shared" si="3"/>
        <v>1＊923134</v>
      </c>
      <c r="J94" s="87" t="s">
        <v>2563</v>
      </c>
      <c r="K94" s="87" t="s">
        <v>1130</v>
      </c>
      <c r="L94" s="41" t="s">
        <v>334</v>
      </c>
      <c r="M94" s="1"/>
      <c r="N94" s="1"/>
      <c r="O94" s="1"/>
      <c r="P94" s="1"/>
      <c r="Q94" s="1"/>
      <c r="R94" s="1"/>
      <c r="S94" s="1"/>
      <c r="T94" s="1"/>
      <c r="U94" s="1"/>
      <c r="V94" s="1"/>
      <c r="W94" s="1" t="s">
        <v>3195</v>
      </c>
      <c r="X94" s="1"/>
      <c r="Y94" s="1"/>
      <c r="Z94" s="1" t="s">
        <v>1141</v>
      </c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88"/>
    </row>
    <row r="95" spans="1:62" ht="31.2">
      <c r="A95" s="23">
        <v>91</v>
      </c>
      <c r="B95" s="87" t="s">
        <v>3270</v>
      </c>
      <c r="C95" s="87" t="s">
        <v>2565</v>
      </c>
      <c r="D95" s="87" t="s">
        <v>2659</v>
      </c>
      <c r="E95" s="87">
        <v>84</v>
      </c>
      <c r="F95" s="87" t="s">
        <v>325</v>
      </c>
      <c r="G95" s="87" t="s">
        <v>325</v>
      </c>
      <c r="H95" s="23" t="str">
        <f t="shared" si="2"/>
        <v>鄔＊村</v>
      </c>
      <c r="I95" s="23" t="str">
        <f t="shared" si="3"/>
        <v>0＊576031</v>
      </c>
      <c r="J95" s="87" t="s">
        <v>2566</v>
      </c>
      <c r="K95" s="87" t="s">
        <v>1127</v>
      </c>
      <c r="L95" s="41" t="s">
        <v>334</v>
      </c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 t="s">
        <v>3195</v>
      </c>
      <c r="BB95" s="1"/>
      <c r="BC95" s="1"/>
      <c r="BD95" s="1"/>
      <c r="BE95" s="1"/>
      <c r="BF95" s="1"/>
      <c r="BG95" s="1"/>
      <c r="BH95" s="1"/>
      <c r="BI95" s="1"/>
      <c r="BJ95" s="88"/>
    </row>
    <row r="96" spans="1:62" ht="31.2">
      <c r="A96" s="23">
        <v>92</v>
      </c>
      <c r="B96" s="87" t="s">
        <v>2684</v>
      </c>
      <c r="C96" s="87" t="s">
        <v>2083</v>
      </c>
      <c r="D96" s="87" t="s">
        <v>2661</v>
      </c>
      <c r="E96" s="87">
        <v>80</v>
      </c>
      <c r="F96" s="87" t="s">
        <v>325</v>
      </c>
      <c r="G96" s="87" t="s">
        <v>325</v>
      </c>
      <c r="H96" s="23" t="str">
        <f t="shared" si="2"/>
        <v>張＊梅子</v>
      </c>
      <c r="I96" s="23" t="str">
        <f t="shared" si="3"/>
        <v>1＊600115</v>
      </c>
      <c r="J96" s="87" t="s">
        <v>2566</v>
      </c>
      <c r="K96" s="87" t="s">
        <v>1127</v>
      </c>
      <c r="L96" s="41" t="s">
        <v>334</v>
      </c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 t="s">
        <v>3195</v>
      </c>
      <c r="BB96" s="1"/>
      <c r="BC96" s="1"/>
      <c r="BD96" s="1"/>
      <c r="BE96" s="1"/>
      <c r="BF96" s="1"/>
      <c r="BG96" s="1"/>
      <c r="BH96" s="1"/>
      <c r="BI96" s="1"/>
      <c r="BJ96" s="88"/>
    </row>
    <row r="97" spans="1:62" ht="31.2">
      <c r="A97" s="23">
        <v>93</v>
      </c>
      <c r="B97" s="87" t="s">
        <v>2782</v>
      </c>
      <c r="C97" s="87" t="s">
        <v>155</v>
      </c>
      <c r="D97" s="87" t="s">
        <v>2661</v>
      </c>
      <c r="E97" s="87">
        <v>79</v>
      </c>
      <c r="F97" s="87" t="s">
        <v>325</v>
      </c>
      <c r="G97" s="87" t="s">
        <v>325</v>
      </c>
      <c r="H97" s="23" t="str">
        <f t="shared" si="2"/>
        <v>王＊月雲</v>
      </c>
      <c r="I97" s="23" t="str">
        <f t="shared" si="3"/>
        <v>1＊913627</v>
      </c>
      <c r="J97" s="87" t="s">
        <v>2566</v>
      </c>
      <c r="K97" s="87" t="s">
        <v>1127</v>
      </c>
      <c r="L97" s="41" t="s">
        <v>334</v>
      </c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 t="s">
        <v>3195</v>
      </c>
      <c r="BB97" s="1"/>
      <c r="BC97" s="1"/>
      <c r="BD97" s="1"/>
      <c r="BE97" s="1"/>
      <c r="BF97" s="1"/>
      <c r="BG97" s="1"/>
      <c r="BH97" s="1"/>
      <c r="BI97" s="1"/>
      <c r="BJ97" s="88"/>
    </row>
    <row r="98" spans="1:62" ht="31.2">
      <c r="A98" s="23">
        <v>94</v>
      </c>
      <c r="B98" s="87" t="s">
        <v>3271</v>
      </c>
      <c r="C98" s="87" t="s">
        <v>829</v>
      </c>
      <c r="D98" s="87" t="s">
        <v>2661</v>
      </c>
      <c r="E98" s="87">
        <v>77</v>
      </c>
      <c r="F98" s="87" t="s">
        <v>325</v>
      </c>
      <c r="G98" s="87" t="s">
        <v>325</v>
      </c>
      <c r="H98" s="23" t="str">
        <f t="shared" si="2"/>
        <v>呂＊悅子</v>
      </c>
      <c r="I98" s="23" t="str">
        <f t="shared" si="3"/>
        <v>1＊450376</v>
      </c>
      <c r="J98" s="87" t="s">
        <v>2566</v>
      </c>
      <c r="K98" s="87" t="s">
        <v>1127</v>
      </c>
      <c r="L98" s="41" t="s">
        <v>334</v>
      </c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 t="s">
        <v>3195</v>
      </c>
      <c r="BB98" s="1"/>
      <c r="BC98" s="1"/>
      <c r="BD98" s="1"/>
      <c r="BE98" s="1"/>
      <c r="BF98" s="1"/>
      <c r="BG98" s="1"/>
      <c r="BH98" s="1"/>
      <c r="BI98" s="1"/>
      <c r="BJ98" s="88"/>
    </row>
    <row r="99" spans="1:62" ht="46.8">
      <c r="A99" s="23">
        <v>95</v>
      </c>
      <c r="B99" s="87" t="s">
        <v>3272</v>
      </c>
      <c r="C99" s="87" t="s">
        <v>2567</v>
      </c>
      <c r="D99" s="87" t="s">
        <v>2659</v>
      </c>
      <c r="E99" s="87">
        <v>70</v>
      </c>
      <c r="F99" s="87" t="s">
        <v>325</v>
      </c>
      <c r="G99" s="87" t="s">
        <v>325</v>
      </c>
      <c r="H99" s="23" t="str">
        <f t="shared" si="2"/>
        <v>陳＊順</v>
      </c>
      <c r="I99" s="23" t="str">
        <f t="shared" si="3"/>
        <v>2＊546919</v>
      </c>
      <c r="J99" s="87" t="s">
        <v>2566</v>
      </c>
      <c r="K99" s="87" t="s">
        <v>1132</v>
      </c>
      <c r="L99" s="41" t="s">
        <v>334</v>
      </c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 t="s">
        <v>3195</v>
      </c>
      <c r="AZ99" s="1"/>
      <c r="BA99" s="1" t="s">
        <v>3195</v>
      </c>
      <c r="BB99" s="1"/>
      <c r="BC99" s="1"/>
      <c r="BD99" s="1"/>
      <c r="BE99" s="1"/>
      <c r="BF99" s="1"/>
      <c r="BG99" s="1"/>
      <c r="BH99" s="1"/>
      <c r="BI99" s="1"/>
      <c r="BJ99" s="88"/>
    </row>
    <row r="100" spans="1:62" ht="46.8">
      <c r="A100" s="23">
        <v>96</v>
      </c>
      <c r="B100" s="87" t="s">
        <v>2660</v>
      </c>
      <c r="C100" s="87" t="s">
        <v>2057</v>
      </c>
      <c r="D100" s="87" t="s">
        <v>2661</v>
      </c>
      <c r="E100" s="87">
        <v>85</v>
      </c>
      <c r="F100" s="87" t="s">
        <v>325</v>
      </c>
      <c r="G100" s="87" t="s">
        <v>325</v>
      </c>
      <c r="H100" s="23" t="str">
        <f t="shared" si="2"/>
        <v>林＊茶</v>
      </c>
      <c r="I100" s="23" t="str">
        <f t="shared" si="3"/>
        <v>2＊826491</v>
      </c>
      <c r="J100" s="87" t="s">
        <v>2566</v>
      </c>
      <c r="K100" s="87" t="s">
        <v>1134</v>
      </c>
      <c r="L100" s="41" t="s">
        <v>334</v>
      </c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 t="s">
        <v>3195</v>
      </c>
      <c r="BB100" s="1"/>
      <c r="BC100" s="1"/>
      <c r="BD100" s="1"/>
      <c r="BE100" s="1"/>
      <c r="BF100" s="1"/>
      <c r="BG100" s="1"/>
      <c r="BH100" s="1"/>
      <c r="BI100" s="1" t="s">
        <v>1098</v>
      </c>
      <c r="BJ100" s="88"/>
    </row>
    <row r="101" spans="1:62" ht="46.8">
      <c r="A101" s="23">
        <v>97</v>
      </c>
      <c r="B101" s="87" t="s">
        <v>3273</v>
      </c>
      <c r="C101" s="87" t="s">
        <v>2568</v>
      </c>
      <c r="D101" s="87" t="s">
        <v>2661</v>
      </c>
      <c r="E101" s="87">
        <v>63</v>
      </c>
      <c r="F101" s="87" t="s">
        <v>325</v>
      </c>
      <c r="G101" s="87" t="s">
        <v>325</v>
      </c>
      <c r="H101" s="23" t="str">
        <f t="shared" si="2"/>
        <v>陳＊玉珍</v>
      </c>
      <c r="I101" s="23" t="str">
        <f t="shared" si="3"/>
        <v>2＊972792</v>
      </c>
      <c r="J101" s="87" t="s">
        <v>2566</v>
      </c>
      <c r="K101" s="87" t="s">
        <v>1132</v>
      </c>
      <c r="L101" s="41" t="s">
        <v>334</v>
      </c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 t="s">
        <v>3195</v>
      </c>
      <c r="BA101" s="1" t="s">
        <v>3195</v>
      </c>
      <c r="BB101" s="1"/>
      <c r="BC101" s="1"/>
      <c r="BD101" s="1"/>
      <c r="BE101" s="1" t="s">
        <v>1114</v>
      </c>
      <c r="BF101" s="1"/>
      <c r="BG101" s="1"/>
      <c r="BH101" s="1"/>
      <c r="BI101" s="1"/>
      <c r="BJ101" s="88"/>
    </row>
    <row r="102" spans="1:62" ht="31.2">
      <c r="A102" s="23">
        <v>98</v>
      </c>
      <c r="B102" s="87" t="s">
        <v>2808</v>
      </c>
      <c r="C102" s="87" t="s">
        <v>2166</v>
      </c>
      <c r="D102" s="87" t="s">
        <v>2661</v>
      </c>
      <c r="E102" s="87">
        <v>68</v>
      </c>
      <c r="F102" s="87" t="s">
        <v>325</v>
      </c>
      <c r="G102" s="87" t="s">
        <v>325</v>
      </c>
      <c r="H102" s="23" t="str">
        <f t="shared" si="2"/>
        <v>陳＊</v>
      </c>
      <c r="I102" s="23" t="str">
        <f t="shared" si="3"/>
        <v>0＊143489</v>
      </c>
      <c r="J102" s="87" t="s">
        <v>2569</v>
      </c>
      <c r="K102" s="87" t="s">
        <v>1127</v>
      </c>
      <c r="L102" s="41" t="s">
        <v>334</v>
      </c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 t="s">
        <v>1133</v>
      </c>
      <c r="BB102" s="1"/>
      <c r="BC102" s="1"/>
      <c r="BD102" s="1"/>
      <c r="BE102" s="1"/>
      <c r="BF102" s="1"/>
      <c r="BG102" s="1"/>
      <c r="BH102" s="1"/>
      <c r="BI102" s="1"/>
      <c r="BJ102" s="88"/>
    </row>
    <row r="103" spans="1:62" ht="31.2">
      <c r="A103" s="23">
        <v>99</v>
      </c>
      <c r="B103" s="87" t="s">
        <v>3274</v>
      </c>
      <c r="C103" s="87" t="s">
        <v>2570</v>
      </c>
      <c r="D103" s="87" t="s">
        <v>2661</v>
      </c>
      <c r="E103" s="87">
        <v>78</v>
      </c>
      <c r="F103" s="87" t="s">
        <v>2571</v>
      </c>
      <c r="G103" s="87" t="s">
        <v>2572</v>
      </c>
      <c r="H103" s="23" t="str">
        <f t="shared" si="2"/>
        <v>盧＊玉</v>
      </c>
      <c r="I103" s="23" t="str">
        <f t="shared" si="3"/>
        <v>0＊040936</v>
      </c>
      <c r="J103" s="87" t="s">
        <v>2569</v>
      </c>
      <c r="K103" s="87" t="s">
        <v>1130</v>
      </c>
      <c r="L103" s="41" t="s">
        <v>334</v>
      </c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 t="s">
        <v>3195</v>
      </c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88"/>
    </row>
    <row r="104" spans="1:62" ht="31.2">
      <c r="A104" s="23">
        <v>100</v>
      </c>
      <c r="B104" s="87" t="s">
        <v>3207</v>
      </c>
      <c r="C104" s="87" t="s">
        <v>1399</v>
      </c>
      <c r="D104" s="87" t="s">
        <v>2659</v>
      </c>
      <c r="E104" s="87">
        <v>64</v>
      </c>
      <c r="F104" s="87" t="s">
        <v>2560</v>
      </c>
      <c r="G104" s="87" t="s">
        <v>2573</v>
      </c>
      <c r="H104" s="23" t="str">
        <f t="shared" si="2"/>
        <v>黃＊生</v>
      </c>
      <c r="I104" s="23" t="str">
        <f t="shared" si="3"/>
        <v>1＊740617</v>
      </c>
      <c r="J104" s="87" t="s">
        <v>2569</v>
      </c>
      <c r="K104" s="87" t="s">
        <v>1127</v>
      </c>
      <c r="L104" s="41" t="s">
        <v>334</v>
      </c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 t="s">
        <v>3195</v>
      </c>
      <c r="BB104" s="1"/>
      <c r="BC104" s="1"/>
      <c r="BD104" s="1"/>
      <c r="BE104" s="1" t="s">
        <v>1114</v>
      </c>
      <c r="BF104" s="1"/>
      <c r="BG104" s="1"/>
      <c r="BH104" s="1"/>
      <c r="BI104" s="1"/>
      <c r="BJ104" s="88"/>
    </row>
    <row r="105" spans="1:62" ht="31.2">
      <c r="A105" s="23">
        <v>101</v>
      </c>
      <c r="B105" s="87" t="s">
        <v>3275</v>
      </c>
      <c r="C105" s="87" t="s">
        <v>1677</v>
      </c>
      <c r="D105" s="87" t="s">
        <v>2659</v>
      </c>
      <c r="E105" s="87">
        <v>68</v>
      </c>
      <c r="F105" s="87" t="s">
        <v>325</v>
      </c>
      <c r="G105" s="87" t="s">
        <v>325</v>
      </c>
      <c r="H105" s="23" t="str">
        <f t="shared" si="2"/>
        <v>張＊福</v>
      </c>
      <c r="I105" s="23" t="str">
        <f t="shared" si="3"/>
        <v>2＊738055</v>
      </c>
      <c r="J105" s="87" t="s">
        <v>2569</v>
      </c>
      <c r="K105" s="87" t="s">
        <v>1127</v>
      </c>
      <c r="L105" s="41" t="s">
        <v>334</v>
      </c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 t="s">
        <v>1133</v>
      </c>
      <c r="BB105" s="1"/>
      <c r="BC105" s="1"/>
      <c r="BD105" s="1"/>
      <c r="BE105" s="1"/>
      <c r="BF105" s="1"/>
      <c r="BG105" s="1"/>
      <c r="BH105" s="1"/>
      <c r="BI105" s="1"/>
      <c r="BJ105" s="88"/>
    </row>
    <row r="106" spans="1:62" ht="46.8">
      <c r="A106" s="23">
        <v>102</v>
      </c>
      <c r="B106" s="87" t="s">
        <v>3276</v>
      </c>
      <c r="C106" s="87" t="s">
        <v>2574</v>
      </c>
      <c r="D106" s="87" t="s">
        <v>2661</v>
      </c>
      <c r="E106" s="87">
        <v>49</v>
      </c>
      <c r="F106" s="87" t="s">
        <v>2569</v>
      </c>
      <c r="G106" s="87"/>
      <c r="H106" s="23" t="str">
        <f t="shared" si="2"/>
        <v>黃＊儀</v>
      </c>
      <c r="I106" s="23" t="str">
        <f t="shared" si="3"/>
        <v>1＊664300</v>
      </c>
      <c r="J106" s="87" t="s">
        <v>2573</v>
      </c>
      <c r="K106" s="87" t="s">
        <v>1165</v>
      </c>
      <c r="L106" s="41" t="s">
        <v>334</v>
      </c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 t="s">
        <v>3195</v>
      </c>
      <c r="X106" s="1"/>
      <c r="Y106" s="84" t="s">
        <v>3196</v>
      </c>
      <c r="Z106" s="1"/>
      <c r="AA106" s="1"/>
      <c r="AB106" s="1" t="s">
        <v>3032</v>
      </c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88"/>
    </row>
    <row r="107" spans="1:62" ht="46.8">
      <c r="A107" s="23">
        <v>103</v>
      </c>
      <c r="B107" s="87" t="s">
        <v>2877</v>
      </c>
      <c r="C107" s="87" t="s">
        <v>2221</v>
      </c>
      <c r="D107" s="87" t="s">
        <v>2659</v>
      </c>
      <c r="E107" s="87">
        <v>61</v>
      </c>
      <c r="F107" s="87" t="s">
        <v>2575</v>
      </c>
      <c r="G107" s="87" t="s">
        <v>2549</v>
      </c>
      <c r="H107" s="23" t="str">
        <f t="shared" si="2"/>
        <v>吳＊恭</v>
      </c>
      <c r="I107" s="23" t="str">
        <f t="shared" si="3"/>
        <v>0＊927005</v>
      </c>
      <c r="J107" s="87" t="s">
        <v>2547</v>
      </c>
      <c r="K107" s="87" t="s">
        <v>1139</v>
      </c>
      <c r="L107" s="87">
        <v>1058</v>
      </c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 t="s">
        <v>3195</v>
      </c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 t="s">
        <v>1111</v>
      </c>
      <c r="BJ107" s="88"/>
    </row>
    <row r="108" spans="1:62" ht="46.8">
      <c r="A108" s="23">
        <v>104</v>
      </c>
      <c r="B108" s="87" t="s">
        <v>3277</v>
      </c>
      <c r="C108" s="87" t="s">
        <v>2576</v>
      </c>
      <c r="D108" s="87" t="s">
        <v>2661</v>
      </c>
      <c r="E108" s="87">
        <v>89</v>
      </c>
      <c r="F108" s="87" t="s">
        <v>2577</v>
      </c>
      <c r="G108" s="87" t="s">
        <v>2557</v>
      </c>
      <c r="H108" s="23" t="str">
        <f t="shared" si="2"/>
        <v>陳＊英</v>
      </c>
      <c r="I108" s="23" t="str">
        <f t="shared" si="3"/>
        <v>0＊584986</v>
      </c>
      <c r="J108" s="87" t="s">
        <v>2578</v>
      </c>
      <c r="K108" s="87" t="s">
        <v>1139</v>
      </c>
      <c r="L108" s="87">
        <v>1058</v>
      </c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 t="s">
        <v>3195</v>
      </c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 t="s">
        <v>1111</v>
      </c>
      <c r="BJ108" s="88"/>
    </row>
    <row r="109" spans="1:62" ht="31.2">
      <c r="A109" s="23">
        <v>105</v>
      </c>
      <c r="B109" s="87" t="s">
        <v>2701</v>
      </c>
      <c r="C109" s="87" t="s">
        <v>1440</v>
      </c>
      <c r="D109" s="87" t="s">
        <v>2661</v>
      </c>
      <c r="E109" s="87">
        <v>66</v>
      </c>
      <c r="F109" s="87" t="s">
        <v>325</v>
      </c>
      <c r="G109" s="87" t="s">
        <v>325</v>
      </c>
      <c r="H109" s="23" t="str">
        <f t="shared" si="2"/>
        <v>陳＊嬌</v>
      </c>
      <c r="I109" s="23" t="str">
        <f t="shared" si="3"/>
        <v>2＊795743</v>
      </c>
      <c r="J109" s="87" t="s">
        <v>2578</v>
      </c>
      <c r="K109" s="87" t="s">
        <v>1131</v>
      </c>
      <c r="L109" s="87">
        <v>1058</v>
      </c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 t="s">
        <v>3195</v>
      </c>
      <c r="BD109" s="1"/>
      <c r="BE109" s="1"/>
      <c r="BF109" s="1"/>
      <c r="BG109" s="1"/>
      <c r="BH109" s="1"/>
      <c r="BI109" s="1"/>
      <c r="BJ109" s="88"/>
    </row>
    <row r="110" spans="1:62" ht="31.2">
      <c r="A110" s="23">
        <v>106</v>
      </c>
      <c r="B110" s="87" t="s">
        <v>3056</v>
      </c>
      <c r="C110" s="87" t="s">
        <v>2353</v>
      </c>
      <c r="D110" s="87" t="s">
        <v>2659</v>
      </c>
      <c r="E110" s="87">
        <v>75</v>
      </c>
      <c r="F110" s="87" t="s">
        <v>325</v>
      </c>
      <c r="G110" s="87" t="s">
        <v>325</v>
      </c>
      <c r="H110" s="23" t="str">
        <f t="shared" si="2"/>
        <v>王＊陽</v>
      </c>
      <c r="I110" s="23" t="str">
        <f t="shared" si="3"/>
        <v>0＊319116</v>
      </c>
      <c r="J110" s="87" t="s">
        <v>2558</v>
      </c>
      <c r="K110" s="87" t="s">
        <v>1151</v>
      </c>
      <c r="L110" s="87">
        <v>1058</v>
      </c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 t="s">
        <v>3195</v>
      </c>
      <c r="BC110" s="1"/>
      <c r="BD110" s="1"/>
      <c r="BE110" s="1"/>
      <c r="BF110" s="1"/>
      <c r="BG110" s="1"/>
      <c r="BH110" s="1"/>
      <c r="BI110" s="1"/>
      <c r="BJ110" s="88"/>
    </row>
    <row r="111" spans="1:62" ht="31.2">
      <c r="A111" s="23">
        <v>107</v>
      </c>
      <c r="B111" s="87" t="s">
        <v>3278</v>
      </c>
      <c r="C111" s="87" t="s">
        <v>2579</v>
      </c>
      <c r="D111" s="87" t="s">
        <v>2659</v>
      </c>
      <c r="E111" s="87">
        <v>74</v>
      </c>
      <c r="F111" s="87" t="s">
        <v>2577</v>
      </c>
      <c r="G111" s="87"/>
      <c r="H111" s="23" t="str">
        <f t="shared" si="2"/>
        <v>李＊樹</v>
      </c>
      <c r="I111" s="23" t="str">
        <f t="shared" si="3"/>
        <v>1＊630754</v>
      </c>
      <c r="J111" s="87" t="s">
        <v>2558</v>
      </c>
      <c r="K111" s="87" t="s">
        <v>1151</v>
      </c>
      <c r="L111" s="87">
        <v>1058</v>
      </c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 t="s">
        <v>3195</v>
      </c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 t="s">
        <v>3195</v>
      </c>
      <c r="BI111" s="1" t="s">
        <v>1111</v>
      </c>
      <c r="BJ111" s="88"/>
    </row>
    <row r="112" spans="1:62" ht="46.8">
      <c r="A112" s="23">
        <v>108</v>
      </c>
      <c r="B112" s="87" t="s">
        <v>3279</v>
      </c>
      <c r="C112" s="87" t="s">
        <v>2580</v>
      </c>
      <c r="D112" s="87" t="s">
        <v>2659</v>
      </c>
      <c r="E112" s="87">
        <v>78</v>
      </c>
      <c r="F112" s="87" t="s">
        <v>325</v>
      </c>
      <c r="G112" s="87" t="s">
        <v>325</v>
      </c>
      <c r="H112" s="23" t="str">
        <f t="shared" si="2"/>
        <v>薛＊仁</v>
      </c>
      <c r="I112" s="23" t="str">
        <f t="shared" si="3"/>
        <v>0＊293964</v>
      </c>
      <c r="J112" s="87" t="s">
        <v>2581</v>
      </c>
      <c r="K112" s="87" t="s">
        <v>1132</v>
      </c>
      <c r="L112" s="87">
        <v>1058</v>
      </c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 t="s">
        <v>3195</v>
      </c>
      <c r="BA112" s="1" t="s">
        <v>3195</v>
      </c>
      <c r="BB112" s="1"/>
      <c r="BC112" s="1"/>
      <c r="BD112" s="1"/>
      <c r="BE112" s="1"/>
      <c r="BF112" s="1"/>
      <c r="BG112" s="1"/>
      <c r="BH112" s="1"/>
      <c r="BI112" s="1"/>
      <c r="BJ112" s="88"/>
    </row>
    <row r="113" spans="1:62" ht="62.4">
      <c r="A113" s="23">
        <v>109</v>
      </c>
      <c r="B113" s="87" t="s">
        <v>3280</v>
      </c>
      <c r="C113" s="87" t="s">
        <v>2582</v>
      </c>
      <c r="D113" s="87" t="s">
        <v>2659</v>
      </c>
      <c r="E113" s="87">
        <v>68</v>
      </c>
      <c r="F113" s="87" t="s">
        <v>2563</v>
      </c>
      <c r="G113" s="87" t="s">
        <v>2566</v>
      </c>
      <c r="H113" s="23" t="str">
        <f t="shared" si="2"/>
        <v>賴＊福</v>
      </c>
      <c r="I113" s="23" t="str">
        <f t="shared" si="3"/>
        <v>0＊163980</v>
      </c>
      <c r="J113" s="87" t="s">
        <v>2581</v>
      </c>
      <c r="K113" s="87" t="s">
        <v>2631</v>
      </c>
      <c r="L113" s="87">
        <v>1058</v>
      </c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 t="s">
        <v>3195</v>
      </c>
      <c r="X113" s="1"/>
      <c r="Y113" s="1" t="s">
        <v>3197</v>
      </c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 t="s">
        <v>1111</v>
      </c>
      <c r="BJ113" s="88"/>
    </row>
    <row r="114" spans="1:62" ht="31.2">
      <c r="A114" s="23">
        <v>110</v>
      </c>
      <c r="B114" s="87" t="s">
        <v>3281</v>
      </c>
      <c r="C114" s="87" t="s">
        <v>2583</v>
      </c>
      <c r="D114" s="87" t="s">
        <v>2659</v>
      </c>
      <c r="E114" s="87">
        <v>51</v>
      </c>
      <c r="F114" s="87" t="s">
        <v>325</v>
      </c>
      <c r="G114" s="87" t="s">
        <v>325</v>
      </c>
      <c r="H114" s="23" t="str">
        <f t="shared" si="2"/>
        <v>周＊耀</v>
      </c>
      <c r="I114" s="23" t="str">
        <f t="shared" si="3"/>
        <v>1＊470231</v>
      </c>
      <c r="J114" s="87" t="s">
        <v>2581</v>
      </c>
      <c r="K114" s="87" t="s">
        <v>1127</v>
      </c>
      <c r="L114" s="87">
        <v>1058</v>
      </c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 t="s">
        <v>3195</v>
      </c>
      <c r="BB114" s="1"/>
      <c r="BC114" s="1"/>
      <c r="BD114" s="1"/>
      <c r="BE114" s="1"/>
      <c r="BF114" s="1"/>
      <c r="BG114" s="1"/>
      <c r="BH114" s="1"/>
      <c r="BI114" s="1"/>
      <c r="BJ114" s="88"/>
    </row>
    <row r="115" spans="1:62" ht="31.2">
      <c r="A115" s="23">
        <v>111</v>
      </c>
      <c r="B115" s="87" t="s">
        <v>3282</v>
      </c>
      <c r="C115" s="87" t="s">
        <v>471</v>
      </c>
      <c r="D115" s="87" t="s">
        <v>2661</v>
      </c>
      <c r="E115" s="87">
        <v>63</v>
      </c>
      <c r="F115" s="87" t="s">
        <v>325</v>
      </c>
      <c r="G115" s="87" t="s">
        <v>325</v>
      </c>
      <c r="H115" s="23" t="str">
        <f t="shared" si="2"/>
        <v>范＊英</v>
      </c>
      <c r="I115" s="23" t="str">
        <f t="shared" si="3"/>
        <v>0＊865538</v>
      </c>
      <c r="J115" s="87" t="s">
        <v>2547</v>
      </c>
      <c r="K115" s="87" t="s">
        <v>1130</v>
      </c>
      <c r="L115" s="87">
        <v>1125</v>
      </c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 t="s">
        <v>1133</v>
      </c>
      <c r="BC115" s="1"/>
      <c r="BD115" s="1"/>
      <c r="BE115" s="1"/>
      <c r="BF115" s="1"/>
      <c r="BG115" s="1"/>
      <c r="BH115" s="1"/>
      <c r="BI115" s="1"/>
      <c r="BJ115" s="88"/>
    </row>
    <row r="116" spans="1:62" ht="31.2">
      <c r="A116" s="23">
        <v>112</v>
      </c>
      <c r="B116" s="87" t="s">
        <v>2955</v>
      </c>
      <c r="C116" s="87" t="s">
        <v>560</v>
      </c>
      <c r="D116" s="87" t="s">
        <v>2661</v>
      </c>
      <c r="E116" s="87">
        <v>86</v>
      </c>
      <c r="F116" s="87" t="s">
        <v>325</v>
      </c>
      <c r="G116" s="87" t="s">
        <v>325</v>
      </c>
      <c r="H116" s="23" t="str">
        <f t="shared" si="2"/>
        <v>官＊敏娥</v>
      </c>
      <c r="I116" s="23" t="str">
        <f t="shared" si="3"/>
        <v>0＊891894</v>
      </c>
      <c r="J116" s="87" t="s">
        <v>2547</v>
      </c>
      <c r="K116" s="87" t="s">
        <v>1130</v>
      </c>
      <c r="L116" s="87">
        <v>1125</v>
      </c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 t="s">
        <v>1133</v>
      </c>
      <c r="BC116" s="1"/>
      <c r="BD116" s="1"/>
      <c r="BE116" s="1" t="s">
        <v>1114</v>
      </c>
      <c r="BF116" s="1"/>
      <c r="BG116" s="1"/>
      <c r="BH116" s="1"/>
      <c r="BI116" s="1"/>
      <c r="BJ116" s="88"/>
    </row>
    <row r="117" spans="1:62" ht="46.8">
      <c r="A117" s="23">
        <v>113</v>
      </c>
      <c r="B117" s="87" t="s">
        <v>3283</v>
      </c>
      <c r="C117" s="87" t="s">
        <v>2584</v>
      </c>
      <c r="D117" s="87" t="s">
        <v>2661</v>
      </c>
      <c r="E117" s="87">
        <v>57</v>
      </c>
      <c r="F117" s="87" t="s">
        <v>2575</v>
      </c>
      <c r="G117" s="87" t="s">
        <v>2585</v>
      </c>
      <c r="H117" s="23" t="str">
        <f t="shared" si="2"/>
        <v>鄭＊玉</v>
      </c>
      <c r="I117" s="23" t="str">
        <f t="shared" si="3"/>
        <v>2＊675630</v>
      </c>
      <c r="J117" s="87" t="s">
        <v>2547</v>
      </c>
      <c r="K117" s="87" t="s">
        <v>1155</v>
      </c>
      <c r="L117" s="87">
        <v>1125</v>
      </c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 t="s">
        <v>3195</v>
      </c>
      <c r="AW117" s="1"/>
      <c r="AX117" s="1"/>
      <c r="AY117" s="1"/>
      <c r="AZ117" s="1"/>
      <c r="BA117" s="1"/>
      <c r="BB117" s="1"/>
      <c r="BC117" s="1" t="s">
        <v>3195</v>
      </c>
      <c r="BD117" s="1"/>
      <c r="BE117" s="1"/>
      <c r="BF117" s="1"/>
      <c r="BG117" s="1"/>
      <c r="BH117" s="1"/>
      <c r="BI117" s="1" t="s">
        <v>1111</v>
      </c>
      <c r="BJ117" s="88"/>
    </row>
    <row r="118" spans="1:62" ht="46.8">
      <c r="A118" s="23">
        <v>114</v>
      </c>
      <c r="B118" s="87" t="s">
        <v>3284</v>
      </c>
      <c r="C118" s="87" t="s">
        <v>2586</v>
      </c>
      <c r="D118" s="87" t="s">
        <v>2661</v>
      </c>
      <c r="E118" s="87">
        <v>69</v>
      </c>
      <c r="F118" s="87" t="s">
        <v>325</v>
      </c>
      <c r="G118" s="87" t="s">
        <v>325</v>
      </c>
      <c r="H118" s="23" t="str">
        <f t="shared" si="2"/>
        <v>劉＊美珍</v>
      </c>
      <c r="I118" s="23" t="str">
        <f t="shared" si="3"/>
        <v>1＊629528</v>
      </c>
      <c r="J118" s="87" t="s">
        <v>2550</v>
      </c>
      <c r="K118" s="87" t="s">
        <v>1132</v>
      </c>
      <c r="L118" s="87">
        <v>1125</v>
      </c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 t="s">
        <v>3195</v>
      </c>
      <c r="BA118" s="1" t="s">
        <v>3195</v>
      </c>
      <c r="BB118" s="1"/>
      <c r="BC118" s="1"/>
      <c r="BD118" s="1"/>
      <c r="BE118" s="1"/>
      <c r="BF118" s="1"/>
      <c r="BG118" s="1"/>
      <c r="BH118" s="1"/>
      <c r="BI118" s="1"/>
      <c r="BJ118" s="88"/>
    </row>
    <row r="119" spans="1:62" ht="31.2">
      <c r="A119" s="23">
        <v>115</v>
      </c>
      <c r="B119" s="87" t="s">
        <v>3285</v>
      </c>
      <c r="C119" s="87" t="s">
        <v>504</v>
      </c>
      <c r="D119" s="87" t="s">
        <v>2661</v>
      </c>
      <c r="E119" s="87">
        <v>56</v>
      </c>
      <c r="F119" s="87" t="s">
        <v>325</v>
      </c>
      <c r="G119" s="87" t="s">
        <v>325</v>
      </c>
      <c r="H119" s="23" t="str">
        <f t="shared" si="2"/>
        <v>葉＊華</v>
      </c>
      <c r="I119" s="23" t="str">
        <f t="shared" si="3"/>
        <v>0＊562485</v>
      </c>
      <c r="J119" s="87" t="s">
        <v>2577</v>
      </c>
      <c r="K119" s="87" t="s">
        <v>1127</v>
      </c>
      <c r="L119" s="87">
        <v>1125</v>
      </c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 t="s">
        <v>1102</v>
      </c>
      <c r="BB119" s="1"/>
      <c r="BC119" s="1"/>
      <c r="BD119" s="1"/>
      <c r="BE119" s="1"/>
      <c r="BF119" s="1"/>
      <c r="BG119" s="1"/>
      <c r="BH119" s="1"/>
      <c r="BI119" s="1"/>
      <c r="BJ119" s="88"/>
    </row>
    <row r="120" spans="1:62" ht="46.8">
      <c r="A120" s="23">
        <v>116</v>
      </c>
      <c r="B120" s="87" t="s">
        <v>3286</v>
      </c>
      <c r="C120" s="87" t="s">
        <v>2587</v>
      </c>
      <c r="D120" s="87" t="s">
        <v>2659</v>
      </c>
      <c r="E120" s="87">
        <v>78</v>
      </c>
      <c r="F120" s="87" t="s">
        <v>325</v>
      </c>
      <c r="G120" s="87" t="s">
        <v>325</v>
      </c>
      <c r="H120" s="23" t="str">
        <f t="shared" si="2"/>
        <v>陳＊富</v>
      </c>
      <c r="I120" s="23" t="str">
        <f t="shared" si="3"/>
        <v>2＊923153</v>
      </c>
      <c r="J120" s="87" t="s">
        <v>2577</v>
      </c>
      <c r="K120" s="87" t="s">
        <v>1132</v>
      </c>
      <c r="L120" s="87">
        <v>1125</v>
      </c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 t="s">
        <v>3195</v>
      </c>
      <c r="BA120" s="1" t="s">
        <v>3195</v>
      </c>
      <c r="BB120" s="1"/>
      <c r="BC120" s="1"/>
      <c r="BD120" s="1"/>
      <c r="BE120" s="1" t="s">
        <v>1114</v>
      </c>
      <c r="BF120" s="1"/>
      <c r="BG120" s="1"/>
      <c r="BH120" s="1"/>
      <c r="BI120" s="1"/>
      <c r="BJ120" s="88"/>
    </row>
    <row r="121" spans="1:62" ht="31.2">
      <c r="A121" s="23">
        <v>117</v>
      </c>
      <c r="B121" s="87" t="s">
        <v>2892</v>
      </c>
      <c r="C121" s="87" t="s">
        <v>1705</v>
      </c>
      <c r="D121" s="87" t="s">
        <v>2661</v>
      </c>
      <c r="E121" s="87">
        <v>65</v>
      </c>
      <c r="F121" s="87" t="s">
        <v>2588</v>
      </c>
      <c r="G121" s="87" t="s">
        <v>2560</v>
      </c>
      <c r="H121" s="23" t="str">
        <f t="shared" si="2"/>
        <v>李＊敏</v>
      </c>
      <c r="I121" s="23" t="str">
        <f t="shared" si="3"/>
        <v>2＊464758</v>
      </c>
      <c r="J121" s="87" t="s">
        <v>2577</v>
      </c>
      <c r="K121" s="87" t="s">
        <v>1136</v>
      </c>
      <c r="L121" s="87">
        <v>1125</v>
      </c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 t="s">
        <v>1102</v>
      </c>
      <c r="BC121" s="1"/>
      <c r="BD121" s="1"/>
      <c r="BE121" s="1"/>
      <c r="BF121" s="1"/>
      <c r="BG121" s="1"/>
      <c r="BH121" s="1"/>
      <c r="BI121" s="1"/>
      <c r="BJ121" s="88"/>
    </row>
    <row r="122" spans="1:62" ht="31.2">
      <c r="A122" s="23">
        <v>118</v>
      </c>
      <c r="B122" s="87" t="s">
        <v>3287</v>
      </c>
      <c r="C122" s="87" t="s">
        <v>2589</v>
      </c>
      <c r="D122" s="87" t="s">
        <v>2659</v>
      </c>
      <c r="E122" s="87">
        <v>91</v>
      </c>
      <c r="F122" s="87" t="s">
        <v>325</v>
      </c>
      <c r="G122" s="87" t="s">
        <v>325</v>
      </c>
      <c r="H122" s="23" t="str">
        <f t="shared" si="2"/>
        <v>林＊和</v>
      </c>
      <c r="I122" s="23" t="str">
        <f t="shared" si="3"/>
        <v>0＊373594</v>
      </c>
      <c r="J122" s="87" t="s">
        <v>2578</v>
      </c>
      <c r="K122" s="87" t="s">
        <v>1127</v>
      </c>
      <c r="L122" s="87">
        <v>1125</v>
      </c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 t="s">
        <v>3195</v>
      </c>
      <c r="BB122" s="1"/>
      <c r="BC122" s="1"/>
      <c r="BD122" s="1"/>
      <c r="BE122" s="1"/>
      <c r="BF122" s="1"/>
      <c r="BG122" s="1"/>
      <c r="BH122" s="1"/>
      <c r="BI122" s="1"/>
      <c r="BJ122" s="88"/>
    </row>
    <row r="123" spans="1:62" ht="46.8">
      <c r="A123" s="23">
        <v>119</v>
      </c>
      <c r="B123" s="87" t="s">
        <v>2878</v>
      </c>
      <c r="C123" s="87" t="s">
        <v>2222</v>
      </c>
      <c r="D123" s="87" t="s">
        <v>2661</v>
      </c>
      <c r="E123" s="87">
        <v>68</v>
      </c>
      <c r="F123" s="87" t="s">
        <v>325</v>
      </c>
      <c r="G123" s="87" t="s">
        <v>325</v>
      </c>
      <c r="H123" s="23" t="str">
        <f t="shared" si="2"/>
        <v>游＊</v>
      </c>
      <c r="I123" s="23" t="str">
        <f t="shared" si="3"/>
        <v>0＊503401</v>
      </c>
      <c r="J123" s="87" t="s">
        <v>2578</v>
      </c>
      <c r="K123" s="87" t="s">
        <v>1125</v>
      </c>
      <c r="L123" s="87">
        <v>1125</v>
      </c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 t="s">
        <v>3195</v>
      </c>
      <c r="BA123" s="1"/>
      <c r="BB123" s="1" t="s">
        <v>1102</v>
      </c>
      <c r="BC123" s="1"/>
      <c r="BD123" s="1"/>
      <c r="BE123" s="1" t="s">
        <v>1114</v>
      </c>
      <c r="BF123" s="1"/>
      <c r="BG123" s="1"/>
      <c r="BH123" s="1"/>
      <c r="BI123" s="1"/>
      <c r="BJ123" s="88"/>
    </row>
    <row r="124" spans="1:62" ht="46.8">
      <c r="A124" s="23">
        <v>120</v>
      </c>
      <c r="B124" s="87" t="s">
        <v>3288</v>
      </c>
      <c r="C124" s="87" t="s">
        <v>2590</v>
      </c>
      <c r="D124" s="87" t="s">
        <v>2661</v>
      </c>
      <c r="E124" s="87">
        <v>55</v>
      </c>
      <c r="F124" s="87" t="s">
        <v>2585</v>
      </c>
      <c r="G124" s="87" t="s">
        <v>2557</v>
      </c>
      <c r="H124" s="23" t="str">
        <f t="shared" si="2"/>
        <v>吳＊美</v>
      </c>
      <c r="I124" s="23" t="str">
        <f t="shared" si="3"/>
        <v>2＊927975</v>
      </c>
      <c r="J124" s="87" t="s">
        <v>2578</v>
      </c>
      <c r="K124" s="87" t="s">
        <v>1802</v>
      </c>
      <c r="L124" s="87">
        <v>1125</v>
      </c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 t="s">
        <v>3198</v>
      </c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 t="s">
        <v>1111</v>
      </c>
      <c r="BJ124" s="88"/>
    </row>
    <row r="125" spans="1:62" ht="46.8">
      <c r="A125" s="23">
        <v>121</v>
      </c>
      <c r="B125" s="87" t="s">
        <v>3289</v>
      </c>
      <c r="C125" s="87" t="s">
        <v>2591</v>
      </c>
      <c r="D125" s="87" t="s">
        <v>2659</v>
      </c>
      <c r="E125" s="87">
        <v>56</v>
      </c>
      <c r="F125" s="87" t="s">
        <v>325</v>
      </c>
      <c r="G125" s="87" t="s">
        <v>325</v>
      </c>
      <c r="H125" s="23" t="str">
        <f t="shared" si="2"/>
        <v>賴＊鐘</v>
      </c>
      <c r="I125" s="23" t="str">
        <f t="shared" si="3"/>
        <v>1＊126701</v>
      </c>
      <c r="J125" s="87" t="s">
        <v>2557</v>
      </c>
      <c r="K125" s="87" t="s">
        <v>1132</v>
      </c>
      <c r="L125" s="87">
        <v>1125</v>
      </c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 t="s">
        <v>3195</v>
      </c>
      <c r="AZ125" s="1" t="s">
        <v>1108</v>
      </c>
      <c r="BA125" s="1" t="s">
        <v>3195</v>
      </c>
      <c r="BB125" s="1"/>
      <c r="BC125" s="1"/>
      <c r="BD125" s="1"/>
      <c r="BE125" s="1"/>
      <c r="BF125" s="1"/>
      <c r="BG125" s="1"/>
      <c r="BH125" s="1"/>
      <c r="BI125" s="1"/>
      <c r="BJ125" s="88"/>
    </row>
    <row r="126" spans="1:62" ht="46.8">
      <c r="A126" s="23">
        <v>122</v>
      </c>
      <c r="B126" s="87" t="s">
        <v>2936</v>
      </c>
      <c r="C126" s="87" t="s">
        <v>490</v>
      </c>
      <c r="D126" s="87" t="s">
        <v>2659</v>
      </c>
      <c r="E126" s="87">
        <v>46</v>
      </c>
      <c r="F126" s="87" t="s">
        <v>325</v>
      </c>
      <c r="G126" s="87" t="s">
        <v>325</v>
      </c>
      <c r="H126" s="23" t="str">
        <f t="shared" si="2"/>
        <v>高＊誠</v>
      </c>
      <c r="I126" s="23" t="str">
        <f t="shared" si="3"/>
        <v>0＊901391</v>
      </c>
      <c r="J126" s="87" t="s">
        <v>2558</v>
      </c>
      <c r="K126" s="87" t="s">
        <v>1132</v>
      </c>
      <c r="L126" s="87">
        <v>1125</v>
      </c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 t="s">
        <v>3195</v>
      </c>
      <c r="BA126" s="1" t="s">
        <v>3195</v>
      </c>
      <c r="BB126" s="1"/>
      <c r="BC126" s="1"/>
      <c r="BD126" s="1"/>
      <c r="BE126" s="1"/>
      <c r="BF126" s="1"/>
      <c r="BG126" s="1"/>
      <c r="BH126" s="1"/>
      <c r="BI126" s="1"/>
      <c r="BJ126" s="88"/>
    </row>
    <row r="127" spans="1:62" ht="16.2">
      <c r="A127" s="23">
        <v>123</v>
      </c>
      <c r="B127" s="87" t="s">
        <v>3290</v>
      </c>
      <c r="C127" s="87" t="s">
        <v>2488</v>
      </c>
      <c r="D127" s="87" t="s">
        <v>2659</v>
      </c>
      <c r="E127" s="87">
        <v>57</v>
      </c>
      <c r="F127" s="87" t="s">
        <v>2592</v>
      </c>
      <c r="G127" s="87" t="s">
        <v>2558</v>
      </c>
      <c r="H127" s="23" t="str">
        <f t="shared" si="2"/>
        <v>廖＊文</v>
      </c>
      <c r="I127" s="23" t="str">
        <f t="shared" si="3"/>
        <v>1＊804564</v>
      </c>
      <c r="J127" s="87" t="s">
        <v>2558</v>
      </c>
      <c r="K127" s="87">
        <v>5760350</v>
      </c>
      <c r="L127" s="87">
        <v>1125</v>
      </c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 t="s">
        <v>3195</v>
      </c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31"/>
      <c r="BJ127" s="88"/>
    </row>
    <row r="128" spans="1:62" ht="31.2">
      <c r="A128" s="23">
        <v>124</v>
      </c>
      <c r="B128" s="87" t="s">
        <v>2876</v>
      </c>
      <c r="C128" s="87" t="s">
        <v>2220</v>
      </c>
      <c r="D128" s="87" t="s">
        <v>2661</v>
      </c>
      <c r="E128" s="87">
        <v>78</v>
      </c>
      <c r="F128" s="87" t="s">
        <v>325</v>
      </c>
      <c r="G128" s="87" t="s">
        <v>325</v>
      </c>
      <c r="H128" s="23" t="str">
        <f t="shared" si="2"/>
        <v>曾＊枝</v>
      </c>
      <c r="I128" s="23" t="str">
        <f t="shared" si="3"/>
        <v>2＊894029</v>
      </c>
      <c r="J128" s="87" t="s">
        <v>2558</v>
      </c>
      <c r="K128" s="87" t="s">
        <v>1130</v>
      </c>
      <c r="L128" s="87">
        <v>1125</v>
      </c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 t="s">
        <v>1133</v>
      </c>
      <c r="BC128" s="1"/>
      <c r="BD128" s="1"/>
      <c r="BE128" s="1"/>
      <c r="BF128" s="1"/>
      <c r="BG128" s="1"/>
      <c r="BH128" s="1"/>
      <c r="BI128" s="1"/>
      <c r="BJ128" s="88"/>
    </row>
    <row r="129" spans="1:62" ht="31.2">
      <c r="A129" s="23">
        <v>125</v>
      </c>
      <c r="B129" s="87" t="s">
        <v>3291</v>
      </c>
      <c r="C129" s="87" t="s">
        <v>140</v>
      </c>
      <c r="D129" s="87" t="s">
        <v>2659</v>
      </c>
      <c r="E129" s="87">
        <v>57</v>
      </c>
      <c r="F129" s="87" t="s">
        <v>325</v>
      </c>
      <c r="G129" s="87" t="s">
        <v>325</v>
      </c>
      <c r="H129" s="23" t="str">
        <f t="shared" si="2"/>
        <v>簡＊璋</v>
      </c>
      <c r="I129" s="23" t="str">
        <f t="shared" si="3"/>
        <v>1＊026296</v>
      </c>
      <c r="J129" s="87" t="s">
        <v>2581</v>
      </c>
      <c r="K129" s="87" t="s">
        <v>1127</v>
      </c>
      <c r="L129" s="87">
        <v>1125</v>
      </c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 t="s">
        <v>3195</v>
      </c>
      <c r="BB129" s="1"/>
      <c r="BC129" s="1"/>
      <c r="BD129" s="1"/>
      <c r="BE129" s="1"/>
      <c r="BF129" s="1"/>
      <c r="BG129" s="1"/>
      <c r="BH129" s="1"/>
      <c r="BI129" s="1"/>
      <c r="BJ129" s="88"/>
    </row>
    <row r="130" spans="1:62" ht="31.2">
      <c r="A130" s="23">
        <v>126</v>
      </c>
      <c r="B130" s="87" t="s">
        <v>3133</v>
      </c>
      <c r="C130" s="87" t="s">
        <v>2448</v>
      </c>
      <c r="D130" s="87" t="s">
        <v>2659</v>
      </c>
      <c r="E130" s="87">
        <v>79</v>
      </c>
      <c r="F130" s="87" t="s">
        <v>325</v>
      </c>
      <c r="G130" s="87" t="s">
        <v>325</v>
      </c>
      <c r="H130" s="23" t="str">
        <f t="shared" si="2"/>
        <v>潘＊輔</v>
      </c>
      <c r="I130" s="23" t="str">
        <f t="shared" si="3"/>
        <v>1＊642388</v>
      </c>
      <c r="J130" s="87" t="s">
        <v>2581</v>
      </c>
      <c r="K130" s="87" t="s">
        <v>1127</v>
      </c>
      <c r="L130" s="87">
        <v>1125</v>
      </c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 t="s">
        <v>3195</v>
      </c>
      <c r="BB130" s="1"/>
      <c r="BC130" s="1"/>
      <c r="BD130" s="1"/>
      <c r="BE130" s="1" t="s">
        <v>1114</v>
      </c>
      <c r="BF130" s="1"/>
      <c r="BG130" s="1"/>
      <c r="BH130" s="1"/>
      <c r="BI130" s="1"/>
      <c r="BJ130" s="88"/>
    </row>
    <row r="131" spans="1:62" ht="31.2">
      <c r="A131" s="23">
        <v>127</v>
      </c>
      <c r="B131" s="87" t="s">
        <v>3292</v>
      </c>
      <c r="C131" s="87" t="s">
        <v>1736</v>
      </c>
      <c r="D131" s="87" t="s">
        <v>2661</v>
      </c>
      <c r="E131" s="87">
        <v>70</v>
      </c>
      <c r="F131" s="87" t="s">
        <v>325</v>
      </c>
      <c r="G131" s="87" t="s">
        <v>325</v>
      </c>
      <c r="H131" s="23" t="str">
        <f t="shared" si="2"/>
        <v>林＊春圓</v>
      </c>
      <c r="I131" s="23" t="str">
        <f t="shared" si="3"/>
        <v>2＊085992</v>
      </c>
      <c r="J131" s="87" t="s">
        <v>2581</v>
      </c>
      <c r="K131" s="87" t="s">
        <v>1127</v>
      </c>
      <c r="L131" s="87">
        <v>1125</v>
      </c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 t="s">
        <v>3195</v>
      </c>
      <c r="BB131" s="1"/>
      <c r="BC131" s="1"/>
      <c r="BD131" s="1"/>
      <c r="BE131" s="1" t="s">
        <v>1114</v>
      </c>
      <c r="BF131" s="1"/>
      <c r="BG131" s="1"/>
      <c r="BH131" s="1"/>
      <c r="BI131" s="1"/>
      <c r="BJ131" s="88"/>
    </row>
    <row r="132" spans="1:62" ht="31.2">
      <c r="A132" s="23">
        <v>128</v>
      </c>
      <c r="B132" s="87" t="s">
        <v>3293</v>
      </c>
      <c r="C132" s="87" t="s">
        <v>493</v>
      </c>
      <c r="D132" s="87" t="s">
        <v>2661</v>
      </c>
      <c r="E132" s="87">
        <v>78</v>
      </c>
      <c r="F132" s="87" t="s">
        <v>325</v>
      </c>
      <c r="G132" s="87" t="s">
        <v>325</v>
      </c>
      <c r="H132" s="23" t="str">
        <f t="shared" si="2"/>
        <v>蔡＊美佐</v>
      </c>
      <c r="I132" s="23" t="str">
        <f t="shared" si="3"/>
        <v>2＊758046</v>
      </c>
      <c r="J132" s="87" t="s">
        <v>2581</v>
      </c>
      <c r="K132" s="87" t="s">
        <v>1127</v>
      </c>
      <c r="L132" s="87">
        <v>1125</v>
      </c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 t="s">
        <v>3195</v>
      </c>
      <c r="BB132" s="1"/>
      <c r="BC132" s="1"/>
      <c r="BD132" s="1"/>
      <c r="BE132" s="1"/>
      <c r="BF132" s="1"/>
      <c r="BG132" s="1"/>
      <c r="BH132" s="1"/>
      <c r="BI132" s="1"/>
      <c r="BJ132" s="88"/>
    </row>
    <row r="133" spans="1:62" ht="46.8">
      <c r="A133" s="23">
        <v>129</v>
      </c>
      <c r="B133" s="87" t="s">
        <v>3294</v>
      </c>
      <c r="C133" s="87" t="s">
        <v>491</v>
      </c>
      <c r="D133" s="87" t="s">
        <v>2661</v>
      </c>
      <c r="E133" s="87">
        <v>88</v>
      </c>
      <c r="F133" s="87" t="s">
        <v>2581</v>
      </c>
      <c r="G133" s="87" t="s">
        <v>2581</v>
      </c>
      <c r="H133" s="23" t="str">
        <f t="shared" ref="H133:H169" si="4">REPLACE(B133,2,1,"＊")</f>
        <v>林＊珠</v>
      </c>
      <c r="I133" s="23" t="str">
        <f t="shared" ref="I133:I169" si="5">REPLACE(C133,2,1,"＊")</f>
        <v>1＊649986</v>
      </c>
      <c r="J133" s="87" t="s">
        <v>2581</v>
      </c>
      <c r="K133" s="87" t="s">
        <v>1125</v>
      </c>
      <c r="L133" s="87">
        <v>1125</v>
      </c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 t="s">
        <v>3195</v>
      </c>
      <c r="BA133" s="1"/>
      <c r="BB133" s="1" t="s">
        <v>1133</v>
      </c>
      <c r="BC133" s="1"/>
      <c r="BD133" s="1"/>
      <c r="BE133" s="1"/>
      <c r="BF133" s="1"/>
      <c r="BG133" s="1"/>
      <c r="BH133" s="1"/>
      <c r="BI133" s="1"/>
      <c r="BJ133" s="88"/>
    </row>
    <row r="134" spans="1:62" ht="31.2">
      <c r="A134" s="23">
        <v>130</v>
      </c>
      <c r="B134" s="87" t="s">
        <v>3295</v>
      </c>
      <c r="C134" s="87" t="s">
        <v>891</v>
      </c>
      <c r="D134" s="87" t="s">
        <v>2659</v>
      </c>
      <c r="E134" s="87">
        <v>55</v>
      </c>
      <c r="F134" s="87" t="s">
        <v>325</v>
      </c>
      <c r="G134" s="87" t="s">
        <v>325</v>
      </c>
      <c r="H134" s="23" t="str">
        <f t="shared" si="4"/>
        <v>常＊麟</v>
      </c>
      <c r="I134" s="23" t="str">
        <f t="shared" si="5"/>
        <v>0＊185188</v>
      </c>
      <c r="J134" s="87" t="s">
        <v>2566</v>
      </c>
      <c r="K134" s="87" t="s">
        <v>1127</v>
      </c>
      <c r="L134" s="87">
        <v>1125</v>
      </c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 t="s">
        <v>3195</v>
      </c>
      <c r="BB134" s="1"/>
      <c r="BC134" s="1"/>
      <c r="BD134" s="1"/>
      <c r="BE134" s="1"/>
      <c r="BF134" s="1"/>
      <c r="BG134" s="1"/>
      <c r="BH134" s="1"/>
      <c r="BI134" s="1"/>
      <c r="BJ134" s="88"/>
    </row>
    <row r="135" spans="1:62" ht="31.2">
      <c r="A135" s="23">
        <v>131</v>
      </c>
      <c r="B135" s="87" t="s">
        <v>3296</v>
      </c>
      <c r="C135" s="87" t="s">
        <v>2593</v>
      </c>
      <c r="D135" s="87" t="s">
        <v>2661</v>
      </c>
      <c r="E135" s="87">
        <v>72</v>
      </c>
      <c r="F135" s="87" t="s">
        <v>325</v>
      </c>
      <c r="G135" s="87" t="s">
        <v>325</v>
      </c>
      <c r="H135" s="23" t="str">
        <f t="shared" si="4"/>
        <v>黃＊春秀</v>
      </c>
      <c r="I135" s="23" t="str">
        <f t="shared" si="5"/>
        <v>1＊959557</v>
      </c>
      <c r="J135" s="87" t="s">
        <v>2566</v>
      </c>
      <c r="K135" s="87" t="s">
        <v>1127</v>
      </c>
      <c r="L135" s="87">
        <v>1125</v>
      </c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 t="s">
        <v>3195</v>
      </c>
      <c r="BB135" s="1"/>
      <c r="BC135" s="1"/>
      <c r="BD135" s="1"/>
      <c r="BE135" s="1"/>
      <c r="BF135" s="1"/>
      <c r="BG135" s="1"/>
      <c r="BH135" s="1"/>
      <c r="BI135" s="1"/>
      <c r="BJ135" s="88"/>
    </row>
    <row r="136" spans="1:62" ht="31.2">
      <c r="A136" s="23">
        <v>132</v>
      </c>
      <c r="B136" s="87" t="s">
        <v>3297</v>
      </c>
      <c r="C136" s="87" t="s">
        <v>2594</v>
      </c>
      <c r="D136" s="87" t="s">
        <v>2659</v>
      </c>
      <c r="E136" s="87">
        <v>50</v>
      </c>
      <c r="F136" s="87" t="s">
        <v>325</v>
      </c>
      <c r="G136" s="87" t="s">
        <v>325</v>
      </c>
      <c r="H136" s="23" t="str">
        <f t="shared" si="4"/>
        <v>方＊川</v>
      </c>
      <c r="I136" s="23" t="str">
        <f t="shared" si="5"/>
        <v>2＊473328</v>
      </c>
      <c r="J136" s="87" t="s">
        <v>2566</v>
      </c>
      <c r="K136" s="87" t="s">
        <v>1127</v>
      </c>
      <c r="L136" s="87">
        <v>1125</v>
      </c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 t="s">
        <v>1102</v>
      </c>
      <c r="BB136" s="1"/>
      <c r="BC136" s="1"/>
      <c r="BD136" s="1"/>
      <c r="BE136" s="1"/>
      <c r="BF136" s="1"/>
      <c r="BG136" s="1"/>
      <c r="BH136" s="1"/>
      <c r="BI136" s="1"/>
      <c r="BJ136" s="88"/>
    </row>
    <row r="137" spans="1:62" ht="46.8">
      <c r="A137" s="23">
        <v>133</v>
      </c>
      <c r="B137" s="87" t="s">
        <v>3298</v>
      </c>
      <c r="C137" s="87" t="s">
        <v>2595</v>
      </c>
      <c r="D137" s="87" t="s">
        <v>2661</v>
      </c>
      <c r="E137" s="87">
        <v>65</v>
      </c>
      <c r="F137" s="87" t="s">
        <v>2566</v>
      </c>
      <c r="G137" s="87" t="s">
        <v>2566</v>
      </c>
      <c r="H137" s="23" t="str">
        <f t="shared" si="4"/>
        <v>謝＊珍</v>
      </c>
      <c r="I137" s="23" t="str">
        <f t="shared" si="5"/>
        <v>2＊587108</v>
      </c>
      <c r="J137" s="87" t="s">
        <v>2566</v>
      </c>
      <c r="K137" s="87" t="s">
        <v>2639</v>
      </c>
      <c r="L137" s="87">
        <v>1125</v>
      </c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 t="s">
        <v>3195</v>
      </c>
      <c r="BA137" s="1"/>
      <c r="BB137" s="1" t="s">
        <v>3195</v>
      </c>
      <c r="BC137" s="1"/>
      <c r="BD137" s="1"/>
      <c r="BE137" s="1"/>
      <c r="BF137" s="1"/>
      <c r="BG137" s="1"/>
      <c r="BH137" s="1"/>
      <c r="BI137" s="1"/>
      <c r="BJ137" s="88"/>
    </row>
    <row r="138" spans="1:62" ht="31.2">
      <c r="A138" s="23">
        <v>134</v>
      </c>
      <c r="B138" s="87" t="s">
        <v>3299</v>
      </c>
      <c r="C138" s="87" t="s">
        <v>785</v>
      </c>
      <c r="D138" s="87" t="s">
        <v>2659</v>
      </c>
      <c r="E138" s="87">
        <v>83</v>
      </c>
      <c r="F138" s="87" t="s">
        <v>325</v>
      </c>
      <c r="G138" s="87" t="s">
        <v>325</v>
      </c>
      <c r="H138" s="23" t="str">
        <f t="shared" si="4"/>
        <v>黃＊盛</v>
      </c>
      <c r="I138" s="23" t="str">
        <f t="shared" si="5"/>
        <v>0＊432676</v>
      </c>
      <c r="J138" s="87" t="s">
        <v>2573</v>
      </c>
      <c r="K138" s="87" t="s">
        <v>1130</v>
      </c>
      <c r="L138" s="87">
        <v>1125</v>
      </c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 t="s">
        <v>3195</v>
      </c>
      <c r="BC138" s="1"/>
      <c r="BD138" s="1"/>
      <c r="BE138" s="1"/>
      <c r="BF138" s="1"/>
      <c r="BG138" s="1"/>
      <c r="BH138" s="1"/>
      <c r="BI138" s="1"/>
      <c r="BJ138" s="88"/>
    </row>
    <row r="139" spans="1:62" ht="31.2">
      <c r="A139" s="23">
        <v>135</v>
      </c>
      <c r="B139" s="87" t="s">
        <v>3300</v>
      </c>
      <c r="C139" s="87" t="s">
        <v>2596</v>
      </c>
      <c r="D139" s="87" t="s">
        <v>2659</v>
      </c>
      <c r="E139" s="87">
        <v>73</v>
      </c>
      <c r="F139" s="87" t="s">
        <v>325</v>
      </c>
      <c r="G139" s="87" t="s">
        <v>325</v>
      </c>
      <c r="H139" s="23" t="str">
        <f t="shared" si="4"/>
        <v>王＊來</v>
      </c>
      <c r="I139" s="23" t="str">
        <f t="shared" si="5"/>
        <v>1＊138704</v>
      </c>
      <c r="J139" s="87" t="s">
        <v>2573</v>
      </c>
      <c r="K139" s="87" t="s">
        <v>1127</v>
      </c>
      <c r="L139" s="87">
        <v>1125</v>
      </c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 t="s">
        <v>3195</v>
      </c>
      <c r="BB139" s="1"/>
      <c r="BC139" s="1"/>
      <c r="BD139" s="1"/>
      <c r="BE139" s="1"/>
      <c r="BF139" s="1"/>
      <c r="BG139" s="1"/>
      <c r="BH139" s="1"/>
      <c r="BI139" s="1"/>
      <c r="BJ139" s="88"/>
    </row>
    <row r="140" spans="1:62" ht="31.2">
      <c r="A140" s="23">
        <v>136</v>
      </c>
      <c r="B140" s="87" t="s">
        <v>3301</v>
      </c>
      <c r="C140" s="87" t="s">
        <v>2597</v>
      </c>
      <c r="D140" s="87" t="s">
        <v>2659</v>
      </c>
      <c r="E140" s="87">
        <v>76</v>
      </c>
      <c r="F140" s="87" t="s">
        <v>325</v>
      </c>
      <c r="G140" s="87" t="s">
        <v>325</v>
      </c>
      <c r="H140" s="23" t="str">
        <f t="shared" si="4"/>
        <v>高＊坤</v>
      </c>
      <c r="I140" s="23" t="str">
        <f t="shared" si="5"/>
        <v>2＊851599</v>
      </c>
      <c r="J140" s="87" t="s">
        <v>2573</v>
      </c>
      <c r="K140" s="87" t="s">
        <v>1127</v>
      </c>
      <c r="L140" s="87">
        <v>1125</v>
      </c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 t="s">
        <v>3195</v>
      </c>
      <c r="BB140" s="1"/>
      <c r="BC140" s="1"/>
      <c r="BD140" s="1"/>
      <c r="BE140" s="1"/>
      <c r="BF140" s="1"/>
      <c r="BG140" s="1"/>
      <c r="BH140" s="1"/>
      <c r="BI140" s="1"/>
      <c r="BJ140" s="88"/>
    </row>
    <row r="141" spans="1:62" ht="31.2">
      <c r="A141" s="23">
        <v>137</v>
      </c>
      <c r="B141" s="87" t="s">
        <v>3302</v>
      </c>
      <c r="C141" s="87" t="s">
        <v>2598</v>
      </c>
      <c r="D141" s="87" t="s">
        <v>2661</v>
      </c>
      <c r="E141" s="87">
        <v>70</v>
      </c>
      <c r="F141" s="87" t="s">
        <v>325</v>
      </c>
      <c r="G141" s="87" t="s">
        <v>325</v>
      </c>
      <c r="H141" s="23" t="str">
        <f t="shared" si="4"/>
        <v>李＊琴</v>
      </c>
      <c r="I141" s="23" t="str">
        <f t="shared" si="5"/>
        <v>2＊322889</v>
      </c>
      <c r="J141" s="87" t="s">
        <v>2573</v>
      </c>
      <c r="K141" s="87" t="s">
        <v>1127</v>
      </c>
      <c r="L141" s="87">
        <v>1125</v>
      </c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 t="s">
        <v>3195</v>
      </c>
      <c r="BB141" s="1"/>
      <c r="BC141" s="1"/>
      <c r="BD141" s="1"/>
      <c r="BE141" s="1"/>
      <c r="BF141" s="1"/>
      <c r="BG141" s="1"/>
      <c r="BH141" s="1"/>
      <c r="BI141" s="1"/>
      <c r="BJ141" s="88"/>
    </row>
    <row r="142" spans="1:62" ht="31.2">
      <c r="A142" s="23">
        <v>138</v>
      </c>
      <c r="B142" s="87" t="s">
        <v>3290</v>
      </c>
      <c r="C142" s="87" t="s">
        <v>2488</v>
      </c>
      <c r="D142" s="87" t="s">
        <v>2659</v>
      </c>
      <c r="E142" s="87">
        <v>57</v>
      </c>
      <c r="F142" s="87" t="s">
        <v>2592</v>
      </c>
      <c r="G142" s="87" t="s">
        <v>2558</v>
      </c>
      <c r="H142" s="23" t="str">
        <f t="shared" si="4"/>
        <v>廖＊文</v>
      </c>
      <c r="I142" s="23" t="str">
        <f t="shared" si="5"/>
        <v>1＊804564</v>
      </c>
      <c r="J142" s="87" t="s">
        <v>2546</v>
      </c>
      <c r="K142" s="87" t="s">
        <v>1142</v>
      </c>
      <c r="L142" s="87">
        <v>1173</v>
      </c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 t="s">
        <v>3195</v>
      </c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 t="s">
        <v>3033</v>
      </c>
      <c r="BJ142" s="88"/>
    </row>
    <row r="143" spans="1:62" ht="46.8">
      <c r="A143" s="23">
        <v>139</v>
      </c>
      <c r="B143" s="87" t="s">
        <v>3303</v>
      </c>
      <c r="C143" s="87" t="s">
        <v>1703</v>
      </c>
      <c r="D143" s="87" t="s">
        <v>2661</v>
      </c>
      <c r="E143" s="87">
        <v>84</v>
      </c>
      <c r="F143" s="87" t="s">
        <v>325</v>
      </c>
      <c r="G143" s="87" t="s">
        <v>325</v>
      </c>
      <c r="H143" s="23" t="str">
        <f t="shared" si="4"/>
        <v>許＊銀柳</v>
      </c>
      <c r="I143" s="23" t="str">
        <f t="shared" si="5"/>
        <v>1＊352230</v>
      </c>
      <c r="J143" s="87" t="s">
        <v>2549</v>
      </c>
      <c r="K143" s="87" t="s">
        <v>1125</v>
      </c>
      <c r="L143" s="87">
        <v>1173</v>
      </c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 t="s">
        <v>3195</v>
      </c>
      <c r="BA143" s="1"/>
      <c r="BB143" s="1" t="s">
        <v>1102</v>
      </c>
      <c r="BC143" s="1"/>
      <c r="BD143" s="1"/>
      <c r="BE143" s="1"/>
      <c r="BF143" s="1"/>
      <c r="BG143" s="1"/>
      <c r="BH143" s="1"/>
      <c r="BI143" s="1"/>
      <c r="BJ143" s="88"/>
    </row>
    <row r="144" spans="1:62" ht="46.8">
      <c r="A144" s="23">
        <v>140</v>
      </c>
      <c r="B144" s="87" t="s">
        <v>3304</v>
      </c>
      <c r="C144" s="87" t="s">
        <v>2599</v>
      </c>
      <c r="D144" s="87" t="s">
        <v>2659</v>
      </c>
      <c r="E144" s="87">
        <v>59</v>
      </c>
      <c r="F144" s="87" t="s">
        <v>2575</v>
      </c>
      <c r="G144" s="87" t="s">
        <v>2571</v>
      </c>
      <c r="H144" s="23" t="str">
        <f t="shared" si="4"/>
        <v>林＊宏</v>
      </c>
      <c r="I144" s="23" t="str">
        <f t="shared" si="5"/>
        <v>2＊930846</v>
      </c>
      <c r="J144" s="87" t="s">
        <v>2549</v>
      </c>
      <c r="K144" s="87" t="s">
        <v>1139</v>
      </c>
      <c r="L144" s="87">
        <v>1173</v>
      </c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 t="s">
        <v>3195</v>
      </c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 t="s">
        <v>3033</v>
      </c>
      <c r="BJ144" s="88"/>
    </row>
    <row r="145" spans="1:62" ht="31.2">
      <c r="A145" s="23">
        <v>141</v>
      </c>
      <c r="B145" s="87" t="s">
        <v>3286</v>
      </c>
      <c r="C145" s="87" t="s">
        <v>2587</v>
      </c>
      <c r="D145" s="87" t="s">
        <v>2659</v>
      </c>
      <c r="E145" s="87">
        <v>78</v>
      </c>
      <c r="F145" s="87" t="s">
        <v>325</v>
      </c>
      <c r="G145" s="87" t="s">
        <v>325</v>
      </c>
      <c r="H145" s="23" t="str">
        <f t="shared" si="4"/>
        <v>陳＊富</v>
      </c>
      <c r="I145" s="23" t="str">
        <f t="shared" si="5"/>
        <v>2＊923153</v>
      </c>
      <c r="J145" s="87" t="s">
        <v>2550</v>
      </c>
      <c r="K145" s="87" t="s">
        <v>1142</v>
      </c>
      <c r="L145" s="87">
        <v>1173</v>
      </c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 t="s">
        <v>3195</v>
      </c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 t="s">
        <v>1111</v>
      </c>
      <c r="BJ145" s="88"/>
    </row>
    <row r="146" spans="1:62" ht="31.2">
      <c r="A146" s="23">
        <v>142</v>
      </c>
      <c r="B146" s="87" t="s">
        <v>3305</v>
      </c>
      <c r="C146" s="87" t="s">
        <v>900</v>
      </c>
      <c r="D146" s="87" t="s">
        <v>2661</v>
      </c>
      <c r="E146" s="87">
        <v>90</v>
      </c>
      <c r="F146" s="87" t="s">
        <v>325</v>
      </c>
      <c r="G146" s="87" t="s">
        <v>325</v>
      </c>
      <c r="H146" s="23" t="str">
        <f t="shared" si="4"/>
        <v>蕭＊錦</v>
      </c>
      <c r="I146" s="23" t="str">
        <f t="shared" si="5"/>
        <v>0＊452472</v>
      </c>
      <c r="J146" s="87" t="s">
        <v>2550</v>
      </c>
      <c r="K146" s="87" t="s">
        <v>1130</v>
      </c>
      <c r="L146" s="87">
        <v>1173</v>
      </c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 t="s">
        <v>1133</v>
      </c>
      <c r="BC146" s="1"/>
      <c r="BD146" s="1"/>
      <c r="BE146" s="1"/>
      <c r="BF146" s="1"/>
      <c r="BG146" s="1"/>
      <c r="BH146" s="1"/>
      <c r="BI146" s="1"/>
      <c r="BJ146" s="88"/>
    </row>
    <row r="147" spans="1:62" ht="31.2">
      <c r="A147" s="23">
        <v>143</v>
      </c>
      <c r="B147" s="87" t="s">
        <v>3306</v>
      </c>
      <c r="C147" s="87" t="s">
        <v>2600</v>
      </c>
      <c r="D147" s="87" t="s">
        <v>2661</v>
      </c>
      <c r="E147" s="87">
        <v>86</v>
      </c>
      <c r="F147" s="87" t="s">
        <v>325</v>
      </c>
      <c r="G147" s="87" t="s">
        <v>325</v>
      </c>
      <c r="H147" s="23" t="str">
        <f t="shared" si="4"/>
        <v>林＊</v>
      </c>
      <c r="I147" s="23" t="str">
        <f t="shared" si="5"/>
        <v>0＊342627</v>
      </c>
      <c r="J147" s="87" t="s">
        <v>2578</v>
      </c>
      <c r="K147" s="87" t="s">
        <v>1143</v>
      </c>
      <c r="L147" s="87">
        <v>1173</v>
      </c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 t="s">
        <v>3195</v>
      </c>
      <c r="AW147" s="1"/>
      <c r="AX147" s="1"/>
      <c r="AY147" s="1"/>
      <c r="AZ147" s="1"/>
      <c r="BA147" s="1"/>
      <c r="BB147" s="1"/>
      <c r="BC147" s="1" t="s">
        <v>3195</v>
      </c>
      <c r="BD147" s="1"/>
      <c r="BE147" s="1"/>
      <c r="BF147" s="1"/>
      <c r="BG147" s="1"/>
      <c r="BH147" s="1"/>
      <c r="BI147" s="1"/>
      <c r="BJ147" s="88"/>
    </row>
    <row r="148" spans="1:62" ht="31.2">
      <c r="A148" s="23">
        <v>144</v>
      </c>
      <c r="B148" s="87" t="s">
        <v>2925</v>
      </c>
      <c r="C148" s="87" t="s">
        <v>2248</v>
      </c>
      <c r="D148" s="87" t="s">
        <v>2661</v>
      </c>
      <c r="E148" s="87">
        <v>67</v>
      </c>
      <c r="F148" s="87" t="s">
        <v>325</v>
      </c>
      <c r="G148" s="87" t="s">
        <v>325</v>
      </c>
      <c r="H148" s="23" t="str">
        <f t="shared" si="4"/>
        <v>李＊英</v>
      </c>
      <c r="I148" s="23" t="str">
        <f t="shared" si="5"/>
        <v>0＊761265</v>
      </c>
      <c r="J148" s="87" t="s">
        <v>2578</v>
      </c>
      <c r="K148" s="87" t="s">
        <v>1127</v>
      </c>
      <c r="L148" s="87">
        <v>1173</v>
      </c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 t="s">
        <v>3195</v>
      </c>
      <c r="BB148" s="1"/>
      <c r="BC148" s="1"/>
      <c r="BD148" s="1"/>
      <c r="BE148" s="1" t="s">
        <v>1114</v>
      </c>
      <c r="BF148" s="1"/>
      <c r="BG148" s="1"/>
      <c r="BH148" s="1"/>
      <c r="BI148" s="1"/>
      <c r="BJ148" s="88"/>
    </row>
    <row r="149" spans="1:62" ht="31.2">
      <c r="A149" s="23">
        <v>145</v>
      </c>
      <c r="B149" s="87" t="s">
        <v>3307</v>
      </c>
      <c r="C149" s="87" t="s">
        <v>898</v>
      </c>
      <c r="D149" s="87" t="s">
        <v>2659</v>
      </c>
      <c r="E149" s="87">
        <v>82</v>
      </c>
      <c r="F149" s="87" t="s">
        <v>2581</v>
      </c>
      <c r="G149" s="87"/>
      <c r="H149" s="23" t="str">
        <f t="shared" si="4"/>
        <v>蕭＊榮</v>
      </c>
      <c r="I149" s="23" t="str">
        <f t="shared" si="5"/>
        <v>1＊808041</v>
      </c>
      <c r="J149" s="37" t="s">
        <v>2571</v>
      </c>
      <c r="K149" s="37" t="s">
        <v>1130</v>
      </c>
      <c r="L149" s="37">
        <v>1173</v>
      </c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 t="s">
        <v>3195</v>
      </c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88"/>
    </row>
    <row r="150" spans="1:62" ht="46.8">
      <c r="A150" s="23">
        <v>146</v>
      </c>
      <c r="B150" s="87" t="s">
        <v>3308</v>
      </c>
      <c r="C150" s="87" t="s">
        <v>2601</v>
      </c>
      <c r="D150" s="87" t="s">
        <v>2659</v>
      </c>
      <c r="E150" s="87">
        <v>68</v>
      </c>
      <c r="F150" s="87" t="s">
        <v>2569</v>
      </c>
      <c r="G150" s="87" t="s">
        <v>2569</v>
      </c>
      <c r="H150" s="23" t="str">
        <f t="shared" si="4"/>
        <v>陳＊慶</v>
      </c>
      <c r="I150" s="23" t="str">
        <f t="shared" si="5"/>
        <v>2＊400512</v>
      </c>
      <c r="J150" s="87" t="s">
        <v>2569</v>
      </c>
      <c r="K150" s="87" t="s">
        <v>1132</v>
      </c>
      <c r="L150" s="87">
        <v>1173</v>
      </c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 t="s">
        <v>3195</v>
      </c>
      <c r="BA150" s="1" t="s">
        <v>3195</v>
      </c>
      <c r="BB150" s="1"/>
      <c r="BC150" s="1"/>
      <c r="BD150" s="1"/>
      <c r="BE150" s="1"/>
      <c r="BF150" s="1"/>
      <c r="BG150" s="1"/>
      <c r="BH150" s="1"/>
      <c r="BI150" s="1"/>
      <c r="BJ150" s="88"/>
    </row>
    <row r="151" spans="1:62" ht="31.2">
      <c r="A151" s="23">
        <v>147</v>
      </c>
      <c r="B151" s="87" t="s">
        <v>2726</v>
      </c>
      <c r="C151" s="87" t="s">
        <v>2089</v>
      </c>
      <c r="D151" s="87" t="s">
        <v>2659</v>
      </c>
      <c r="E151" s="87">
        <v>78</v>
      </c>
      <c r="F151" s="87" t="s">
        <v>325</v>
      </c>
      <c r="G151" s="87" t="s">
        <v>325</v>
      </c>
      <c r="H151" s="23" t="str">
        <f t="shared" si="4"/>
        <v>郭＊強</v>
      </c>
      <c r="I151" s="23" t="str">
        <f t="shared" si="5"/>
        <v>0＊323151</v>
      </c>
      <c r="J151" s="87" t="s">
        <v>2573</v>
      </c>
      <c r="K151" s="87" t="s">
        <v>1127</v>
      </c>
      <c r="L151" s="87">
        <v>1173</v>
      </c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 t="s">
        <v>3195</v>
      </c>
      <c r="BB151" s="1"/>
      <c r="BC151" s="1"/>
      <c r="BD151" s="1"/>
      <c r="BE151" s="1"/>
      <c r="BF151" s="1"/>
      <c r="BG151" s="1"/>
      <c r="BH151" s="1"/>
      <c r="BI151" s="1"/>
      <c r="BJ151" s="88"/>
    </row>
    <row r="152" spans="1:62" ht="31.2">
      <c r="A152" s="23">
        <v>148</v>
      </c>
      <c r="B152" s="87" t="s">
        <v>3309</v>
      </c>
      <c r="C152" s="87" t="s">
        <v>2602</v>
      </c>
      <c r="D152" s="87" t="s">
        <v>2659</v>
      </c>
      <c r="E152" s="87">
        <v>55</v>
      </c>
      <c r="F152" s="87" t="s">
        <v>325</v>
      </c>
      <c r="G152" s="87" t="s">
        <v>325</v>
      </c>
      <c r="H152" s="23" t="str">
        <f t="shared" si="4"/>
        <v>周＊朗</v>
      </c>
      <c r="I152" s="23" t="str">
        <f t="shared" si="5"/>
        <v>2＊977268</v>
      </c>
      <c r="J152" s="87" t="s">
        <v>2573</v>
      </c>
      <c r="K152" s="87" t="s">
        <v>1143</v>
      </c>
      <c r="L152" s="87">
        <v>1173</v>
      </c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 t="s">
        <v>3195</v>
      </c>
      <c r="AW152" s="1"/>
      <c r="AX152" s="1"/>
      <c r="AY152" s="1"/>
      <c r="AZ152" s="1"/>
      <c r="BA152" s="1"/>
      <c r="BB152" s="1"/>
      <c r="BC152" s="1" t="s">
        <v>3195</v>
      </c>
      <c r="BD152" s="1"/>
      <c r="BE152" s="1"/>
      <c r="BF152" s="1"/>
      <c r="BG152" s="1"/>
      <c r="BH152" s="1"/>
      <c r="BI152" s="1"/>
      <c r="BJ152" s="88"/>
    </row>
    <row r="153" spans="1:62" ht="16.2">
      <c r="A153" s="23">
        <v>149</v>
      </c>
      <c r="B153" s="87" t="s">
        <v>3310</v>
      </c>
      <c r="C153" s="87" t="s">
        <v>2603</v>
      </c>
      <c r="D153" s="87" t="s">
        <v>2661</v>
      </c>
      <c r="E153" s="87">
        <v>74</v>
      </c>
      <c r="F153" s="87" t="s">
        <v>2581</v>
      </c>
      <c r="G153" s="87"/>
      <c r="H153" s="23" t="str">
        <f t="shared" si="4"/>
        <v>盧＊清玉</v>
      </c>
      <c r="I153" s="23" t="str">
        <f t="shared" si="5"/>
        <v>0＊706753</v>
      </c>
      <c r="J153" s="87" t="s">
        <v>2573</v>
      </c>
      <c r="K153" s="87">
        <v>5761110</v>
      </c>
      <c r="L153" s="87">
        <v>1173</v>
      </c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 t="s">
        <v>3195</v>
      </c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88"/>
    </row>
    <row r="154" spans="1:62" ht="31.2">
      <c r="A154" s="23">
        <v>150</v>
      </c>
      <c r="B154" s="87" t="s">
        <v>3311</v>
      </c>
      <c r="C154" s="87" t="s">
        <v>2604</v>
      </c>
      <c r="D154" s="87" t="s">
        <v>2659</v>
      </c>
      <c r="E154" s="87">
        <v>70</v>
      </c>
      <c r="F154" s="87" t="s">
        <v>2433</v>
      </c>
      <c r="G154" s="87" t="s">
        <v>2549</v>
      </c>
      <c r="H154" s="23" t="str">
        <f t="shared" si="4"/>
        <v>林＊專</v>
      </c>
      <c r="I154" s="23" t="str">
        <f t="shared" si="5"/>
        <v>2＊056904</v>
      </c>
      <c r="J154" s="87" t="s">
        <v>2575</v>
      </c>
      <c r="K154" s="87" t="s">
        <v>1142</v>
      </c>
      <c r="L154" s="87">
        <v>1410</v>
      </c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 t="s">
        <v>3195</v>
      </c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 t="s">
        <v>1111</v>
      </c>
      <c r="BJ154" s="88"/>
    </row>
    <row r="155" spans="1:62" ht="31.2">
      <c r="A155" s="23">
        <v>151</v>
      </c>
      <c r="B155" s="87" t="s">
        <v>3312</v>
      </c>
      <c r="C155" s="87" t="s">
        <v>2605</v>
      </c>
      <c r="D155" s="87" t="s">
        <v>2661</v>
      </c>
      <c r="E155" s="87">
        <v>87</v>
      </c>
      <c r="F155" s="87" t="s">
        <v>2606</v>
      </c>
      <c r="G155" s="87" t="s">
        <v>2563</v>
      </c>
      <c r="H155" s="23" t="str">
        <f t="shared" si="4"/>
        <v>陳＊明玉</v>
      </c>
      <c r="I155" s="23" t="str">
        <f t="shared" si="5"/>
        <v>2＊756037</v>
      </c>
      <c r="J155" s="37" t="s">
        <v>2575</v>
      </c>
      <c r="K155" s="37" t="s">
        <v>1130</v>
      </c>
      <c r="L155" s="37">
        <v>1410</v>
      </c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 t="s">
        <v>3195</v>
      </c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88"/>
    </row>
    <row r="156" spans="1:62" ht="62.4">
      <c r="A156" s="23">
        <v>152</v>
      </c>
      <c r="B156" s="87" t="s">
        <v>3313</v>
      </c>
      <c r="C156" s="87" t="s">
        <v>2607</v>
      </c>
      <c r="D156" s="87" t="s">
        <v>2659</v>
      </c>
      <c r="E156" s="87">
        <v>80</v>
      </c>
      <c r="F156" s="87" t="s">
        <v>2549</v>
      </c>
      <c r="G156" s="87" t="s">
        <v>2608</v>
      </c>
      <c r="H156" s="23" t="str">
        <f t="shared" si="4"/>
        <v>劉＊海</v>
      </c>
      <c r="I156" s="23" t="str">
        <f t="shared" si="5"/>
        <v>2＊937279</v>
      </c>
      <c r="J156" s="87" t="s">
        <v>2577</v>
      </c>
      <c r="K156" s="87" t="s">
        <v>3034</v>
      </c>
      <c r="L156" s="87">
        <v>1410</v>
      </c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 t="s">
        <v>3195</v>
      </c>
      <c r="AW156" s="1"/>
      <c r="AX156" s="1"/>
      <c r="AY156" s="1"/>
      <c r="AZ156" s="1"/>
      <c r="BA156" s="1"/>
      <c r="BB156" s="1"/>
      <c r="BC156" s="1" t="s">
        <v>3195</v>
      </c>
      <c r="BD156" s="1"/>
      <c r="BE156" s="1"/>
      <c r="BF156" s="1"/>
      <c r="BG156" s="1"/>
      <c r="BH156" s="1"/>
      <c r="BI156" s="1"/>
      <c r="BJ156" s="88"/>
    </row>
    <row r="157" spans="1:62" ht="46.8">
      <c r="A157" s="23">
        <v>153</v>
      </c>
      <c r="B157" s="87" t="s">
        <v>3314</v>
      </c>
      <c r="C157" s="87" t="s">
        <v>2609</v>
      </c>
      <c r="D157" s="87" t="s">
        <v>2661</v>
      </c>
      <c r="E157" s="87">
        <v>83</v>
      </c>
      <c r="F157" s="87" t="s">
        <v>2549</v>
      </c>
      <c r="G157" s="87" t="s">
        <v>2610</v>
      </c>
      <c r="H157" s="23" t="str">
        <f t="shared" si="4"/>
        <v>陳＊琴</v>
      </c>
      <c r="I157" s="23" t="str">
        <f t="shared" si="5"/>
        <v>0＊978602</v>
      </c>
      <c r="J157" s="87" t="s">
        <v>2557</v>
      </c>
      <c r="K157" s="87" t="s">
        <v>1155</v>
      </c>
      <c r="L157" s="87">
        <v>1410</v>
      </c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 t="s">
        <v>3195</v>
      </c>
      <c r="AW157" s="1"/>
      <c r="AX157" s="1"/>
      <c r="AY157" s="1"/>
      <c r="AZ157" s="1"/>
      <c r="BA157" s="1"/>
      <c r="BB157" s="1"/>
      <c r="BC157" s="1" t="s">
        <v>3195</v>
      </c>
      <c r="BD157" s="1"/>
      <c r="BE157" s="1"/>
      <c r="BF157" s="1"/>
      <c r="BG157" s="1"/>
      <c r="BH157" s="1"/>
      <c r="BI157" s="1" t="s">
        <v>1111</v>
      </c>
      <c r="BJ157" s="88"/>
    </row>
    <row r="158" spans="1:62" ht="31.2">
      <c r="A158" s="23">
        <v>154</v>
      </c>
      <c r="B158" s="87" t="s">
        <v>3315</v>
      </c>
      <c r="C158" s="87" t="s">
        <v>2611</v>
      </c>
      <c r="D158" s="87" t="s">
        <v>2659</v>
      </c>
      <c r="E158" s="87">
        <v>87</v>
      </c>
      <c r="F158" s="87" t="s">
        <v>2550</v>
      </c>
      <c r="G158" s="87" t="s">
        <v>2563</v>
      </c>
      <c r="H158" s="23" t="str">
        <f t="shared" si="4"/>
        <v>林＊標</v>
      </c>
      <c r="I158" s="23" t="str">
        <f t="shared" si="5"/>
        <v>0＊262314</v>
      </c>
      <c r="J158" s="87" t="s">
        <v>2557</v>
      </c>
      <c r="K158" s="87" t="s">
        <v>1142</v>
      </c>
      <c r="L158" s="87">
        <v>1410</v>
      </c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 t="s">
        <v>3195</v>
      </c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 t="s">
        <v>1111</v>
      </c>
      <c r="BJ158" s="88"/>
    </row>
    <row r="159" spans="1:62" ht="31.2">
      <c r="A159" s="23">
        <v>155</v>
      </c>
      <c r="B159" s="87" t="s">
        <v>2761</v>
      </c>
      <c r="C159" s="87" t="s">
        <v>2121</v>
      </c>
      <c r="D159" s="87" t="s">
        <v>2659</v>
      </c>
      <c r="E159" s="87">
        <v>80</v>
      </c>
      <c r="F159" s="87" t="s">
        <v>325</v>
      </c>
      <c r="G159" s="87" t="s">
        <v>325</v>
      </c>
      <c r="H159" s="23" t="str">
        <f t="shared" si="4"/>
        <v>黃＊雄</v>
      </c>
      <c r="I159" s="23" t="str">
        <f t="shared" si="5"/>
        <v>0＊948092</v>
      </c>
      <c r="J159" s="87" t="s">
        <v>2557</v>
      </c>
      <c r="K159" s="87" t="s">
        <v>1127</v>
      </c>
      <c r="L159" s="87">
        <v>1410</v>
      </c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 t="s">
        <v>3195</v>
      </c>
      <c r="BB159" s="1"/>
      <c r="BC159" s="1"/>
      <c r="BD159" s="1"/>
      <c r="BE159" s="1"/>
      <c r="BF159" s="1"/>
      <c r="BG159" s="1"/>
      <c r="BH159" s="1"/>
      <c r="BI159" s="1"/>
      <c r="BJ159" s="88"/>
    </row>
    <row r="160" spans="1:62" ht="46.8">
      <c r="A160" s="23">
        <v>156</v>
      </c>
      <c r="B160" s="87" t="s">
        <v>3316</v>
      </c>
      <c r="C160" s="87" t="s">
        <v>2612</v>
      </c>
      <c r="D160" s="87" t="s">
        <v>2659</v>
      </c>
      <c r="E160" s="87">
        <v>86</v>
      </c>
      <c r="F160" s="87" t="s">
        <v>325</v>
      </c>
      <c r="G160" s="87" t="s">
        <v>325</v>
      </c>
      <c r="H160" s="23" t="str">
        <f t="shared" si="4"/>
        <v>蔡＊洪</v>
      </c>
      <c r="I160" s="23" t="str">
        <f t="shared" si="5"/>
        <v>1＊561471</v>
      </c>
      <c r="J160" s="87" t="s">
        <v>2557</v>
      </c>
      <c r="K160" s="87" t="s">
        <v>1155</v>
      </c>
      <c r="L160" s="87">
        <v>1410</v>
      </c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 t="s">
        <v>3195</v>
      </c>
      <c r="AW160" s="1"/>
      <c r="AX160" s="1"/>
      <c r="AY160" s="1"/>
      <c r="AZ160" s="1"/>
      <c r="BA160" s="1"/>
      <c r="BB160" s="1"/>
      <c r="BC160" s="1" t="s">
        <v>3195</v>
      </c>
      <c r="BD160" s="1"/>
      <c r="BE160" s="1"/>
      <c r="BF160" s="1"/>
      <c r="BG160" s="1"/>
      <c r="BH160" s="1"/>
      <c r="BI160" s="1" t="s">
        <v>1111</v>
      </c>
      <c r="BJ160" s="88"/>
    </row>
    <row r="161" spans="1:62" ht="31.2">
      <c r="A161" s="23">
        <v>157</v>
      </c>
      <c r="B161" s="87" t="s">
        <v>3317</v>
      </c>
      <c r="C161" s="87" t="s">
        <v>2613</v>
      </c>
      <c r="D161" s="87" t="s">
        <v>2661</v>
      </c>
      <c r="E161" s="87">
        <v>65</v>
      </c>
      <c r="F161" s="87" t="s">
        <v>2558</v>
      </c>
      <c r="G161" s="87" t="s">
        <v>2560</v>
      </c>
      <c r="H161" s="23" t="str">
        <f t="shared" si="4"/>
        <v>李＊霞</v>
      </c>
      <c r="I161" s="23" t="str">
        <f t="shared" si="5"/>
        <v>0＊807077</v>
      </c>
      <c r="J161" s="87" t="s">
        <v>2558</v>
      </c>
      <c r="K161" s="87" t="s">
        <v>1142</v>
      </c>
      <c r="L161" s="87">
        <v>1410</v>
      </c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 t="s">
        <v>3195</v>
      </c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 t="s">
        <v>1111</v>
      </c>
      <c r="BJ161" s="88"/>
    </row>
    <row r="162" spans="1:62" ht="31.2">
      <c r="A162" s="23">
        <v>158</v>
      </c>
      <c r="B162" s="87" t="s">
        <v>3318</v>
      </c>
      <c r="C162" s="87" t="s">
        <v>2614</v>
      </c>
      <c r="D162" s="87" t="s">
        <v>2659</v>
      </c>
      <c r="E162" s="87">
        <v>50</v>
      </c>
      <c r="F162" s="87" t="s">
        <v>325</v>
      </c>
      <c r="G162" s="87" t="s">
        <v>325</v>
      </c>
      <c r="H162" s="23" t="str">
        <f t="shared" si="4"/>
        <v>李＊成</v>
      </c>
      <c r="I162" s="23" t="str">
        <f t="shared" si="5"/>
        <v>1＊014743</v>
      </c>
      <c r="J162" s="87" t="s">
        <v>2563</v>
      </c>
      <c r="K162" s="87" t="s">
        <v>1130</v>
      </c>
      <c r="L162" s="87">
        <v>1410</v>
      </c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31" t="s">
        <v>1102</v>
      </c>
      <c r="BC162" s="1"/>
      <c r="BD162" s="1"/>
      <c r="BE162" s="1"/>
      <c r="BF162" s="1"/>
      <c r="BG162" s="1"/>
      <c r="BH162" s="1"/>
      <c r="BI162" s="1"/>
      <c r="BJ162" s="88"/>
    </row>
    <row r="163" spans="1:62" ht="46.8">
      <c r="A163" s="23">
        <v>159</v>
      </c>
      <c r="B163" s="87" t="s">
        <v>3319</v>
      </c>
      <c r="C163" s="87" t="s">
        <v>2615</v>
      </c>
      <c r="D163" s="87" t="s">
        <v>2661</v>
      </c>
      <c r="E163" s="87">
        <v>78</v>
      </c>
      <c r="F163" s="87" t="s">
        <v>2578</v>
      </c>
      <c r="G163" s="87"/>
      <c r="H163" s="23" t="str">
        <f t="shared" si="4"/>
        <v>曾＊蘭</v>
      </c>
      <c r="I163" s="23" t="str">
        <f t="shared" si="5"/>
        <v>1＊570225</v>
      </c>
      <c r="J163" s="87" t="s">
        <v>2581</v>
      </c>
      <c r="K163" s="87" t="s">
        <v>1139</v>
      </c>
      <c r="L163" s="87">
        <v>1410</v>
      </c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 t="s">
        <v>3195</v>
      </c>
      <c r="X163" s="1"/>
      <c r="Y163" s="1" t="s">
        <v>3035</v>
      </c>
      <c r="Z163" s="1" t="s">
        <v>3036</v>
      </c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 t="s">
        <v>1111</v>
      </c>
      <c r="BJ163" s="88"/>
    </row>
    <row r="164" spans="1:62" ht="31.2">
      <c r="A164" s="23">
        <v>160</v>
      </c>
      <c r="B164" s="87" t="s">
        <v>3320</v>
      </c>
      <c r="C164" s="87" t="s">
        <v>2616</v>
      </c>
      <c r="D164" s="87" t="s">
        <v>2661</v>
      </c>
      <c r="E164" s="87">
        <v>71</v>
      </c>
      <c r="F164" s="87" t="s">
        <v>325</v>
      </c>
      <c r="G164" s="87" t="s">
        <v>325</v>
      </c>
      <c r="H164" s="23" t="str">
        <f t="shared" si="4"/>
        <v>莊＊英</v>
      </c>
      <c r="I164" s="23" t="str">
        <f t="shared" si="5"/>
        <v>2＊971969</v>
      </c>
      <c r="J164" s="87" t="s">
        <v>2581</v>
      </c>
      <c r="K164" s="87" t="s">
        <v>1143</v>
      </c>
      <c r="L164" s="87">
        <v>1410</v>
      </c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 t="s">
        <v>3195</v>
      </c>
      <c r="AW164" s="1"/>
      <c r="AX164" s="1"/>
      <c r="AY164" s="1"/>
      <c r="AZ164" s="1"/>
      <c r="BA164" s="1"/>
      <c r="BB164" s="1"/>
      <c r="BC164" s="1" t="s">
        <v>3195</v>
      </c>
      <c r="BD164" s="1"/>
      <c r="BE164" s="1"/>
      <c r="BF164" s="1"/>
      <c r="BG164" s="1"/>
      <c r="BH164" s="1"/>
      <c r="BI164" s="1"/>
      <c r="BJ164" s="88"/>
    </row>
    <row r="165" spans="1:62" ht="31.2">
      <c r="A165" s="23">
        <v>161</v>
      </c>
      <c r="B165" s="87" t="s">
        <v>3319</v>
      </c>
      <c r="C165" s="87" t="s">
        <v>2615</v>
      </c>
      <c r="D165" s="87" t="s">
        <v>2661</v>
      </c>
      <c r="E165" s="87">
        <v>78</v>
      </c>
      <c r="F165" s="87" t="s">
        <v>2578</v>
      </c>
      <c r="G165" s="87"/>
      <c r="H165" s="23" t="str">
        <f t="shared" si="4"/>
        <v>曾＊蘭</v>
      </c>
      <c r="I165" s="23" t="str">
        <f t="shared" si="5"/>
        <v>1＊570225</v>
      </c>
      <c r="J165" s="87" t="s">
        <v>2571</v>
      </c>
      <c r="K165" s="87" t="s">
        <v>1127</v>
      </c>
      <c r="L165" s="87">
        <v>1410</v>
      </c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 t="s">
        <v>3195</v>
      </c>
      <c r="BB165" s="1"/>
      <c r="BC165" s="1"/>
      <c r="BD165" s="1"/>
      <c r="BE165" s="1"/>
      <c r="BF165" s="1"/>
      <c r="BG165" s="1"/>
      <c r="BH165" s="1"/>
      <c r="BI165" s="1"/>
      <c r="BJ165" s="88"/>
    </row>
    <row r="166" spans="1:62" ht="16.2">
      <c r="A166" s="23">
        <v>162</v>
      </c>
      <c r="B166" s="87" t="s">
        <v>2976</v>
      </c>
      <c r="C166" s="87" t="s">
        <v>738</v>
      </c>
      <c r="D166" s="87" t="s">
        <v>2661</v>
      </c>
      <c r="E166" s="87">
        <v>67</v>
      </c>
      <c r="F166" s="87" t="s">
        <v>325</v>
      </c>
      <c r="G166" s="87" t="s">
        <v>325</v>
      </c>
      <c r="H166" s="23" t="str">
        <f t="shared" si="4"/>
        <v>林＊芬</v>
      </c>
      <c r="I166" s="23" t="str">
        <f t="shared" si="5"/>
        <v>1＊818781</v>
      </c>
      <c r="J166" s="87" t="s">
        <v>2571</v>
      </c>
      <c r="K166" s="87">
        <v>5760350</v>
      </c>
      <c r="L166" s="87">
        <v>1410</v>
      </c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 t="s">
        <v>3195</v>
      </c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88"/>
    </row>
    <row r="167" spans="1:62" ht="46.8">
      <c r="A167" s="23">
        <v>163</v>
      </c>
      <c r="B167" s="87" t="s">
        <v>3321</v>
      </c>
      <c r="C167" s="87" t="s">
        <v>693</v>
      </c>
      <c r="D167" s="87" t="s">
        <v>2659</v>
      </c>
      <c r="E167" s="87">
        <v>63</v>
      </c>
      <c r="F167" s="87" t="s">
        <v>325</v>
      </c>
      <c r="G167" s="87" t="s">
        <v>325</v>
      </c>
      <c r="H167" s="23" t="str">
        <f t="shared" si="4"/>
        <v>姚＊河</v>
      </c>
      <c r="I167" s="23" t="str">
        <f t="shared" si="5"/>
        <v>1＊441315</v>
      </c>
      <c r="J167" s="87" t="s">
        <v>2569</v>
      </c>
      <c r="K167" s="87" t="s">
        <v>1802</v>
      </c>
      <c r="L167" s="87">
        <v>1410</v>
      </c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 t="s">
        <v>3195</v>
      </c>
      <c r="BB167" s="1"/>
      <c r="BC167" s="1"/>
      <c r="BD167" s="1"/>
      <c r="BE167" s="1"/>
      <c r="BF167" s="1"/>
      <c r="BG167" s="1"/>
      <c r="BH167" s="1"/>
      <c r="BI167" s="1" t="s">
        <v>1111</v>
      </c>
      <c r="BJ167" s="88"/>
    </row>
    <row r="168" spans="1:62" ht="31.2">
      <c r="A168" s="23">
        <v>164</v>
      </c>
      <c r="B168" s="87" t="s">
        <v>3322</v>
      </c>
      <c r="C168" s="87" t="s">
        <v>550</v>
      </c>
      <c r="D168" s="87" t="s">
        <v>2661</v>
      </c>
      <c r="E168" s="87">
        <v>89</v>
      </c>
      <c r="F168" s="87" t="s">
        <v>325</v>
      </c>
      <c r="G168" s="87" t="s">
        <v>325</v>
      </c>
      <c r="H168" s="23" t="str">
        <f t="shared" si="4"/>
        <v>陳＊嬌</v>
      </c>
      <c r="I168" s="23" t="str">
        <f t="shared" si="5"/>
        <v>0＊220754</v>
      </c>
      <c r="J168" s="87" t="s">
        <v>2577</v>
      </c>
      <c r="K168" s="87" t="s">
        <v>1142</v>
      </c>
      <c r="L168" s="37">
        <v>1125</v>
      </c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 t="s">
        <v>3195</v>
      </c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 t="s">
        <v>1111</v>
      </c>
      <c r="BJ168" s="88"/>
    </row>
    <row r="169" spans="1:62" ht="31.2">
      <c r="A169" s="23">
        <v>165</v>
      </c>
      <c r="B169" s="87" t="s">
        <v>3174</v>
      </c>
      <c r="C169" s="87" t="s">
        <v>1506</v>
      </c>
      <c r="D169" s="87" t="s">
        <v>2661</v>
      </c>
      <c r="E169" s="87">
        <v>62</v>
      </c>
      <c r="F169" s="87" t="s">
        <v>325</v>
      </c>
      <c r="G169" s="87" t="s">
        <v>325</v>
      </c>
      <c r="H169" s="23" t="str">
        <f t="shared" si="4"/>
        <v>吳＊月春</v>
      </c>
      <c r="I169" s="23" t="str">
        <f t="shared" si="5"/>
        <v>1＊246692</v>
      </c>
      <c r="J169" s="87" t="s">
        <v>2563</v>
      </c>
      <c r="K169" s="87" t="s">
        <v>1127</v>
      </c>
      <c r="L169" s="87">
        <v>1551</v>
      </c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 t="s">
        <v>3195</v>
      </c>
      <c r="BB169" s="1"/>
      <c r="BC169" s="1"/>
      <c r="BD169" s="1"/>
      <c r="BE169" s="1"/>
      <c r="BF169" s="1"/>
      <c r="BG169" s="1"/>
      <c r="BH169" s="1"/>
      <c r="BI169" s="1"/>
      <c r="BJ169" s="88"/>
    </row>
    <row r="170" spans="1:62" ht="16.2">
      <c r="A170" s="20"/>
      <c r="B170" s="69"/>
      <c r="C170" s="69"/>
      <c r="D170" s="69"/>
      <c r="E170" s="69"/>
      <c r="F170" s="69"/>
      <c r="G170" s="69"/>
      <c r="H170" s="69"/>
      <c r="I170" s="69"/>
      <c r="J170" s="69"/>
      <c r="K170" s="70"/>
      <c r="L170" s="71" t="s">
        <v>3175</v>
      </c>
      <c r="M170" s="8">
        <f>COUNTIF(M5:M169,BJ1)</f>
        <v>0</v>
      </c>
      <c r="N170" s="8">
        <f>COUNTIF(N5:N169,BJ1)</f>
        <v>0</v>
      </c>
      <c r="O170" s="8">
        <f>COUNTIF(O5:O169,BJ1)+2</f>
        <v>2</v>
      </c>
      <c r="P170" s="8">
        <f>COUNTIF(P5:P169,BJ1)</f>
        <v>0</v>
      </c>
      <c r="Q170" s="8">
        <f>COUNTIF(Q5:Q169,BJ1)</f>
        <v>0</v>
      </c>
      <c r="R170" s="8">
        <f>COUNTIF(R5:R169,BJ1)</f>
        <v>0</v>
      </c>
      <c r="S170" s="8">
        <f>COUNTIF(S5:S169,BJ1)</f>
        <v>0</v>
      </c>
      <c r="T170" s="8">
        <f>COUNTIF(T5:T169,BJ1)</f>
        <v>0</v>
      </c>
      <c r="U170" s="8">
        <f>COUNTIF(U5:U169,BJ1)</f>
        <v>0</v>
      </c>
      <c r="V170" s="8">
        <f>COUNTIF(V5:V169,BJ1)</f>
        <v>0</v>
      </c>
      <c r="W170" s="8">
        <f>COUNTIF(W5:W169,BJ1)</f>
        <v>13</v>
      </c>
      <c r="X170" s="8">
        <f>COUNTIF(X5:X169,BJ1)</f>
        <v>0</v>
      </c>
      <c r="Y170" s="8">
        <f>COUNTIF(Y5:Y169,BJ1)+4</f>
        <v>4</v>
      </c>
      <c r="Z170" s="8">
        <f>COUNTIF(Z5:Z169,BJ1)+2</f>
        <v>2</v>
      </c>
      <c r="AA170" s="8">
        <f>COUNTIF(AA5:AA169,BJ1)</f>
        <v>0</v>
      </c>
      <c r="AB170" s="8">
        <f>COUNTIF(AB5:AB169,BJ1)+2</f>
        <v>2</v>
      </c>
      <c r="AC170" s="8">
        <f>COUNTIF(AC5:AC169,BJ1)</f>
        <v>0</v>
      </c>
      <c r="AD170" s="8">
        <f>COUNTIF(AD5:AD169,BJ1)</f>
        <v>0</v>
      </c>
      <c r="AE170" s="8">
        <f>COUNTIF(AE5:AE169,BJ1)</f>
        <v>1</v>
      </c>
      <c r="AF170" s="8">
        <f>COUNTIF(AF5:AF169,BJ1)</f>
        <v>0</v>
      </c>
      <c r="AG170" s="8">
        <f>COUNTIF(AG5:AG169,BJ1)</f>
        <v>0</v>
      </c>
      <c r="AH170" s="8">
        <f>COUNTIF(AH5:AH169,BJ1)+1</f>
        <v>1</v>
      </c>
      <c r="AI170" s="8">
        <f>COUNTIF(AI5:AI169,BJ1)</f>
        <v>0</v>
      </c>
      <c r="AJ170" s="8">
        <f>COUNTIF(AJ5:AJ169,BJ1)</f>
        <v>0</v>
      </c>
      <c r="AK170" s="8">
        <f>COUNTIF(AK5:AK169,BJ1)</f>
        <v>0</v>
      </c>
      <c r="AL170" s="8">
        <f>COUNTIF(AL5:AL169,BJ1)</f>
        <v>0</v>
      </c>
      <c r="AM170" s="8">
        <f>COUNTIF(AM5:AM169,BJ1)</f>
        <v>0</v>
      </c>
      <c r="AN170" s="8">
        <f>COUNTIF(AN5:AN169,BJ1)</f>
        <v>0</v>
      </c>
      <c r="AO170" s="8">
        <f>COUNTIF(AO5:AO169,BJ1)</f>
        <v>0</v>
      </c>
      <c r="AP170" s="8">
        <f>COUNTIF(AP5:AP169,BJ1)</f>
        <v>0</v>
      </c>
      <c r="AQ170" s="8">
        <f>COUNTIF(AQ5:AQ169,BJ1)</f>
        <v>0</v>
      </c>
      <c r="AR170" s="8">
        <f>COUNTIF(AR5:AR169,BJ1)</f>
        <v>1</v>
      </c>
      <c r="AS170" s="8">
        <f>COUNTIF(AS5:AS169,BJ1)</f>
        <v>0</v>
      </c>
      <c r="AT170" s="8">
        <f>COUNTIF(AT5:AT169,BJ1)</f>
        <v>17</v>
      </c>
      <c r="AU170" s="8">
        <f>COUNTIF(AU5:AU169,BJ1)</f>
        <v>3</v>
      </c>
      <c r="AV170" s="8">
        <f>COUNTIF(AV5:AV169,BJ1)</f>
        <v>31</v>
      </c>
      <c r="AW170" s="8">
        <f>COUNTIF(AW5:AW169,BJ1)</f>
        <v>3</v>
      </c>
      <c r="AX170" s="8">
        <f>COUNTIF(AX5:AX169,BJ1)</f>
        <v>6</v>
      </c>
      <c r="AY170" s="8">
        <f>COUNTIF(AY5:AY169,BJ1)</f>
        <v>3</v>
      </c>
      <c r="AZ170" s="8">
        <f>COUNTIF(AZ5:AZ169,BJ1)</f>
        <v>17</v>
      </c>
      <c r="BA170" s="8">
        <f>COUNTIF(BA5:BA169,BJ1)+11</f>
        <v>67</v>
      </c>
      <c r="BB170" s="8">
        <f>COUNTIF(BB5:BB169,BJ1)+13</f>
        <v>21</v>
      </c>
      <c r="BC170" s="8">
        <f>COUNTIF(BC5:BC169,BJ1)</f>
        <v>8</v>
      </c>
      <c r="BD170" s="8">
        <f>COUNTIF(BD5:BD169,BJ1)</f>
        <v>0</v>
      </c>
      <c r="BE170" s="8">
        <f>COUNTIF(BE5:BE169,BJ1)+16</f>
        <v>16</v>
      </c>
      <c r="BF170" s="8">
        <f>COUNTIF(BF5:BF169,BJ1)+1</f>
        <v>1</v>
      </c>
      <c r="BG170" s="8">
        <f>COUNTIF(BG5:BG169,BJ1)</f>
        <v>1</v>
      </c>
      <c r="BH170" s="8">
        <f>COUNTIF(BH5:BH169,BJ1)</f>
        <v>1</v>
      </c>
      <c r="BI170" s="8">
        <f>COUNTIF(BI19:BI169,BJ1)+31</f>
        <v>31</v>
      </c>
      <c r="BJ170" s="88"/>
    </row>
    <row r="171" spans="1:62" ht="16.2">
      <c r="A171" s="88"/>
      <c r="B171" s="88"/>
      <c r="C171" s="10"/>
      <c r="D171" s="88"/>
      <c r="E171" s="88"/>
      <c r="F171" s="88"/>
      <c r="G171" s="88"/>
      <c r="H171" s="9"/>
      <c r="I171" s="10"/>
      <c r="J171" s="11"/>
      <c r="K171" s="12"/>
      <c r="L171" s="12"/>
      <c r="M171" s="88" t="s">
        <v>3323</v>
      </c>
      <c r="N171" s="88"/>
      <c r="O171" s="88"/>
      <c r="P171" s="88"/>
      <c r="Q171" s="88"/>
      <c r="R171" s="13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88"/>
      <c r="AK171" s="88"/>
      <c r="AL171" s="88"/>
      <c r="AM171" s="88"/>
      <c r="AN171" s="88"/>
      <c r="AO171" s="88"/>
      <c r="AP171" s="88"/>
      <c r="AQ171" s="88"/>
      <c r="AR171" s="88"/>
      <c r="AS171" s="88"/>
      <c r="AT171" s="88"/>
      <c r="AU171" s="88"/>
      <c r="AV171" s="88"/>
      <c r="AW171" s="88"/>
      <c r="AX171" s="88"/>
      <c r="AY171" s="88"/>
      <c r="AZ171" s="88"/>
      <c r="BA171" s="88"/>
      <c r="BB171" s="88"/>
      <c r="BC171" s="88"/>
      <c r="BD171" s="88"/>
      <c r="BE171" s="88"/>
      <c r="BF171" s="88"/>
      <c r="BG171" s="88"/>
      <c r="BH171" s="88"/>
      <c r="BI171" s="21"/>
      <c r="BJ171" s="88"/>
    </row>
    <row r="172" spans="1:62">
      <c r="A172" s="88"/>
      <c r="B172" s="88"/>
      <c r="C172" s="12"/>
      <c r="D172" s="88"/>
      <c r="E172" s="88"/>
      <c r="F172" s="88"/>
      <c r="G172" s="88"/>
      <c r="H172" s="23" t="str">
        <f>REPLACE(B172,2,1,"＊")</f>
        <v>＊</v>
      </c>
      <c r="I172" s="23" t="str">
        <f>REPLACE(C172,2,1,"＊")</f>
        <v>＊</v>
      </c>
      <c r="J172" s="88"/>
      <c r="L172" s="12"/>
      <c r="O172" s="88"/>
      <c r="P172" s="88"/>
      <c r="Q172" s="88"/>
      <c r="R172" s="14"/>
      <c r="S172" s="88"/>
      <c r="T172" s="88"/>
      <c r="U172" s="88"/>
      <c r="V172" s="88"/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88"/>
      <c r="AL172" s="88"/>
      <c r="AM172" s="88"/>
      <c r="AN172" s="88"/>
      <c r="AO172" s="88"/>
      <c r="AP172" s="88"/>
      <c r="AQ172" s="88"/>
      <c r="AR172" s="88"/>
      <c r="AS172" s="88"/>
      <c r="AT172" s="88"/>
      <c r="AU172" s="88"/>
      <c r="AV172" s="88"/>
      <c r="AW172" s="88"/>
      <c r="AX172" s="88"/>
      <c r="AY172" s="88"/>
      <c r="AZ172" s="88"/>
      <c r="BA172" s="88"/>
      <c r="BB172" s="88"/>
      <c r="BC172" s="88"/>
      <c r="BD172" s="88"/>
      <c r="BE172" s="88"/>
      <c r="BF172" s="88"/>
      <c r="BG172" s="88"/>
      <c r="BH172" s="88"/>
      <c r="BI172" s="21"/>
      <c r="BJ172" s="88"/>
    </row>
    <row r="173" spans="1:62">
      <c r="A173" s="88"/>
      <c r="B173" s="88"/>
      <c r="C173" s="10"/>
      <c r="D173" s="88"/>
      <c r="E173" s="88"/>
      <c r="F173" s="88"/>
      <c r="G173" s="88"/>
      <c r="H173" s="88"/>
      <c r="I173" s="10"/>
      <c r="J173" s="11"/>
      <c r="L173" s="12"/>
      <c r="M173" s="158" t="s">
        <v>3324</v>
      </c>
      <c r="N173" s="158"/>
      <c r="O173" s="88"/>
      <c r="P173" s="88"/>
      <c r="Q173" s="88"/>
      <c r="R173" s="14"/>
      <c r="S173" s="88"/>
      <c r="T173" s="8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88"/>
      <c r="AF173" s="88"/>
      <c r="AG173" s="88"/>
      <c r="AH173" s="88"/>
      <c r="AI173" s="88"/>
      <c r="AJ173" s="88"/>
      <c r="AK173" s="88"/>
      <c r="AL173" s="88"/>
      <c r="AM173" s="88"/>
      <c r="AN173" s="88"/>
      <c r="AO173" s="88"/>
      <c r="AP173" s="88"/>
      <c r="AQ173" s="88"/>
      <c r="AR173" s="88"/>
      <c r="AS173" s="88"/>
      <c r="AT173" s="88"/>
      <c r="AU173" s="88"/>
      <c r="AV173" s="88"/>
      <c r="AW173" s="88"/>
      <c r="AX173" s="88"/>
      <c r="AY173" s="88"/>
      <c r="AZ173" s="88"/>
      <c r="BA173" s="88"/>
      <c r="BB173" s="88"/>
      <c r="BC173" s="88"/>
      <c r="BD173" s="88"/>
      <c r="BE173" s="88"/>
      <c r="BF173" s="88"/>
      <c r="BG173" s="88"/>
      <c r="BH173" s="88"/>
      <c r="BI173" s="21"/>
      <c r="BJ173" s="88"/>
    </row>
    <row r="174" spans="1:62">
      <c r="A174" s="88"/>
      <c r="B174" s="88"/>
      <c r="C174" s="88"/>
      <c r="D174" s="88"/>
      <c r="E174" s="88"/>
      <c r="F174" s="88"/>
      <c r="G174" s="88"/>
      <c r="I174" s="88"/>
      <c r="J174" s="88"/>
      <c r="L174" s="12"/>
      <c r="M174" s="88"/>
      <c r="N174" s="88"/>
      <c r="O174" s="88"/>
      <c r="Q174" s="88"/>
      <c r="R174" s="14"/>
      <c r="S174" s="88"/>
      <c r="T174" s="88"/>
      <c r="U174" s="88"/>
      <c r="V174" s="88"/>
      <c r="W174" s="88"/>
      <c r="X174" s="88"/>
      <c r="Y174" s="88"/>
      <c r="Z174" s="88"/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88"/>
      <c r="AN174" s="88"/>
      <c r="AO174" s="88"/>
      <c r="AP174" s="88"/>
      <c r="AQ174" s="88"/>
      <c r="AR174" s="88"/>
      <c r="AS174" s="88"/>
      <c r="AT174" s="88"/>
      <c r="AU174" s="88"/>
      <c r="AV174" s="88"/>
      <c r="AW174" s="88"/>
      <c r="AX174" s="88"/>
      <c r="AY174" s="88"/>
      <c r="AZ174" s="88"/>
      <c r="BA174" s="88"/>
      <c r="BB174" s="88"/>
      <c r="BC174" s="88"/>
      <c r="BD174" s="88"/>
      <c r="BE174" s="88"/>
      <c r="BF174" s="88"/>
      <c r="BG174" s="88"/>
      <c r="BH174" s="88"/>
      <c r="BI174" s="21"/>
      <c r="BJ174" s="88"/>
    </row>
    <row r="175" spans="1:62">
      <c r="C175" s="88"/>
      <c r="H175" s="158" t="s">
        <v>3325</v>
      </c>
      <c r="I175" s="158"/>
      <c r="J175" s="88"/>
      <c r="R175" s="14"/>
    </row>
    <row r="176" spans="1:62">
      <c r="C176" s="88"/>
      <c r="H176" s="158"/>
      <c r="I176" s="158"/>
      <c r="J176" s="88"/>
      <c r="R176" s="14"/>
    </row>
    <row r="177" spans="8:18">
      <c r="H177" s="158"/>
      <c r="I177" s="158"/>
      <c r="R177" s="14"/>
    </row>
    <row r="178" spans="8:18">
      <c r="H178" s="48"/>
      <c r="I178" s="48"/>
      <c r="R178" s="14"/>
    </row>
    <row r="179" spans="8:18">
      <c r="H179" s="48"/>
      <c r="I179" s="48"/>
      <c r="R179" s="16"/>
    </row>
    <row r="180" spans="8:18">
      <c r="R180" s="14"/>
    </row>
    <row r="181" spans="8:18">
      <c r="R181" s="14"/>
    </row>
    <row r="182" spans="8:18">
      <c r="R182" s="14"/>
    </row>
    <row r="183" spans="8:18">
      <c r="R183" s="14"/>
    </row>
    <row r="184" spans="8:18">
      <c r="R184" s="14"/>
    </row>
    <row r="185" spans="8:18">
      <c r="R185" s="14"/>
    </row>
    <row r="186" spans="8:18">
      <c r="R186" s="14"/>
    </row>
    <row r="187" spans="8:18">
      <c r="R187" s="14"/>
    </row>
    <row r="188" spans="8:18">
      <c r="R188" s="14"/>
    </row>
    <row r="189" spans="8:18">
      <c r="R189" s="14"/>
    </row>
    <row r="190" spans="8:18">
      <c r="R190" s="17"/>
    </row>
    <row r="191" spans="8:18">
      <c r="R191" s="88"/>
    </row>
    <row r="192" spans="8:18">
      <c r="R192" s="88"/>
    </row>
    <row r="193" spans="18:18">
      <c r="R193" s="88"/>
    </row>
    <row r="194" spans="18:18">
      <c r="R194" s="88"/>
    </row>
    <row r="195" spans="18:18">
      <c r="R195" s="15"/>
    </row>
    <row r="196" spans="18:18">
      <c r="R196" s="15"/>
    </row>
    <row r="197" spans="18:18">
      <c r="R197" s="15"/>
    </row>
  </sheetData>
  <mergeCells count="57">
    <mergeCell ref="F1:F4"/>
    <mergeCell ref="G1:G4"/>
    <mergeCell ref="H1:H4"/>
    <mergeCell ref="I1:I4"/>
    <mergeCell ref="J1:J4"/>
    <mergeCell ref="A1:A4"/>
    <mergeCell ref="B1:B4"/>
    <mergeCell ref="C1:C4"/>
    <mergeCell ref="D1:D4"/>
    <mergeCell ref="E1:E4"/>
    <mergeCell ref="AH1:AQ1"/>
    <mergeCell ref="AR1:BG1"/>
    <mergeCell ref="BH1:BH4"/>
    <mergeCell ref="BI1:BI4"/>
    <mergeCell ref="M2:M4"/>
    <mergeCell ref="N2:N4"/>
    <mergeCell ref="O2:O4"/>
    <mergeCell ref="P2:P4"/>
    <mergeCell ref="AE2:AG2"/>
    <mergeCell ref="AA3:AA4"/>
    <mergeCell ref="AB3:AB4"/>
    <mergeCell ref="AE3:AG3"/>
    <mergeCell ref="M1:R1"/>
    <mergeCell ref="S1:AG1"/>
    <mergeCell ref="Q2:Q4"/>
    <mergeCell ref="R2:R4"/>
    <mergeCell ref="AW2:BG2"/>
    <mergeCell ref="BF3:BF4"/>
    <mergeCell ref="BG3:BG4"/>
    <mergeCell ref="BC3:BC4"/>
    <mergeCell ref="BD3:BD4"/>
    <mergeCell ref="BE3:BE4"/>
    <mergeCell ref="AW3:AX3"/>
    <mergeCell ref="AY3:AZ3"/>
    <mergeCell ref="BA3:BB3"/>
    <mergeCell ref="H175:I177"/>
    <mergeCell ref="AH2:AQ2"/>
    <mergeCell ref="AR2:AR4"/>
    <mergeCell ref="AS2:AT3"/>
    <mergeCell ref="AU2:AV3"/>
    <mergeCell ref="S2:T3"/>
    <mergeCell ref="U2:AB2"/>
    <mergeCell ref="AC2:AD3"/>
    <mergeCell ref="U3:U4"/>
    <mergeCell ref="V3:W3"/>
    <mergeCell ref="X3:X4"/>
    <mergeCell ref="Y3:Y4"/>
    <mergeCell ref="Z3:Z4"/>
    <mergeCell ref="L1:L4"/>
    <mergeCell ref="K1:K4"/>
    <mergeCell ref="M173:N173"/>
    <mergeCell ref="AO3:AQ3"/>
    <mergeCell ref="AH3:AI3"/>
    <mergeCell ref="AJ3:AJ4"/>
    <mergeCell ref="AK3:AK4"/>
    <mergeCell ref="AL3:AL4"/>
    <mergeCell ref="AM3:AN3"/>
  </mergeCells>
  <phoneticPr fontId="9" type="noConversion"/>
  <pageMargins left="0.19685039370078741" right="0" top="0.43307086614173229" bottom="0.31496062992125984" header="0.23622047244094491" footer="0"/>
  <pageSetup paperSize="9" scale="39" fitToHeight="0" orientation="landscape" r:id="rId1"/>
  <headerFooter>
    <oddHeader xml:space="preserve">&amp;C&amp;"標楷體,粗體"&amp;24新光醫院 110 年 6 月份心臟血管外科年度手術人數申報表&amp;R   </oddHeader>
    <oddFooter>&amp;R&amp;P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J193"/>
  <sheetViews>
    <sheetView zoomScale="70" zoomScaleNormal="70" zoomScaleSheetLayoutView="55" workbookViewId="0">
      <pane xSplit="11" ySplit="4" topLeftCell="L5" activePane="bottomRight" state="frozen"/>
      <selection pane="topRight" activeCell="J1" sqref="J1"/>
      <selection pane="bottomLeft" activeCell="A5" sqref="A5"/>
      <selection pane="bottomRight" activeCell="B1" sqref="B1:G1048576"/>
    </sheetView>
  </sheetViews>
  <sheetFormatPr defaultColWidth="14.77734375" defaultRowHeight="15.6"/>
  <cols>
    <col min="1" max="1" width="6.33203125" style="15" bestFit="1" customWidth="1"/>
    <col min="2" max="2" width="19.109375" style="15" hidden="1" customWidth="1"/>
    <col min="3" max="3" width="12.5546875" style="15" hidden="1" customWidth="1"/>
    <col min="4" max="4" width="4.109375" style="15" hidden="1" customWidth="1"/>
    <col min="5" max="5" width="5.6640625" style="15" hidden="1" customWidth="1"/>
    <col min="6" max="7" width="14.77734375" style="15" hidden="1" customWidth="1"/>
    <col min="8" max="8" width="18.77734375" style="15" customWidth="1"/>
    <col min="9" max="9" width="12.5546875" style="15" customWidth="1"/>
    <col min="10" max="10" width="12.109375" style="15" bestFit="1" customWidth="1"/>
    <col min="11" max="11" width="11.6640625" style="74" bestFit="1" customWidth="1"/>
    <col min="12" max="12" width="7.21875" style="15" bestFit="1" customWidth="1"/>
    <col min="13" max="13" width="9.6640625" style="4" bestFit="1" customWidth="1"/>
    <col min="14" max="14" width="6.44140625" style="4" bestFit="1" customWidth="1"/>
    <col min="15" max="15" width="4.33203125" style="4" bestFit="1" customWidth="1"/>
    <col min="16" max="16" width="5.88671875" style="4" bestFit="1" customWidth="1"/>
    <col min="17" max="17" width="5.44140625" style="4" bestFit="1" customWidth="1"/>
    <col min="18" max="18" width="9.5546875" style="4" bestFit="1" customWidth="1"/>
    <col min="19" max="19" width="5.77734375" style="4" bestFit="1" customWidth="1"/>
    <col min="20" max="20" width="4.44140625" style="4" bestFit="1" customWidth="1"/>
    <col min="21" max="21" width="5.77734375" style="4" bestFit="1" customWidth="1"/>
    <col min="22" max="22" width="2.88671875" style="4" bestFit="1" customWidth="1"/>
    <col min="23" max="23" width="3.21875" style="4" bestFit="1" customWidth="1"/>
    <col min="24" max="24" width="3.77734375" style="4" bestFit="1" customWidth="1"/>
    <col min="25" max="25" width="10.5546875" style="4" customWidth="1"/>
    <col min="26" max="26" width="6.109375" style="4" bestFit="1" customWidth="1"/>
    <col min="27" max="27" width="7.77734375" style="4" bestFit="1" customWidth="1"/>
    <col min="28" max="28" width="5" style="4" bestFit="1" customWidth="1"/>
    <col min="29" max="29" width="5.77734375" style="4" bestFit="1" customWidth="1"/>
    <col min="30" max="30" width="5.5546875" style="4" bestFit="1" customWidth="1"/>
    <col min="31" max="31" width="5.77734375" style="4" bestFit="1" customWidth="1"/>
    <col min="32" max="32" width="6.5546875" style="4" bestFit="1" customWidth="1"/>
    <col min="33" max="33" width="6" style="4" bestFit="1" customWidth="1"/>
    <col min="34" max="34" width="2.88671875" style="4" bestFit="1" customWidth="1"/>
    <col min="35" max="35" width="3.21875" style="4" bestFit="1" customWidth="1"/>
    <col min="36" max="36" width="3.77734375" style="4" bestFit="1" customWidth="1"/>
    <col min="37" max="37" width="4.6640625" style="4" bestFit="1" customWidth="1"/>
    <col min="38" max="38" width="5" style="4" bestFit="1" customWidth="1"/>
    <col min="39" max="39" width="3" style="4" bestFit="1" customWidth="1"/>
    <col min="40" max="40" width="2.77734375" style="4" bestFit="1" customWidth="1"/>
    <col min="41" max="41" width="5.77734375" style="4" customWidth="1"/>
    <col min="42" max="42" width="6.5546875" style="4" bestFit="1" customWidth="1"/>
    <col min="43" max="43" width="6" style="4" bestFit="1" customWidth="1"/>
    <col min="44" max="44" width="6.6640625" style="4" bestFit="1" customWidth="1"/>
    <col min="45" max="45" width="3" style="4" bestFit="1" customWidth="1"/>
    <col min="46" max="46" width="3.88671875" style="4" bestFit="1" customWidth="1"/>
    <col min="47" max="47" width="3" style="4" bestFit="1" customWidth="1"/>
    <col min="48" max="48" width="3.88671875" style="4" bestFit="1" customWidth="1"/>
    <col min="49" max="49" width="3.77734375" style="4" bestFit="1" customWidth="1"/>
    <col min="50" max="50" width="4.6640625" style="4" bestFit="1" customWidth="1"/>
    <col min="51" max="51" width="5.77734375" style="4" bestFit="1" customWidth="1"/>
    <col min="52" max="52" width="5.109375" style="4" bestFit="1" customWidth="1"/>
    <col min="53" max="53" width="7.21875" style="4" bestFit="1" customWidth="1"/>
    <col min="54" max="54" width="8" style="4" bestFit="1" customWidth="1"/>
    <col min="55" max="55" width="3.77734375" style="4" bestFit="1" customWidth="1"/>
    <col min="56" max="56" width="4.6640625" style="4" bestFit="1" customWidth="1"/>
    <col min="57" max="57" width="5" style="4" bestFit="1" customWidth="1"/>
    <col min="58" max="58" width="5.77734375" style="4" bestFit="1" customWidth="1"/>
    <col min="59" max="59" width="9.44140625" style="4" bestFit="1" customWidth="1"/>
    <col min="60" max="60" width="6" style="4" bestFit="1" customWidth="1"/>
    <col min="61" max="61" width="22" style="4" customWidth="1"/>
    <col min="62" max="62" width="3.21875" style="4" bestFit="1" customWidth="1"/>
    <col min="63" max="16384" width="14.77734375" style="4"/>
  </cols>
  <sheetData>
    <row r="1" spans="1:62">
      <c r="A1" s="151" t="s">
        <v>3039</v>
      </c>
      <c r="B1" s="151" t="s">
        <v>2648</v>
      </c>
      <c r="C1" s="153" t="s">
        <v>2649</v>
      </c>
      <c r="D1" s="161" t="s">
        <v>2650</v>
      </c>
      <c r="E1" s="161" t="s">
        <v>2651</v>
      </c>
      <c r="F1" s="161" t="s">
        <v>2652</v>
      </c>
      <c r="G1" s="161" t="s">
        <v>3040</v>
      </c>
      <c r="H1" s="151" t="s">
        <v>2648</v>
      </c>
      <c r="I1" s="153" t="s">
        <v>2649</v>
      </c>
      <c r="J1" s="155" t="s">
        <v>3041</v>
      </c>
      <c r="K1" s="149" t="s">
        <v>3042</v>
      </c>
      <c r="L1" s="149" t="s">
        <v>3043</v>
      </c>
      <c r="M1" s="143" t="s">
        <v>4</v>
      </c>
      <c r="N1" s="144"/>
      <c r="O1" s="144"/>
      <c r="P1" s="144"/>
      <c r="Q1" s="144"/>
      <c r="R1" s="145"/>
      <c r="S1" s="141" t="s">
        <v>5</v>
      </c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1"/>
      <c r="AI1" s="140"/>
      <c r="AJ1" s="140"/>
      <c r="AK1" s="140"/>
      <c r="AL1" s="140"/>
      <c r="AM1" s="140"/>
      <c r="AN1" s="140"/>
      <c r="AO1" s="140"/>
      <c r="AP1" s="140"/>
      <c r="AQ1" s="140"/>
      <c r="AR1" s="141" t="s">
        <v>6</v>
      </c>
      <c r="AS1" s="140"/>
      <c r="AT1" s="140"/>
      <c r="AU1" s="140"/>
      <c r="AV1" s="140"/>
      <c r="AW1" s="140"/>
      <c r="AX1" s="140"/>
      <c r="AY1" s="140"/>
      <c r="AZ1" s="140"/>
      <c r="BA1" s="140"/>
      <c r="BB1" s="140"/>
      <c r="BC1" s="140"/>
      <c r="BD1" s="140"/>
      <c r="BE1" s="140"/>
      <c r="BF1" s="140"/>
      <c r="BG1" s="140"/>
      <c r="BH1" s="141" t="s">
        <v>7</v>
      </c>
      <c r="BI1" s="141" t="s">
        <v>8</v>
      </c>
      <c r="BJ1" s="74" t="s">
        <v>9</v>
      </c>
    </row>
    <row r="2" spans="1:62">
      <c r="A2" s="152"/>
      <c r="B2" s="164"/>
      <c r="C2" s="154"/>
      <c r="D2" s="162"/>
      <c r="E2" s="162"/>
      <c r="F2" s="162"/>
      <c r="G2" s="162"/>
      <c r="H2" s="152"/>
      <c r="I2" s="154"/>
      <c r="J2" s="152"/>
      <c r="K2" s="164"/>
      <c r="L2" s="152"/>
      <c r="M2" s="139" t="s">
        <v>3037</v>
      </c>
      <c r="N2" s="142" t="s">
        <v>10</v>
      </c>
      <c r="O2" s="139" t="s">
        <v>11</v>
      </c>
      <c r="P2" s="139" t="s">
        <v>12</v>
      </c>
      <c r="Q2" s="139" t="s">
        <v>13</v>
      </c>
      <c r="R2" s="146" t="s">
        <v>50</v>
      </c>
      <c r="S2" s="139" t="s">
        <v>14</v>
      </c>
      <c r="T2" s="140"/>
      <c r="U2" s="139" t="s">
        <v>15</v>
      </c>
      <c r="V2" s="140"/>
      <c r="W2" s="140"/>
      <c r="X2" s="140"/>
      <c r="Y2" s="140"/>
      <c r="Z2" s="140"/>
      <c r="AA2" s="140"/>
      <c r="AB2" s="140"/>
      <c r="AC2" s="139" t="s">
        <v>16</v>
      </c>
      <c r="AD2" s="140"/>
      <c r="AE2" s="139" t="s">
        <v>17</v>
      </c>
      <c r="AF2" s="140"/>
      <c r="AG2" s="140"/>
      <c r="AH2" s="139" t="s">
        <v>18</v>
      </c>
      <c r="AI2" s="140"/>
      <c r="AJ2" s="140"/>
      <c r="AK2" s="140"/>
      <c r="AL2" s="140"/>
      <c r="AM2" s="140"/>
      <c r="AN2" s="140"/>
      <c r="AO2" s="140"/>
      <c r="AP2" s="140"/>
      <c r="AQ2" s="140"/>
      <c r="AR2" s="139" t="s">
        <v>19</v>
      </c>
      <c r="AS2" s="139" t="s">
        <v>20</v>
      </c>
      <c r="AT2" s="140"/>
      <c r="AU2" s="139" t="s">
        <v>3038</v>
      </c>
      <c r="AV2" s="140"/>
      <c r="AW2" s="139" t="s">
        <v>21</v>
      </c>
      <c r="AX2" s="140"/>
      <c r="AY2" s="140"/>
      <c r="AZ2" s="140"/>
      <c r="BA2" s="140"/>
      <c r="BB2" s="140"/>
      <c r="BC2" s="140"/>
      <c r="BD2" s="140"/>
      <c r="BE2" s="140"/>
      <c r="BF2" s="140"/>
      <c r="BG2" s="140"/>
      <c r="BH2" s="140"/>
      <c r="BI2" s="140"/>
      <c r="BJ2" s="74"/>
    </row>
    <row r="3" spans="1:62">
      <c r="A3" s="152"/>
      <c r="B3" s="164"/>
      <c r="C3" s="154"/>
      <c r="D3" s="162"/>
      <c r="E3" s="162"/>
      <c r="F3" s="162"/>
      <c r="G3" s="162"/>
      <c r="H3" s="152"/>
      <c r="I3" s="154"/>
      <c r="J3" s="152"/>
      <c r="K3" s="164"/>
      <c r="L3" s="152"/>
      <c r="M3" s="140"/>
      <c r="N3" s="140"/>
      <c r="O3" s="140"/>
      <c r="P3" s="140"/>
      <c r="Q3" s="140"/>
      <c r="R3" s="147"/>
      <c r="S3" s="140"/>
      <c r="T3" s="140"/>
      <c r="U3" s="139" t="s">
        <v>22</v>
      </c>
      <c r="V3" s="139" t="s">
        <v>23</v>
      </c>
      <c r="W3" s="140"/>
      <c r="X3" s="139" t="s">
        <v>24</v>
      </c>
      <c r="Y3" s="139" t="s">
        <v>25</v>
      </c>
      <c r="Z3" s="139" t="s">
        <v>26</v>
      </c>
      <c r="AA3" s="139" t="s">
        <v>27</v>
      </c>
      <c r="AB3" s="139" t="s">
        <v>28</v>
      </c>
      <c r="AC3" s="140"/>
      <c r="AD3" s="140"/>
      <c r="AE3" s="139" t="s">
        <v>29</v>
      </c>
      <c r="AF3" s="140"/>
      <c r="AG3" s="140"/>
      <c r="AH3" s="139" t="s">
        <v>23</v>
      </c>
      <c r="AI3" s="140"/>
      <c r="AJ3" s="139" t="s">
        <v>24</v>
      </c>
      <c r="AK3" s="139" t="s">
        <v>25</v>
      </c>
      <c r="AL3" s="139" t="s">
        <v>28</v>
      </c>
      <c r="AM3" s="139" t="s">
        <v>30</v>
      </c>
      <c r="AN3" s="140"/>
      <c r="AO3" s="139" t="s">
        <v>29</v>
      </c>
      <c r="AP3" s="140"/>
      <c r="AQ3" s="140"/>
      <c r="AR3" s="140"/>
      <c r="AS3" s="140"/>
      <c r="AT3" s="140"/>
      <c r="AU3" s="140"/>
      <c r="AV3" s="140"/>
      <c r="AW3" s="139" t="s">
        <v>31</v>
      </c>
      <c r="AX3" s="140"/>
      <c r="AY3" s="139" t="s">
        <v>29</v>
      </c>
      <c r="AZ3" s="140"/>
      <c r="BA3" s="139" t="s">
        <v>23</v>
      </c>
      <c r="BB3" s="140"/>
      <c r="BC3" s="139" t="s">
        <v>24</v>
      </c>
      <c r="BD3" s="139" t="s">
        <v>25</v>
      </c>
      <c r="BE3" s="139" t="s">
        <v>28</v>
      </c>
      <c r="BF3" s="139" t="s">
        <v>32</v>
      </c>
      <c r="BG3" s="139" t="s">
        <v>33</v>
      </c>
      <c r="BH3" s="140"/>
      <c r="BI3" s="140"/>
      <c r="BJ3" s="74"/>
    </row>
    <row r="4" spans="1:62">
      <c r="A4" s="152"/>
      <c r="B4" s="165"/>
      <c r="C4" s="166"/>
      <c r="D4" s="163"/>
      <c r="E4" s="163"/>
      <c r="F4" s="163"/>
      <c r="G4" s="163"/>
      <c r="H4" s="152"/>
      <c r="I4" s="154"/>
      <c r="J4" s="152"/>
      <c r="K4" s="164"/>
      <c r="L4" s="152"/>
      <c r="M4" s="140"/>
      <c r="N4" s="140"/>
      <c r="O4" s="140"/>
      <c r="P4" s="140"/>
      <c r="Q4" s="140"/>
      <c r="R4" s="148"/>
      <c r="S4" s="72" t="s">
        <v>22</v>
      </c>
      <c r="T4" s="72" t="s">
        <v>34</v>
      </c>
      <c r="U4" s="140"/>
      <c r="V4" s="72" t="s">
        <v>35</v>
      </c>
      <c r="W4" s="72" t="s">
        <v>36</v>
      </c>
      <c r="X4" s="140"/>
      <c r="Y4" s="140"/>
      <c r="Z4" s="140"/>
      <c r="AA4" s="140"/>
      <c r="AB4" s="140"/>
      <c r="AC4" s="72" t="s">
        <v>22</v>
      </c>
      <c r="AD4" s="72" t="s">
        <v>37</v>
      </c>
      <c r="AE4" s="72" t="s">
        <v>22</v>
      </c>
      <c r="AF4" s="72" t="s">
        <v>38</v>
      </c>
      <c r="AG4" s="72" t="s">
        <v>39</v>
      </c>
      <c r="AH4" s="72" t="s">
        <v>35</v>
      </c>
      <c r="AI4" s="72" t="s">
        <v>36</v>
      </c>
      <c r="AJ4" s="140"/>
      <c r="AK4" s="140"/>
      <c r="AL4" s="140"/>
      <c r="AM4" s="72" t="s">
        <v>40</v>
      </c>
      <c r="AN4" s="72" t="s">
        <v>41</v>
      </c>
      <c r="AO4" s="72" t="s">
        <v>22</v>
      </c>
      <c r="AP4" s="72" t="s">
        <v>38</v>
      </c>
      <c r="AQ4" s="72" t="s">
        <v>39</v>
      </c>
      <c r="AR4" s="140"/>
      <c r="AS4" s="72" t="s">
        <v>40</v>
      </c>
      <c r="AT4" s="72" t="s">
        <v>41</v>
      </c>
      <c r="AU4" s="72" t="s">
        <v>40</v>
      </c>
      <c r="AV4" s="72" t="s">
        <v>41</v>
      </c>
      <c r="AW4" s="72" t="s">
        <v>42</v>
      </c>
      <c r="AX4" s="72" t="s">
        <v>43</v>
      </c>
      <c r="AY4" s="72" t="s">
        <v>22</v>
      </c>
      <c r="AZ4" s="72" t="s">
        <v>44</v>
      </c>
      <c r="BA4" s="72" t="s">
        <v>35</v>
      </c>
      <c r="BB4" s="72" t="s">
        <v>36</v>
      </c>
      <c r="BC4" s="140"/>
      <c r="BD4" s="140"/>
      <c r="BE4" s="140"/>
      <c r="BF4" s="140"/>
      <c r="BG4" s="140"/>
      <c r="BH4" s="140"/>
      <c r="BI4" s="140"/>
      <c r="BJ4" s="74"/>
    </row>
    <row r="5" spans="1:62" ht="16.2">
      <c r="A5" s="23">
        <v>1</v>
      </c>
      <c r="B5" s="33" t="s">
        <v>3044</v>
      </c>
      <c r="C5" s="33" t="s">
        <v>2372</v>
      </c>
      <c r="D5" s="33" t="s">
        <v>2661</v>
      </c>
      <c r="E5" s="33">
        <v>72</v>
      </c>
      <c r="F5" s="33"/>
      <c r="G5" s="33"/>
      <c r="H5" s="23" t="str">
        <f t="shared" ref="H5:H68" si="0">REPLACE(B5,2,1,"＊")</f>
        <v>張＊</v>
      </c>
      <c r="I5" s="23" t="str">
        <f t="shared" ref="I5:I68" si="1">REPLACE(C5,2,1,"＊")</f>
        <v>2＊879830</v>
      </c>
      <c r="J5" s="33" t="s">
        <v>2048</v>
      </c>
      <c r="K5" s="33" t="s">
        <v>118</v>
      </c>
      <c r="L5" s="36" t="s">
        <v>334</v>
      </c>
      <c r="M5" s="2"/>
      <c r="N5" s="2"/>
      <c r="O5" s="2"/>
      <c r="P5" s="2"/>
      <c r="Q5" s="2"/>
      <c r="R5" s="18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3"/>
      <c r="AK5" s="2"/>
      <c r="AL5" s="3"/>
      <c r="AM5" s="1"/>
      <c r="AN5" s="1"/>
      <c r="AO5" s="1"/>
      <c r="AP5" s="1"/>
      <c r="AQ5" s="1"/>
      <c r="AR5" s="2"/>
      <c r="AS5" s="1"/>
      <c r="AT5" s="1"/>
      <c r="AU5" s="1"/>
      <c r="AV5" s="1"/>
      <c r="AW5" s="1" t="s">
        <v>3191</v>
      </c>
      <c r="AX5" s="1"/>
      <c r="AY5" s="1"/>
      <c r="AZ5" s="1"/>
      <c r="BA5" s="1"/>
      <c r="BB5" s="1"/>
      <c r="BC5" s="2"/>
      <c r="BD5" s="3"/>
      <c r="BE5" s="2"/>
      <c r="BF5" s="2"/>
      <c r="BG5" s="2"/>
      <c r="BH5" s="2"/>
      <c r="BI5" s="1"/>
      <c r="BJ5" s="74"/>
    </row>
    <row r="6" spans="1:62" ht="16.2">
      <c r="A6" s="23">
        <v>2</v>
      </c>
      <c r="B6" s="33" t="s">
        <v>2829</v>
      </c>
      <c r="C6" s="33" t="s">
        <v>2185</v>
      </c>
      <c r="D6" s="33" t="s">
        <v>2661</v>
      </c>
      <c r="E6" s="33">
        <v>86</v>
      </c>
      <c r="F6" s="33"/>
      <c r="G6" s="33"/>
      <c r="H6" s="23" t="str">
        <f t="shared" si="0"/>
        <v>李＊女</v>
      </c>
      <c r="I6" s="23" t="str">
        <f t="shared" si="1"/>
        <v>0＊074137</v>
      </c>
      <c r="J6" s="33" t="s">
        <v>2355</v>
      </c>
      <c r="K6" s="33" t="s">
        <v>118</v>
      </c>
      <c r="L6" s="36" t="s">
        <v>334</v>
      </c>
      <c r="M6" s="2"/>
      <c r="N6" s="2"/>
      <c r="O6" s="2"/>
      <c r="P6" s="2"/>
      <c r="Q6" s="2"/>
      <c r="R6" s="18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3"/>
      <c r="AK6" s="2"/>
      <c r="AL6" s="3"/>
      <c r="AM6" s="1"/>
      <c r="AN6" s="1"/>
      <c r="AO6" s="1"/>
      <c r="AP6" s="1"/>
      <c r="AQ6" s="1"/>
      <c r="AR6" s="2"/>
      <c r="AS6" s="1"/>
      <c r="AT6" s="1"/>
      <c r="AU6" s="1"/>
      <c r="AV6" s="1"/>
      <c r="AW6" s="1" t="s">
        <v>3191</v>
      </c>
      <c r="AX6" s="1"/>
      <c r="AY6" s="1"/>
      <c r="AZ6" s="1"/>
      <c r="BA6" s="1"/>
      <c r="BB6" s="1"/>
      <c r="BC6" s="2"/>
      <c r="BD6" s="3"/>
      <c r="BE6" s="2"/>
      <c r="BF6" s="2"/>
      <c r="BG6" s="2"/>
      <c r="BH6" s="2"/>
      <c r="BI6" s="1"/>
      <c r="BJ6" s="74"/>
    </row>
    <row r="7" spans="1:62" ht="16.2">
      <c r="A7" s="23">
        <v>3</v>
      </c>
      <c r="B7" s="33" t="s">
        <v>3045</v>
      </c>
      <c r="C7" s="33" t="s">
        <v>2373</v>
      </c>
      <c r="D7" s="33" t="s">
        <v>2659</v>
      </c>
      <c r="E7" s="33">
        <v>60</v>
      </c>
      <c r="F7" s="33"/>
      <c r="G7" s="33"/>
      <c r="H7" s="23" t="str">
        <f t="shared" si="0"/>
        <v>任＊弘</v>
      </c>
      <c r="I7" s="23" t="str">
        <f t="shared" si="1"/>
        <v>2＊988782</v>
      </c>
      <c r="J7" s="33" t="s">
        <v>2355</v>
      </c>
      <c r="K7" s="33" t="s">
        <v>67</v>
      </c>
      <c r="L7" s="36" t="s">
        <v>334</v>
      </c>
      <c r="M7" s="2"/>
      <c r="N7" s="2"/>
      <c r="O7" s="2"/>
      <c r="P7" s="2"/>
      <c r="Q7" s="2"/>
      <c r="R7" s="18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3"/>
      <c r="AK7" s="2"/>
      <c r="AL7" s="3"/>
      <c r="AM7" s="1"/>
      <c r="AN7" s="1"/>
      <c r="AO7" s="1"/>
      <c r="AP7" s="1"/>
      <c r="AQ7" s="1"/>
      <c r="AR7" s="2"/>
      <c r="AS7" s="1"/>
      <c r="AT7" s="1"/>
      <c r="AU7" s="1"/>
      <c r="AV7" s="1"/>
      <c r="AW7" s="1"/>
      <c r="AX7" s="1" t="s">
        <v>3191</v>
      </c>
      <c r="AY7" s="1"/>
      <c r="AZ7" s="1"/>
      <c r="BA7" s="1"/>
      <c r="BB7" s="1"/>
      <c r="BC7" s="2"/>
      <c r="BD7" s="3"/>
      <c r="BE7" s="2"/>
      <c r="BF7" s="2"/>
      <c r="BG7" s="2"/>
      <c r="BH7" s="2"/>
      <c r="BI7" s="1"/>
      <c r="BJ7" s="74"/>
    </row>
    <row r="8" spans="1:62" ht="16.2">
      <c r="A8" s="23">
        <v>4</v>
      </c>
      <c r="B8" s="33" t="s">
        <v>3046</v>
      </c>
      <c r="C8" s="33" t="s">
        <v>2374</v>
      </c>
      <c r="D8" s="33" t="s">
        <v>2661</v>
      </c>
      <c r="E8" s="33">
        <v>50</v>
      </c>
      <c r="F8" s="33"/>
      <c r="G8" s="33"/>
      <c r="H8" s="23" t="str">
        <f t="shared" si="0"/>
        <v>郭＊珠</v>
      </c>
      <c r="I8" s="23" t="str">
        <f t="shared" si="1"/>
        <v>0＊795998</v>
      </c>
      <c r="J8" s="33" t="s">
        <v>2361</v>
      </c>
      <c r="K8" s="33" t="s">
        <v>67</v>
      </c>
      <c r="L8" s="36" t="s">
        <v>334</v>
      </c>
      <c r="M8" s="2"/>
      <c r="N8" s="2"/>
      <c r="O8" s="2"/>
      <c r="P8" s="2"/>
      <c r="Q8" s="2"/>
      <c r="R8" s="18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3"/>
      <c r="AK8" s="2"/>
      <c r="AL8" s="3"/>
      <c r="AM8" s="1"/>
      <c r="AN8" s="1"/>
      <c r="AO8" s="1"/>
      <c r="AP8" s="1"/>
      <c r="AQ8" s="1"/>
      <c r="AR8" s="2"/>
      <c r="AS8" s="1"/>
      <c r="AT8" s="1"/>
      <c r="AU8" s="1"/>
      <c r="AV8" s="1"/>
      <c r="AW8" s="1"/>
      <c r="AX8" s="1" t="s">
        <v>3191</v>
      </c>
      <c r="AY8" s="1"/>
      <c r="AZ8" s="1"/>
      <c r="BA8" s="1"/>
      <c r="BB8" s="1"/>
      <c r="BC8" s="2"/>
      <c r="BD8" s="3"/>
      <c r="BE8" s="2"/>
      <c r="BF8" s="2"/>
      <c r="BG8" s="2"/>
      <c r="BH8" s="2"/>
      <c r="BI8" s="1"/>
      <c r="BJ8" s="74"/>
    </row>
    <row r="9" spans="1:62" ht="16.2">
      <c r="A9" s="23">
        <v>5</v>
      </c>
      <c r="B9" s="33" t="s">
        <v>3047</v>
      </c>
      <c r="C9" s="33" t="s">
        <v>366</v>
      </c>
      <c r="D9" s="33" t="s">
        <v>2661</v>
      </c>
      <c r="E9" s="33">
        <v>77</v>
      </c>
      <c r="F9" s="33"/>
      <c r="G9" s="33"/>
      <c r="H9" s="23" t="str">
        <f t="shared" si="0"/>
        <v>吳＊惠子</v>
      </c>
      <c r="I9" s="23" t="str">
        <f t="shared" si="1"/>
        <v>0＊265956</v>
      </c>
      <c r="J9" s="33" t="s">
        <v>2361</v>
      </c>
      <c r="K9" s="33" t="s">
        <v>115</v>
      </c>
      <c r="L9" s="36" t="s">
        <v>334</v>
      </c>
      <c r="M9" s="2"/>
      <c r="N9" s="2"/>
      <c r="O9" s="2"/>
      <c r="P9" s="2"/>
      <c r="Q9" s="2"/>
      <c r="R9" s="18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3"/>
      <c r="AK9" s="2"/>
      <c r="AL9" s="3"/>
      <c r="AM9" s="1"/>
      <c r="AN9" s="1"/>
      <c r="AO9" s="1"/>
      <c r="AP9" s="1"/>
      <c r="AQ9" s="1"/>
      <c r="AR9" s="2"/>
      <c r="AS9" s="1"/>
      <c r="AT9" s="1"/>
      <c r="AU9" s="1"/>
      <c r="AV9" s="1"/>
      <c r="AW9" s="1"/>
      <c r="AX9" s="1"/>
      <c r="AY9" s="1"/>
      <c r="AZ9" s="1"/>
      <c r="BA9" s="1" t="s">
        <v>1133</v>
      </c>
      <c r="BB9" s="1"/>
      <c r="BC9" s="2"/>
      <c r="BD9" s="3"/>
      <c r="BE9" s="2"/>
      <c r="BF9" s="2"/>
      <c r="BG9" s="2"/>
      <c r="BH9" s="2"/>
      <c r="BI9" s="1"/>
      <c r="BJ9" s="74"/>
    </row>
    <row r="10" spans="1:62" ht="16.2">
      <c r="A10" s="23">
        <v>6</v>
      </c>
      <c r="B10" s="33" t="s">
        <v>3048</v>
      </c>
      <c r="C10" s="33" t="s">
        <v>415</v>
      </c>
      <c r="D10" s="33" t="s">
        <v>2661</v>
      </c>
      <c r="E10" s="33">
        <v>60</v>
      </c>
      <c r="F10" s="33"/>
      <c r="G10" s="33"/>
      <c r="H10" s="23" t="str">
        <f t="shared" si="0"/>
        <v>吳＊珍</v>
      </c>
      <c r="I10" s="23" t="str">
        <f t="shared" si="1"/>
        <v>2＊326920</v>
      </c>
      <c r="J10" s="33" t="s">
        <v>2361</v>
      </c>
      <c r="K10" s="33" t="s">
        <v>118</v>
      </c>
      <c r="L10" s="36" t="s">
        <v>334</v>
      </c>
      <c r="M10" s="2"/>
      <c r="N10" s="2"/>
      <c r="O10" s="2"/>
      <c r="P10" s="2"/>
      <c r="Q10" s="2"/>
      <c r="R10" s="18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3"/>
      <c r="AK10" s="2"/>
      <c r="AL10" s="3"/>
      <c r="AM10" s="1"/>
      <c r="AN10" s="1"/>
      <c r="AO10" s="1"/>
      <c r="AP10" s="1"/>
      <c r="AQ10" s="1"/>
      <c r="AR10" s="2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2"/>
      <c r="BD10" s="3"/>
      <c r="BE10" s="2"/>
      <c r="BF10" s="2"/>
      <c r="BG10" s="2" t="s">
        <v>3191</v>
      </c>
      <c r="BH10" s="2"/>
      <c r="BI10" s="1"/>
      <c r="BJ10" s="74"/>
    </row>
    <row r="11" spans="1:62" ht="16.2">
      <c r="A11" s="23">
        <v>7</v>
      </c>
      <c r="B11" s="33" t="s">
        <v>3049</v>
      </c>
      <c r="C11" s="33" t="s">
        <v>2375</v>
      </c>
      <c r="D11" s="33" t="s">
        <v>2661</v>
      </c>
      <c r="E11" s="33">
        <v>74</v>
      </c>
      <c r="F11" s="33"/>
      <c r="G11" s="33"/>
      <c r="H11" s="23" t="str">
        <f t="shared" si="0"/>
        <v>林＊蘭</v>
      </c>
      <c r="I11" s="23" t="str">
        <f t="shared" si="1"/>
        <v>1＊443904</v>
      </c>
      <c r="J11" s="33" t="s">
        <v>2361</v>
      </c>
      <c r="K11" s="33" t="s">
        <v>67</v>
      </c>
      <c r="L11" s="36" t="s">
        <v>334</v>
      </c>
      <c r="M11" s="2"/>
      <c r="N11" s="2"/>
      <c r="O11" s="2"/>
      <c r="P11" s="2"/>
      <c r="Q11" s="2"/>
      <c r="R11" s="18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3"/>
      <c r="AK11" s="2"/>
      <c r="AL11" s="3"/>
      <c r="AM11" s="1"/>
      <c r="AN11" s="1"/>
      <c r="AO11" s="1"/>
      <c r="AP11" s="1"/>
      <c r="AQ11" s="1"/>
      <c r="AR11" s="2"/>
      <c r="AS11" s="1"/>
      <c r="AT11" s="1"/>
      <c r="AU11" s="1"/>
      <c r="AV11" s="1"/>
      <c r="AW11" s="1"/>
      <c r="AX11" s="1" t="s">
        <v>3191</v>
      </c>
      <c r="AY11" s="1"/>
      <c r="AZ11" s="1"/>
      <c r="BA11" s="1"/>
      <c r="BB11" s="1"/>
      <c r="BC11" s="2"/>
      <c r="BD11" s="3"/>
      <c r="BE11" s="2"/>
      <c r="BF11" s="2"/>
      <c r="BG11" s="2"/>
      <c r="BH11" s="2"/>
      <c r="BI11" s="1"/>
      <c r="BJ11" s="74"/>
    </row>
    <row r="12" spans="1:62" ht="16.2">
      <c r="A12" s="23">
        <v>8</v>
      </c>
      <c r="B12" s="33" t="s">
        <v>3050</v>
      </c>
      <c r="C12" s="33" t="s">
        <v>2376</v>
      </c>
      <c r="D12" s="33" t="s">
        <v>2659</v>
      </c>
      <c r="E12" s="33">
        <v>86</v>
      </c>
      <c r="F12" s="33" t="s">
        <v>2377</v>
      </c>
      <c r="G12" s="33" t="s">
        <v>2367</v>
      </c>
      <c r="H12" s="23" t="str">
        <f t="shared" si="0"/>
        <v>魏＊生</v>
      </c>
      <c r="I12" s="23" t="str">
        <f t="shared" si="1"/>
        <v>1＊022603</v>
      </c>
      <c r="J12" s="33" t="s">
        <v>2361</v>
      </c>
      <c r="K12" s="33" t="s">
        <v>135</v>
      </c>
      <c r="L12" s="36" t="s">
        <v>334</v>
      </c>
      <c r="M12" s="2"/>
      <c r="N12" s="2"/>
      <c r="O12" s="2"/>
      <c r="P12" s="2"/>
      <c r="Q12" s="2"/>
      <c r="R12" s="18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3"/>
      <c r="AK12" s="2"/>
      <c r="AL12" s="3"/>
      <c r="AM12" s="1"/>
      <c r="AN12" s="1"/>
      <c r="AO12" s="1"/>
      <c r="AP12" s="1"/>
      <c r="AQ12" s="1"/>
      <c r="AR12" s="2"/>
      <c r="AS12" s="1"/>
      <c r="AT12" s="1"/>
      <c r="AU12" s="1"/>
      <c r="AV12" s="1" t="s">
        <v>3191</v>
      </c>
      <c r="AW12" s="1"/>
      <c r="AX12" s="1"/>
      <c r="AY12" s="1"/>
      <c r="AZ12" s="1"/>
      <c r="BA12" s="1"/>
      <c r="BB12" s="1"/>
      <c r="BC12" s="2"/>
      <c r="BD12" s="3"/>
      <c r="BE12" s="2"/>
      <c r="BF12" s="2"/>
      <c r="BG12" s="2"/>
      <c r="BH12" s="2"/>
      <c r="BI12" s="1"/>
      <c r="BJ12" s="74"/>
    </row>
    <row r="13" spans="1:62" ht="16.2">
      <c r="A13" s="23">
        <v>9</v>
      </c>
      <c r="B13" s="33" t="s">
        <v>2963</v>
      </c>
      <c r="C13" s="33" t="s">
        <v>141</v>
      </c>
      <c r="D13" s="33" t="s">
        <v>2661</v>
      </c>
      <c r="E13" s="33">
        <v>86</v>
      </c>
      <c r="F13" s="33"/>
      <c r="G13" s="33"/>
      <c r="H13" s="23" t="str">
        <f t="shared" si="0"/>
        <v>張＊淑子</v>
      </c>
      <c r="I13" s="23" t="str">
        <f t="shared" si="1"/>
        <v>0＊646789</v>
      </c>
      <c r="J13" s="33" t="s">
        <v>2370</v>
      </c>
      <c r="K13" s="33" t="s">
        <v>115</v>
      </c>
      <c r="L13" s="36" t="s">
        <v>334</v>
      </c>
      <c r="M13" s="2"/>
      <c r="N13" s="2"/>
      <c r="O13" s="2"/>
      <c r="P13" s="2"/>
      <c r="Q13" s="2"/>
      <c r="R13" s="18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3"/>
      <c r="AK13" s="2"/>
      <c r="AL13" s="3"/>
      <c r="AM13" s="1"/>
      <c r="AN13" s="1"/>
      <c r="AO13" s="1"/>
      <c r="AP13" s="1"/>
      <c r="AQ13" s="1"/>
      <c r="AR13" s="2"/>
      <c r="AS13" s="1"/>
      <c r="AT13" s="1"/>
      <c r="AU13" s="1"/>
      <c r="AV13" s="1"/>
      <c r="AW13" s="1"/>
      <c r="AX13" s="1"/>
      <c r="AY13" s="1"/>
      <c r="AZ13" s="1"/>
      <c r="BA13" s="1" t="s">
        <v>3191</v>
      </c>
      <c r="BB13" s="1"/>
      <c r="BC13" s="2"/>
      <c r="BD13" s="3"/>
      <c r="BE13" s="2"/>
      <c r="BF13" s="2"/>
      <c r="BG13" s="2"/>
      <c r="BH13" s="2"/>
      <c r="BI13" s="1"/>
      <c r="BJ13" s="74"/>
    </row>
    <row r="14" spans="1:62" ht="31.2">
      <c r="A14" s="23">
        <v>10</v>
      </c>
      <c r="B14" s="33" t="s">
        <v>3051</v>
      </c>
      <c r="C14" s="33" t="s">
        <v>2378</v>
      </c>
      <c r="D14" s="33" t="s">
        <v>2659</v>
      </c>
      <c r="E14" s="33">
        <v>58</v>
      </c>
      <c r="F14" s="33"/>
      <c r="G14" s="33"/>
      <c r="H14" s="23" t="str">
        <f t="shared" si="0"/>
        <v>周＊鍠</v>
      </c>
      <c r="I14" s="23" t="str">
        <f t="shared" si="1"/>
        <v>2＊794035</v>
      </c>
      <c r="J14" s="33" t="s">
        <v>2370</v>
      </c>
      <c r="K14" s="33" t="s">
        <v>2993</v>
      </c>
      <c r="L14" s="36" t="s">
        <v>334</v>
      </c>
      <c r="M14" s="2"/>
      <c r="N14" s="2"/>
      <c r="O14" s="2"/>
      <c r="P14" s="2"/>
      <c r="Q14" s="2"/>
      <c r="R14" s="18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3"/>
      <c r="AK14" s="2"/>
      <c r="AL14" s="3"/>
      <c r="AM14" s="1"/>
      <c r="AN14" s="1"/>
      <c r="AO14" s="1"/>
      <c r="AP14" s="1"/>
      <c r="AQ14" s="1"/>
      <c r="AR14" s="2"/>
      <c r="AS14" s="1"/>
      <c r="AT14" s="1"/>
      <c r="AU14" s="1"/>
      <c r="AV14" s="1"/>
      <c r="AW14" s="1"/>
      <c r="AX14" s="1"/>
      <c r="AY14" s="1"/>
      <c r="AZ14" s="1"/>
      <c r="BA14" s="1" t="s">
        <v>3191</v>
      </c>
      <c r="BB14" s="1"/>
      <c r="BC14" s="2"/>
      <c r="BD14" s="3"/>
      <c r="BE14" s="2"/>
      <c r="BF14" s="2" t="s">
        <v>2994</v>
      </c>
      <c r="BG14" s="2"/>
      <c r="BH14" s="2"/>
      <c r="BI14" s="1"/>
      <c r="BJ14" s="74"/>
    </row>
    <row r="15" spans="1:62" ht="16.2">
      <c r="A15" s="23">
        <v>11</v>
      </c>
      <c r="B15" s="33" t="s">
        <v>3052</v>
      </c>
      <c r="C15" s="33" t="s">
        <v>125</v>
      </c>
      <c r="D15" s="33" t="s">
        <v>2659</v>
      </c>
      <c r="E15" s="33">
        <v>64</v>
      </c>
      <c r="F15" s="33"/>
      <c r="G15" s="33"/>
      <c r="H15" s="23" t="str">
        <f t="shared" si="0"/>
        <v>張＊民</v>
      </c>
      <c r="I15" s="23" t="str">
        <f t="shared" si="1"/>
        <v>2＊568689</v>
      </c>
      <c r="J15" s="33" t="s">
        <v>2370</v>
      </c>
      <c r="K15" s="33" t="s">
        <v>118</v>
      </c>
      <c r="L15" s="36" t="s">
        <v>334</v>
      </c>
      <c r="M15" s="2"/>
      <c r="N15" s="2"/>
      <c r="O15" s="2"/>
      <c r="P15" s="2"/>
      <c r="Q15" s="2"/>
      <c r="R15" s="18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3"/>
      <c r="AK15" s="2"/>
      <c r="AL15" s="3"/>
      <c r="AM15" s="1"/>
      <c r="AN15" s="1"/>
      <c r="AO15" s="1"/>
      <c r="AP15" s="1"/>
      <c r="AQ15" s="1"/>
      <c r="AR15" s="2"/>
      <c r="AS15" s="1"/>
      <c r="AT15" s="1"/>
      <c r="AU15" s="1"/>
      <c r="AV15" s="1"/>
      <c r="AW15" s="1" t="s">
        <v>3191</v>
      </c>
      <c r="AX15" s="1"/>
      <c r="AY15" s="1"/>
      <c r="AZ15" s="1"/>
      <c r="BA15" s="1"/>
      <c r="BB15" s="1"/>
      <c r="BC15" s="2"/>
      <c r="BD15" s="3"/>
      <c r="BE15" s="2"/>
      <c r="BF15" s="2"/>
      <c r="BG15" s="2"/>
      <c r="BH15" s="2"/>
      <c r="BI15" s="1"/>
      <c r="BJ15" s="74"/>
    </row>
    <row r="16" spans="1:62" ht="16.2">
      <c r="A16" s="23">
        <v>12</v>
      </c>
      <c r="B16" s="33" t="s">
        <v>3053</v>
      </c>
      <c r="C16" s="33" t="s">
        <v>368</v>
      </c>
      <c r="D16" s="33" t="s">
        <v>2659</v>
      </c>
      <c r="E16" s="33">
        <v>52</v>
      </c>
      <c r="F16" s="33"/>
      <c r="G16" s="33"/>
      <c r="H16" s="23" t="str">
        <f t="shared" si="0"/>
        <v>何＊緯</v>
      </c>
      <c r="I16" s="23" t="str">
        <f t="shared" si="1"/>
        <v>2＊563801</v>
      </c>
      <c r="J16" s="33" t="s">
        <v>2370</v>
      </c>
      <c r="K16" s="33" t="s">
        <v>115</v>
      </c>
      <c r="L16" s="36" t="s">
        <v>334</v>
      </c>
      <c r="M16" s="2"/>
      <c r="N16" s="2"/>
      <c r="O16" s="2"/>
      <c r="P16" s="2"/>
      <c r="Q16" s="2"/>
      <c r="R16" s="18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3"/>
      <c r="AK16" s="2"/>
      <c r="AL16" s="3"/>
      <c r="AM16" s="1"/>
      <c r="AN16" s="1"/>
      <c r="AO16" s="1"/>
      <c r="AP16" s="1"/>
      <c r="AQ16" s="1"/>
      <c r="AR16" s="2"/>
      <c r="AS16" s="1"/>
      <c r="AT16" s="1"/>
      <c r="AU16" s="1"/>
      <c r="AV16" s="1"/>
      <c r="AW16" s="1"/>
      <c r="AX16" s="1"/>
      <c r="AY16" s="1"/>
      <c r="AZ16" s="1"/>
      <c r="BA16" s="1" t="s">
        <v>3191</v>
      </c>
      <c r="BB16" s="1"/>
      <c r="BC16" s="2"/>
      <c r="BD16" s="3"/>
      <c r="BE16" s="2"/>
      <c r="BF16" s="2"/>
      <c r="BG16" s="2"/>
      <c r="BH16" s="2"/>
      <c r="BI16" s="1"/>
      <c r="BJ16" s="74"/>
    </row>
    <row r="17" spans="1:62" ht="16.2">
      <c r="A17" s="23">
        <v>13</v>
      </c>
      <c r="B17" s="33" t="s">
        <v>3054</v>
      </c>
      <c r="C17" s="33" t="s">
        <v>2379</v>
      </c>
      <c r="D17" s="33" t="s">
        <v>2659</v>
      </c>
      <c r="E17" s="33">
        <v>72</v>
      </c>
      <c r="F17" s="33"/>
      <c r="G17" s="33"/>
      <c r="H17" s="23" t="str">
        <f t="shared" si="0"/>
        <v>林＊賜</v>
      </c>
      <c r="I17" s="23" t="str">
        <f t="shared" si="1"/>
        <v>1＊049427</v>
      </c>
      <c r="J17" s="33" t="s">
        <v>2370</v>
      </c>
      <c r="K17" s="33" t="s">
        <v>115</v>
      </c>
      <c r="L17" s="36" t="s">
        <v>334</v>
      </c>
      <c r="M17" s="2"/>
      <c r="N17" s="2"/>
      <c r="O17" s="2"/>
      <c r="P17" s="2"/>
      <c r="Q17" s="2"/>
      <c r="R17" s="18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3"/>
      <c r="AK17" s="2"/>
      <c r="AL17" s="3"/>
      <c r="AM17" s="1"/>
      <c r="AN17" s="1"/>
      <c r="AO17" s="1"/>
      <c r="AP17" s="1"/>
      <c r="AQ17" s="1"/>
      <c r="AR17" s="2"/>
      <c r="AS17" s="1"/>
      <c r="AT17" s="1"/>
      <c r="AU17" s="1"/>
      <c r="AV17" s="1"/>
      <c r="AW17" s="1"/>
      <c r="AX17" s="1"/>
      <c r="AY17" s="1"/>
      <c r="AZ17" s="1"/>
      <c r="BA17" s="1" t="s">
        <v>3191</v>
      </c>
      <c r="BB17" s="1"/>
      <c r="BC17" s="2"/>
      <c r="BD17" s="3"/>
      <c r="BE17" s="2"/>
      <c r="BF17" s="2"/>
      <c r="BG17" s="2"/>
      <c r="BH17" s="2"/>
      <c r="BI17" s="1"/>
      <c r="BJ17" s="74"/>
    </row>
    <row r="18" spans="1:62" ht="16.2">
      <c r="A18" s="23">
        <v>14</v>
      </c>
      <c r="B18" s="33" t="s">
        <v>3055</v>
      </c>
      <c r="C18" s="33" t="s">
        <v>2351</v>
      </c>
      <c r="D18" s="33" t="s">
        <v>2661</v>
      </c>
      <c r="E18" s="33">
        <v>45</v>
      </c>
      <c r="F18" s="33"/>
      <c r="G18" s="33"/>
      <c r="H18" s="23" t="str">
        <f t="shared" si="0"/>
        <v>游＊萍</v>
      </c>
      <c r="I18" s="23" t="str">
        <f t="shared" si="1"/>
        <v>0＊364445</v>
      </c>
      <c r="J18" s="33" t="s">
        <v>2352</v>
      </c>
      <c r="K18" s="33" t="s">
        <v>1449</v>
      </c>
      <c r="L18" s="33">
        <v>1058</v>
      </c>
      <c r="M18" s="2"/>
      <c r="N18" s="2"/>
      <c r="O18" s="2"/>
      <c r="P18" s="2"/>
      <c r="Q18" s="2" t="s">
        <v>3191</v>
      </c>
      <c r="R18" s="18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3"/>
      <c r="AK18" s="2"/>
      <c r="AL18" s="3"/>
      <c r="AM18" s="1"/>
      <c r="AN18" s="1"/>
      <c r="AO18" s="1"/>
      <c r="AP18" s="1"/>
      <c r="AQ18" s="1"/>
      <c r="AR18" s="2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2"/>
      <c r="BD18" s="3"/>
      <c r="BE18" s="2"/>
      <c r="BF18" s="2"/>
      <c r="BG18" s="2"/>
      <c r="BH18" s="2"/>
      <c r="BI18" s="1"/>
      <c r="BJ18" s="74"/>
    </row>
    <row r="19" spans="1:62" ht="16.2">
      <c r="A19" s="23">
        <v>15</v>
      </c>
      <c r="B19" s="33" t="s">
        <v>3056</v>
      </c>
      <c r="C19" s="33" t="s">
        <v>2353</v>
      </c>
      <c r="D19" s="33" t="s">
        <v>2659</v>
      </c>
      <c r="E19" s="33">
        <v>75</v>
      </c>
      <c r="F19" s="33"/>
      <c r="G19" s="33"/>
      <c r="H19" s="23" t="str">
        <f t="shared" si="0"/>
        <v>王＊陽</v>
      </c>
      <c r="I19" s="23" t="str">
        <f t="shared" si="1"/>
        <v>0＊319116</v>
      </c>
      <c r="J19" s="33" t="s">
        <v>2352</v>
      </c>
      <c r="K19" s="33" t="s">
        <v>67</v>
      </c>
      <c r="L19" s="33">
        <v>1058</v>
      </c>
      <c r="M19" s="2"/>
      <c r="N19" s="2"/>
      <c r="O19" s="2"/>
      <c r="P19" s="2"/>
      <c r="Q19" s="2"/>
      <c r="R19" s="18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3"/>
      <c r="AK19" s="2"/>
      <c r="AL19" s="3"/>
      <c r="AM19" s="1"/>
      <c r="AN19" s="1"/>
      <c r="AO19" s="1"/>
      <c r="AP19" s="1"/>
      <c r="AQ19" s="1"/>
      <c r="AR19" s="2"/>
      <c r="AS19" s="1"/>
      <c r="AT19" s="1"/>
      <c r="AU19" s="1"/>
      <c r="AV19" s="1"/>
      <c r="AW19" s="1"/>
      <c r="AX19" s="1" t="s">
        <v>3191</v>
      </c>
      <c r="AY19" s="1"/>
      <c r="AZ19" s="1"/>
      <c r="BA19" s="1"/>
      <c r="BB19" s="1"/>
      <c r="BC19" s="2"/>
      <c r="BD19" s="3"/>
      <c r="BE19" s="2"/>
      <c r="BF19" s="2"/>
      <c r="BG19" s="2"/>
      <c r="BH19" s="2"/>
      <c r="BI19" s="1"/>
      <c r="BJ19" s="74"/>
    </row>
    <row r="20" spans="1:62" ht="46.8">
      <c r="A20" s="23">
        <v>16</v>
      </c>
      <c r="B20" s="33" t="s">
        <v>3057</v>
      </c>
      <c r="C20" s="33" t="s">
        <v>2354</v>
      </c>
      <c r="D20" s="33" t="s">
        <v>2661</v>
      </c>
      <c r="E20" s="33">
        <v>67</v>
      </c>
      <c r="F20" s="33" t="s">
        <v>2355</v>
      </c>
      <c r="G20" s="33" t="s">
        <v>2356</v>
      </c>
      <c r="H20" s="23" t="str">
        <f t="shared" si="0"/>
        <v>許＊針</v>
      </c>
      <c r="I20" s="23" t="str">
        <f t="shared" si="1"/>
        <v>2＊882507</v>
      </c>
      <c r="J20" s="33" t="s">
        <v>2352</v>
      </c>
      <c r="K20" s="33" t="s">
        <v>1161</v>
      </c>
      <c r="L20" s="33">
        <v>1058</v>
      </c>
      <c r="M20" s="1"/>
      <c r="N20" s="1"/>
      <c r="O20" s="1" t="s">
        <v>1100</v>
      </c>
      <c r="P20" s="1" t="s">
        <v>3191</v>
      </c>
      <c r="Q20" s="1" t="s">
        <v>3191</v>
      </c>
      <c r="R20" s="19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 t="s">
        <v>1111</v>
      </c>
      <c r="BJ20" s="74"/>
    </row>
    <row r="21" spans="1:62" ht="46.8">
      <c r="A21" s="23">
        <v>17</v>
      </c>
      <c r="B21" s="33" t="s">
        <v>3058</v>
      </c>
      <c r="C21" s="33" t="s">
        <v>2357</v>
      </c>
      <c r="D21" s="33" t="s">
        <v>2661</v>
      </c>
      <c r="E21" s="33">
        <v>37</v>
      </c>
      <c r="F21" s="33"/>
      <c r="G21" s="33"/>
      <c r="H21" s="23" t="str">
        <f t="shared" si="0"/>
        <v>劉＊湘</v>
      </c>
      <c r="I21" s="23" t="str">
        <f t="shared" si="1"/>
        <v>1＊959021</v>
      </c>
      <c r="J21" s="33" t="s">
        <v>2358</v>
      </c>
      <c r="K21" s="33" t="s">
        <v>1161</v>
      </c>
      <c r="L21" s="33">
        <v>1058</v>
      </c>
      <c r="M21" s="2"/>
      <c r="N21" s="2"/>
      <c r="O21" s="2" t="s">
        <v>1100</v>
      </c>
      <c r="P21" s="2" t="s">
        <v>3191</v>
      </c>
      <c r="Q21" s="2" t="s">
        <v>3191</v>
      </c>
      <c r="R21" s="18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3"/>
      <c r="AK21" s="2"/>
      <c r="AL21" s="3"/>
      <c r="AM21" s="1"/>
      <c r="AN21" s="1"/>
      <c r="AO21" s="1"/>
      <c r="AP21" s="1"/>
      <c r="AQ21" s="1"/>
      <c r="AR21" s="2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2"/>
      <c r="BD21" s="3"/>
      <c r="BE21" s="2"/>
      <c r="BF21" s="2"/>
      <c r="BG21" s="2"/>
      <c r="BH21" s="2"/>
      <c r="BI21" s="1" t="s">
        <v>1111</v>
      </c>
      <c r="BJ21" s="74"/>
    </row>
    <row r="22" spans="1:62" ht="46.8">
      <c r="A22" s="23">
        <v>18</v>
      </c>
      <c r="B22" s="33" t="s">
        <v>3059</v>
      </c>
      <c r="C22" s="33" t="s">
        <v>2359</v>
      </c>
      <c r="D22" s="33" t="s">
        <v>2659</v>
      </c>
      <c r="E22" s="33">
        <v>79</v>
      </c>
      <c r="F22" s="33" t="s">
        <v>2045</v>
      </c>
      <c r="G22" s="33"/>
      <c r="H22" s="23" t="str">
        <f t="shared" si="0"/>
        <v>張＊雄</v>
      </c>
      <c r="I22" s="23" t="str">
        <f t="shared" si="1"/>
        <v>1＊650608</v>
      </c>
      <c r="J22" s="33" t="s">
        <v>2360</v>
      </c>
      <c r="K22" s="33" t="s">
        <v>2990</v>
      </c>
      <c r="L22" s="33">
        <v>1125</v>
      </c>
      <c r="M22" s="2"/>
      <c r="N22" s="2"/>
      <c r="O22" s="2"/>
      <c r="P22" s="2"/>
      <c r="Q22" s="2"/>
      <c r="R22" s="18"/>
      <c r="S22" s="1"/>
      <c r="T22" s="1"/>
      <c r="U22" s="1" t="s">
        <v>3191</v>
      </c>
      <c r="V22" s="1"/>
      <c r="W22" s="1" t="s">
        <v>3191</v>
      </c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3"/>
      <c r="AK22" s="2"/>
      <c r="AL22" s="3"/>
      <c r="AM22" s="1"/>
      <c r="AN22" s="1"/>
      <c r="AO22" s="1"/>
      <c r="AP22" s="1"/>
      <c r="AQ22" s="1"/>
      <c r="AR22" s="2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2"/>
      <c r="BD22" s="3"/>
      <c r="BE22" s="2"/>
      <c r="BF22" s="2"/>
      <c r="BG22" s="2"/>
      <c r="BH22" s="2"/>
      <c r="BI22" s="1" t="s">
        <v>2991</v>
      </c>
      <c r="BJ22" s="74"/>
    </row>
    <row r="23" spans="1:62" ht="62.4">
      <c r="A23" s="23">
        <v>19</v>
      </c>
      <c r="B23" s="33" t="s">
        <v>2905</v>
      </c>
      <c r="C23" s="33" t="s">
        <v>2235</v>
      </c>
      <c r="D23" s="33" t="s">
        <v>2661</v>
      </c>
      <c r="E23" s="33">
        <v>73</v>
      </c>
      <c r="F23" s="33"/>
      <c r="G23" s="33"/>
      <c r="H23" s="23" t="str">
        <f t="shared" si="0"/>
        <v>陳＊寶玉</v>
      </c>
      <c r="I23" s="23" t="str">
        <f t="shared" si="1"/>
        <v>2＊840349</v>
      </c>
      <c r="J23" s="33" t="s">
        <v>2362</v>
      </c>
      <c r="K23" s="33" t="s">
        <v>2992</v>
      </c>
      <c r="L23" s="33">
        <v>1125</v>
      </c>
      <c r="M23" s="2"/>
      <c r="N23" s="2"/>
      <c r="O23" s="2"/>
      <c r="P23" s="2"/>
      <c r="Q23" s="2"/>
      <c r="R23" s="18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3"/>
      <c r="AK23" s="2"/>
      <c r="AL23" s="3"/>
      <c r="AM23" s="1"/>
      <c r="AN23" s="1"/>
      <c r="AO23" s="1"/>
      <c r="AP23" s="1"/>
      <c r="AQ23" s="1"/>
      <c r="AR23" s="2"/>
      <c r="AS23" s="1"/>
      <c r="AT23" s="1"/>
      <c r="AU23" s="1"/>
      <c r="AV23" s="1" t="s">
        <v>3191</v>
      </c>
      <c r="AW23" s="1"/>
      <c r="AX23" s="1"/>
      <c r="AY23" s="1"/>
      <c r="AZ23" s="1"/>
      <c r="BA23" s="1"/>
      <c r="BB23" s="1"/>
      <c r="BC23" s="2"/>
      <c r="BD23" s="3"/>
      <c r="BE23" s="2"/>
      <c r="BF23" s="2"/>
      <c r="BG23" s="2"/>
      <c r="BH23" s="2"/>
      <c r="BI23" s="1" t="s">
        <v>3192</v>
      </c>
      <c r="BJ23" s="74"/>
    </row>
    <row r="24" spans="1:62" ht="16.2">
      <c r="A24" s="23">
        <v>20</v>
      </c>
      <c r="B24" s="33" t="s">
        <v>3060</v>
      </c>
      <c r="C24" s="33" t="s">
        <v>2363</v>
      </c>
      <c r="D24" s="33" t="s">
        <v>2661</v>
      </c>
      <c r="E24" s="33">
        <v>53</v>
      </c>
      <c r="F24" s="33"/>
      <c r="G24" s="33"/>
      <c r="H24" s="23" t="str">
        <f t="shared" si="0"/>
        <v>郭＊娟</v>
      </c>
      <c r="I24" s="23" t="str">
        <f t="shared" si="1"/>
        <v>2＊775695</v>
      </c>
      <c r="J24" s="33" t="s">
        <v>2362</v>
      </c>
      <c r="K24" s="33" t="s">
        <v>67</v>
      </c>
      <c r="L24" s="33">
        <v>1125</v>
      </c>
      <c r="M24" s="2"/>
      <c r="N24" s="2"/>
      <c r="O24" s="2"/>
      <c r="P24" s="2"/>
      <c r="Q24" s="2"/>
      <c r="R24" s="18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3"/>
      <c r="AK24" s="2"/>
      <c r="AL24" s="3"/>
      <c r="AM24" s="1"/>
      <c r="AN24" s="1"/>
      <c r="AO24" s="1"/>
      <c r="AP24" s="1"/>
      <c r="AQ24" s="1"/>
      <c r="AR24" s="2"/>
      <c r="AS24" s="1"/>
      <c r="AT24" s="1"/>
      <c r="AU24" s="1"/>
      <c r="AV24" s="1"/>
      <c r="AW24" s="1"/>
      <c r="AX24" s="1" t="s">
        <v>3191</v>
      </c>
      <c r="AY24" s="1"/>
      <c r="AZ24" s="1"/>
      <c r="BA24" s="1"/>
      <c r="BB24" s="1"/>
      <c r="BC24" s="2"/>
      <c r="BD24" s="3"/>
      <c r="BE24" s="2"/>
      <c r="BF24" s="2"/>
      <c r="BG24" s="2"/>
      <c r="BH24" s="2"/>
      <c r="BI24" s="1"/>
      <c r="BJ24" s="74"/>
    </row>
    <row r="25" spans="1:62" ht="31.2">
      <c r="A25" s="23">
        <v>21</v>
      </c>
      <c r="B25" s="33" t="s">
        <v>3061</v>
      </c>
      <c r="C25" s="33" t="s">
        <v>2364</v>
      </c>
      <c r="D25" s="33" t="s">
        <v>2659</v>
      </c>
      <c r="E25" s="33">
        <v>62</v>
      </c>
      <c r="F25" s="33"/>
      <c r="G25" s="33"/>
      <c r="H25" s="23" t="str">
        <f t="shared" si="0"/>
        <v>王＊奮</v>
      </c>
      <c r="I25" s="23" t="str">
        <f t="shared" si="1"/>
        <v>0＊143980</v>
      </c>
      <c r="J25" s="33" t="s">
        <v>2362</v>
      </c>
      <c r="K25" s="33" t="s">
        <v>1113</v>
      </c>
      <c r="L25" s="33">
        <v>1125</v>
      </c>
      <c r="M25" s="2"/>
      <c r="N25" s="2" t="s">
        <v>3191</v>
      </c>
      <c r="O25" s="2"/>
      <c r="P25" s="2" t="s">
        <v>3191</v>
      </c>
      <c r="Q25" s="2"/>
      <c r="R25" s="18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3"/>
      <c r="AK25" s="2"/>
      <c r="AL25" s="3"/>
      <c r="AM25" s="1"/>
      <c r="AN25" s="1"/>
      <c r="AO25" s="1"/>
      <c r="AP25" s="1"/>
      <c r="AQ25" s="1"/>
      <c r="AR25" s="2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2"/>
      <c r="BD25" s="3"/>
      <c r="BE25" s="2"/>
      <c r="BF25" s="2"/>
      <c r="BG25" s="2"/>
      <c r="BH25" s="2"/>
      <c r="BI25" s="1" t="s">
        <v>1111</v>
      </c>
      <c r="BJ25" s="74"/>
    </row>
    <row r="26" spans="1:62" ht="16.2">
      <c r="A26" s="23">
        <v>22</v>
      </c>
      <c r="B26" s="33" t="s">
        <v>3062</v>
      </c>
      <c r="C26" s="33" t="s">
        <v>2366</v>
      </c>
      <c r="D26" s="33" t="s">
        <v>2661</v>
      </c>
      <c r="E26" s="33">
        <v>78</v>
      </c>
      <c r="F26" s="33"/>
      <c r="G26" s="33"/>
      <c r="H26" s="23" t="str">
        <f t="shared" si="0"/>
        <v>黃＊秀燕</v>
      </c>
      <c r="I26" s="23" t="str">
        <f t="shared" si="1"/>
        <v>1＊377195</v>
      </c>
      <c r="J26" s="33" t="s">
        <v>2362</v>
      </c>
      <c r="K26" s="33" t="s">
        <v>67</v>
      </c>
      <c r="L26" s="33">
        <v>1125</v>
      </c>
      <c r="M26" s="2"/>
      <c r="N26" s="2"/>
      <c r="O26" s="2"/>
      <c r="P26" s="2"/>
      <c r="Q26" s="2"/>
      <c r="R26" s="18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3"/>
      <c r="AK26" s="2"/>
      <c r="AL26" s="3"/>
      <c r="AM26" s="1"/>
      <c r="AN26" s="1"/>
      <c r="AO26" s="1"/>
      <c r="AP26" s="1"/>
      <c r="AQ26" s="1"/>
      <c r="AR26" s="2"/>
      <c r="AS26" s="1"/>
      <c r="AT26" s="1"/>
      <c r="AU26" s="1"/>
      <c r="AV26" s="1"/>
      <c r="AW26" s="1"/>
      <c r="AX26" s="1" t="s">
        <v>3191</v>
      </c>
      <c r="AY26" s="1"/>
      <c r="AZ26" s="1"/>
      <c r="BA26" s="1"/>
      <c r="BB26" s="1"/>
      <c r="BC26" s="2"/>
      <c r="BD26" s="3"/>
      <c r="BE26" s="2"/>
      <c r="BF26" s="2"/>
      <c r="BG26" s="2"/>
      <c r="BH26" s="2"/>
      <c r="BI26" s="1"/>
      <c r="BJ26" s="74"/>
    </row>
    <row r="27" spans="1:62" ht="16.2">
      <c r="A27" s="23">
        <v>23</v>
      </c>
      <c r="B27" s="33" t="s">
        <v>3063</v>
      </c>
      <c r="C27" s="33" t="s">
        <v>458</v>
      </c>
      <c r="D27" s="33" t="s">
        <v>2661</v>
      </c>
      <c r="E27" s="33">
        <v>66</v>
      </c>
      <c r="F27" s="33"/>
      <c r="G27" s="33"/>
      <c r="H27" s="23" t="str">
        <f t="shared" si="0"/>
        <v>許＊枝</v>
      </c>
      <c r="I27" s="23" t="str">
        <f t="shared" si="1"/>
        <v>0＊065068</v>
      </c>
      <c r="J27" s="33" t="s">
        <v>2367</v>
      </c>
      <c r="K27" s="33" t="s">
        <v>91</v>
      </c>
      <c r="L27" s="33">
        <v>1125</v>
      </c>
      <c r="M27" s="2"/>
      <c r="N27" s="2"/>
      <c r="O27" s="2"/>
      <c r="P27" s="2"/>
      <c r="Q27" s="2"/>
      <c r="R27" s="18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3"/>
      <c r="AK27" s="2"/>
      <c r="AL27" s="3"/>
      <c r="AM27" s="1"/>
      <c r="AN27" s="1"/>
      <c r="AO27" s="1"/>
      <c r="AP27" s="1"/>
      <c r="AQ27" s="1"/>
      <c r="AR27" s="2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2"/>
      <c r="BD27" s="3"/>
      <c r="BE27" s="2"/>
      <c r="BF27" s="2"/>
      <c r="BG27" s="2"/>
      <c r="BH27" s="2"/>
      <c r="BI27" s="1" t="s">
        <v>1792</v>
      </c>
      <c r="BJ27" s="74"/>
    </row>
    <row r="28" spans="1:62" ht="16.2">
      <c r="A28" s="23">
        <v>24</v>
      </c>
      <c r="B28" s="33" t="s">
        <v>3064</v>
      </c>
      <c r="C28" s="33" t="s">
        <v>2381</v>
      </c>
      <c r="D28" s="33" t="s">
        <v>2659</v>
      </c>
      <c r="E28" s="33">
        <v>55</v>
      </c>
      <c r="F28" s="33"/>
      <c r="G28" s="33"/>
      <c r="H28" s="23" t="str">
        <f t="shared" si="0"/>
        <v>劉＊勝</v>
      </c>
      <c r="I28" s="23" t="str">
        <f t="shared" si="1"/>
        <v>1＊640027</v>
      </c>
      <c r="J28" s="33" t="s">
        <v>2048</v>
      </c>
      <c r="K28" s="33" t="s">
        <v>58</v>
      </c>
      <c r="L28" s="33">
        <v>1173</v>
      </c>
      <c r="M28" s="2"/>
      <c r="N28" s="2"/>
      <c r="O28" s="2"/>
      <c r="P28" s="2"/>
      <c r="Q28" s="2"/>
      <c r="R28" s="18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3"/>
      <c r="AK28" s="2"/>
      <c r="AL28" s="3"/>
      <c r="AM28" s="1"/>
      <c r="AN28" s="1"/>
      <c r="AO28" s="1"/>
      <c r="AP28" s="1"/>
      <c r="AQ28" s="1"/>
      <c r="AR28" s="2"/>
      <c r="AS28" s="1" t="s">
        <v>3191</v>
      </c>
      <c r="AT28" s="1" t="s">
        <v>1108</v>
      </c>
      <c r="AU28" s="1"/>
      <c r="AV28" s="1"/>
      <c r="AW28" s="1"/>
      <c r="AX28" s="1"/>
      <c r="AY28" s="1"/>
      <c r="AZ28" s="1"/>
      <c r="BA28" s="1"/>
      <c r="BB28" s="1"/>
      <c r="BC28" s="2"/>
      <c r="BD28" s="3"/>
      <c r="BE28" s="2"/>
      <c r="BF28" s="2"/>
      <c r="BG28" s="2"/>
      <c r="BH28" s="2"/>
      <c r="BI28" s="1"/>
      <c r="BJ28" s="74"/>
    </row>
    <row r="29" spans="1:62" ht="16.2">
      <c r="A29" s="23">
        <v>25</v>
      </c>
      <c r="B29" s="33" t="s">
        <v>3065</v>
      </c>
      <c r="C29" s="33" t="s">
        <v>2382</v>
      </c>
      <c r="D29" s="33" t="s">
        <v>2659</v>
      </c>
      <c r="E29" s="33">
        <v>69</v>
      </c>
      <c r="F29" s="33"/>
      <c r="G29" s="33"/>
      <c r="H29" s="23" t="str">
        <f t="shared" si="0"/>
        <v>張＊賢</v>
      </c>
      <c r="I29" s="23" t="str">
        <f t="shared" si="1"/>
        <v>0＊525142</v>
      </c>
      <c r="J29" s="33" t="s">
        <v>2048</v>
      </c>
      <c r="K29" s="33" t="s">
        <v>67</v>
      </c>
      <c r="L29" s="33">
        <v>1173</v>
      </c>
      <c r="M29" s="2"/>
      <c r="N29" s="2"/>
      <c r="O29" s="2"/>
      <c r="P29" s="2"/>
      <c r="Q29" s="2"/>
      <c r="R29" s="18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3"/>
      <c r="AK29" s="2"/>
      <c r="AL29" s="3"/>
      <c r="AM29" s="1"/>
      <c r="AN29" s="1"/>
      <c r="AO29" s="1"/>
      <c r="AP29" s="1"/>
      <c r="AQ29" s="1"/>
      <c r="AR29" s="2"/>
      <c r="AS29" s="1"/>
      <c r="AT29" s="1"/>
      <c r="AU29" s="1"/>
      <c r="AV29" s="1"/>
      <c r="AW29" s="1"/>
      <c r="AX29" s="1" t="s">
        <v>3191</v>
      </c>
      <c r="AY29" s="1"/>
      <c r="AZ29" s="1"/>
      <c r="BA29" s="1"/>
      <c r="BB29" s="1"/>
      <c r="BC29" s="2"/>
      <c r="BD29" s="3"/>
      <c r="BE29" s="2"/>
      <c r="BF29" s="2"/>
      <c r="BG29" s="2"/>
      <c r="BH29" s="2"/>
      <c r="BI29" s="1"/>
      <c r="BJ29" s="74"/>
    </row>
    <row r="30" spans="1:62" ht="16.2">
      <c r="A30" s="23">
        <v>26</v>
      </c>
      <c r="B30" s="33" t="s">
        <v>3066</v>
      </c>
      <c r="C30" s="33" t="s">
        <v>2383</v>
      </c>
      <c r="D30" s="33" t="s">
        <v>2661</v>
      </c>
      <c r="E30" s="33">
        <v>76</v>
      </c>
      <c r="F30" s="33"/>
      <c r="G30" s="33"/>
      <c r="H30" s="23" t="str">
        <f t="shared" si="0"/>
        <v>黃＊娥</v>
      </c>
      <c r="I30" s="23" t="str">
        <f t="shared" si="1"/>
        <v>0＊489745</v>
      </c>
      <c r="J30" s="33" t="s">
        <v>2048</v>
      </c>
      <c r="K30" s="33" t="s">
        <v>58</v>
      </c>
      <c r="L30" s="33">
        <v>1173</v>
      </c>
      <c r="M30" s="2"/>
      <c r="N30" s="2"/>
      <c r="O30" s="2"/>
      <c r="P30" s="2"/>
      <c r="Q30" s="2"/>
      <c r="R30" s="18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3"/>
      <c r="AK30" s="2"/>
      <c r="AL30" s="3"/>
      <c r="AM30" s="1"/>
      <c r="AN30" s="1"/>
      <c r="AO30" s="1"/>
      <c r="AP30" s="1"/>
      <c r="AQ30" s="1"/>
      <c r="AR30" s="2"/>
      <c r="AS30" s="1"/>
      <c r="AT30" s="1" t="s">
        <v>3191</v>
      </c>
      <c r="AU30" s="1"/>
      <c r="AV30" s="1"/>
      <c r="AW30" s="1"/>
      <c r="AX30" s="1"/>
      <c r="AY30" s="1"/>
      <c r="AZ30" s="1"/>
      <c r="BA30" s="1"/>
      <c r="BB30" s="1"/>
      <c r="BC30" s="2"/>
      <c r="BD30" s="3"/>
      <c r="BE30" s="2"/>
      <c r="BF30" s="2"/>
      <c r="BG30" s="2"/>
      <c r="BH30" s="2"/>
      <c r="BI30" s="1"/>
      <c r="BJ30" s="74"/>
    </row>
    <row r="31" spans="1:62" ht="16.2">
      <c r="A31" s="23">
        <v>27</v>
      </c>
      <c r="B31" s="33" t="s">
        <v>3067</v>
      </c>
      <c r="C31" s="33" t="s">
        <v>2384</v>
      </c>
      <c r="D31" s="33" t="s">
        <v>2661</v>
      </c>
      <c r="E31" s="33">
        <v>78</v>
      </c>
      <c r="F31" s="33"/>
      <c r="G31" s="33"/>
      <c r="H31" s="23" t="str">
        <f t="shared" si="0"/>
        <v>林＊娟</v>
      </c>
      <c r="I31" s="23" t="str">
        <f t="shared" si="1"/>
        <v>2＊865495</v>
      </c>
      <c r="J31" s="33" t="s">
        <v>2048</v>
      </c>
      <c r="K31" s="33" t="s">
        <v>67</v>
      </c>
      <c r="L31" s="33">
        <v>1173</v>
      </c>
      <c r="M31" s="2"/>
      <c r="N31" s="2"/>
      <c r="O31" s="2"/>
      <c r="P31" s="2"/>
      <c r="Q31" s="2"/>
      <c r="R31" s="18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3"/>
      <c r="AK31" s="2"/>
      <c r="AL31" s="3"/>
      <c r="AM31" s="1"/>
      <c r="AN31" s="1"/>
      <c r="AO31" s="1"/>
      <c r="AP31" s="1"/>
      <c r="AQ31" s="1"/>
      <c r="AR31" s="2"/>
      <c r="AS31" s="1"/>
      <c r="AT31" s="1"/>
      <c r="AU31" s="1"/>
      <c r="AV31" s="1"/>
      <c r="AW31" s="1"/>
      <c r="AX31" s="1" t="s">
        <v>3191</v>
      </c>
      <c r="AY31" s="1"/>
      <c r="AZ31" s="1"/>
      <c r="BA31" s="1"/>
      <c r="BB31" s="1"/>
      <c r="BC31" s="2"/>
      <c r="BD31" s="3"/>
      <c r="BE31" s="2"/>
      <c r="BF31" s="2"/>
      <c r="BG31" s="2"/>
      <c r="BH31" s="2"/>
      <c r="BI31" s="1"/>
      <c r="BJ31" s="74"/>
    </row>
    <row r="32" spans="1:62" ht="16.2">
      <c r="A32" s="23">
        <v>28</v>
      </c>
      <c r="B32" s="33" t="s">
        <v>3068</v>
      </c>
      <c r="C32" s="33" t="s">
        <v>2385</v>
      </c>
      <c r="D32" s="33" t="s">
        <v>2661</v>
      </c>
      <c r="E32" s="33">
        <v>66</v>
      </c>
      <c r="F32" s="33"/>
      <c r="G32" s="33"/>
      <c r="H32" s="23" t="str">
        <f t="shared" si="0"/>
        <v>洪＊英</v>
      </c>
      <c r="I32" s="23" t="str">
        <f t="shared" si="1"/>
        <v>0＊155198</v>
      </c>
      <c r="J32" s="33" t="s">
        <v>2356</v>
      </c>
      <c r="K32" s="33" t="s">
        <v>58</v>
      </c>
      <c r="L32" s="33">
        <v>1173</v>
      </c>
      <c r="M32" s="2"/>
      <c r="N32" s="2"/>
      <c r="O32" s="2"/>
      <c r="P32" s="2"/>
      <c r="Q32" s="2"/>
      <c r="R32" s="18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3"/>
      <c r="AK32" s="2"/>
      <c r="AL32" s="3"/>
      <c r="AM32" s="1"/>
      <c r="AN32" s="1"/>
      <c r="AO32" s="1"/>
      <c r="AP32" s="1"/>
      <c r="AQ32" s="1"/>
      <c r="AR32" s="2"/>
      <c r="AS32" s="1" t="s">
        <v>3191</v>
      </c>
      <c r="AT32" s="1"/>
      <c r="AU32" s="1"/>
      <c r="AV32" s="1"/>
      <c r="AW32" s="1"/>
      <c r="AX32" s="1"/>
      <c r="AY32" s="1"/>
      <c r="AZ32" s="1"/>
      <c r="BA32" s="1"/>
      <c r="BB32" s="1"/>
      <c r="BC32" s="2"/>
      <c r="BD32" s="3"/>
      <c r="BE32" s="2"/>
      <c r="BF32" s="2"/>
      <c r="BG32" s="2"/>
      <c r="BH32" s="2"/>
      <c r="BI32" s="1"/>
      <c r="BJ32" s="74"/>
    </row>
    <row r="33" spans="1:62" ht="16.2">
      <c r="A33" s="23">
        <v>29</v>
      </c>
      <c r="B33" s="33" t="s">
        <v>3069</v>
      </c>
      <c r="C33" s="33" t="s">
        <v>2386</v>
      </c>
      <c r="D33" s="33" t="s">
        <v>2661</v>
      </c>
      <c r="E33" s="33">
        <v>65</v>
      </c>
      <c r="F33" s="33"/>
      <c r="G33" s="33"/>
      <c r="H33" s="23" t="str">
        <f t="shared" si="0"/>
        <v>林＊却</v>
      </c>
      <c r="I33" s="23" t="str">
        <f t="shared" si="1"/>
        <v>1＊510052</v>
      </c>
      <c r="J33" s="33" t="s">
        <v>2356</v>
      </c>
      <c r="K33" s="33" t="s">
        <v>58</v>
      </c>
      <c r="L33" s="33">
        <v>1173</v>
      </c>
      <c r="M33" s="2"/>
      <c r="N33" s="2"/>
      <c r="O33" s="2"/>
      <c r="P33" s="2"/>
      <c r="Q33" s="2"/>
      <c r="R33" s="18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3"/>
      <c r="AK33" s="2"/>
      <c r="AL33" s="3"/>
      <c r="AM33" s="1"/>
      <c r="AN33" s="1"/>
      <c r="AO33" s="1"/>
      <c r="AP33" s="1"/>
      <c r="AQ33" s="1"/>
      <c r="AR33" s="2"/>
      <c r="AS33" s="1"/>
      <c r="AT33" s="1" t="s">
        <v>3191</v>
      </c>
      <c r="AU33" s="1"/>
      <c r="AV33" s="1"/>
      <c r="AW33" s="1"/>
      <c r="AX33" s="1"/>
      <c r="AY33" s="1"/>
      <c r="AZ33" s="1"/>
      <c r="BA33" s="1"/>
      <c r="BB33" s="1"/>
      <c r="BC33" s="2"/>
      <c r="BD33" s="3"/>
      <c r="BE33" s="2"/>
      <c r="BF33" s="2"/>
      <c r="BG33" s="2"/>
      <c r="BH33" s="2"/>
      <c r="BI33" s="1"/>
      <c r="BJ33" s="74"/>
    </row>
    <row r="34" spans="1:62" ht="31.2">
      <c r="A34" s="23">
        <v>30</v>
      </c>
      <c r="B34" s="33" t="s">
        <v>3070</v>
      </c>
      <c r="C34" s="33" t="s">
        <v>2387</v>
      </c>
      <c r="D34" s="33" t="s">
        <v>2659</v>
      </c>
      <c r="E34" s="33">
        <v>59</v>
      </c>
      <c r="F34" s="33" t="s">
        <v>2039</v>
      </c>
      <c r="G34" s="33" t="s">
        <v>2380</v>
      </c>
      <c r="H34" s="23" t="str">
        <f t="shared" si="0"/>
        <v>王＊俊</v>
      </c>
      <c r="I34" s="23" t="str">
        <f t="shared" si="1"/>
        <v>0＊327485</v>
      </c>
      <c r="J34" s="33" t="s">
        <v>2356</v>
      </c>
      <c r="K34" s="33" t="s">
        <v>1118</v>
      </c>
      <c r="L34" s="33">
        <v>1173</v>
      </c>
      <c r="M34" s="2"/>
      <c r="N34" s="2"/>
      <c r="O34" s="2"/>
      <c r="P34" s="2"/>
      <c r="Q34" s="2"/>
      <c r="R34" s="18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3"/>
      <c r="AK34" s="2"/>
      <c r="AL34" s="3"/>
      <c r="AM34" s="1"/>
      <c r="AN34" s="1"/>
      <c r="AO34" s="1"/>
      <c r="AP34" s="1"/>
      <c r="AQ34" s="1"/>
      <c r="AR34" s="2"/>
      <c r="AS34" s="1"/>
      <c r="AT34" s="1"/>
      <c r="AU34" s="1"/>
      <c r="AV34" s="1" t="s">
        <v>3191</v>
      </c>
      <c r="AW34" s="1"/>
      <c r="AX34" s="1"/>
      <c r="AY34" s="1"/>
      <c r="AZ34" s="1"/>
      <c r="BA34" s="1"/>
      <c r="BB34" s="1"/>
      <c r="BC34" s="2"/>
      <c r="BD34" s="3"/>
      <c r="BE34" s="2"/>
      <c r="BF34" s="2"/>
      <c r="BG34" s="2"/>
      <c r="BH34" s="2"/>
      <c r="BI34" s="1" t="s">
        <v>1111</v>
      </c>
      <c r="BJ34" s="74"/>
    </row>
    <row r="35" spans="1:62" ht="16.2">
      <c r="A35" s="23">
        <v>31</v>
      </c>
      <c r="B35" s="33" t="s">
        <v>3071</v>
      </c>
      <c r="C35" s="33" t="s">
        <v>2388</v>
      </c>
      <c r="D35" s="33" t="s">
        <v>2661</v>
      </c>
      <c r="E35" s="33">
        <v>53</v>
      </c>
      <c r="F35" s="33"/>
      <c r="G35" s="33"/>
      <c r="H35" s="23" t="str">
        <f t="shared" si="0"/>
        <v>李＊美</v>
      </c>
      <c r="I35" s="23" t="str">
        <f t="shared" si="1"/>
        <v>0＊983935</v>
      </c>
      <c r="J35" s="33" t="s">
        <v>2361</v>
      </c>
      <c r="K35" s="33" t="s">
        <v>58</v>
      </c>
      <c r="L35" s="33">
        <v>1173</v>
      </c>
      <c r="M35" s="2"/>
      <c r="N35" s="2"/>
      <c r="O35" s="2"/>
      <c r="P35" s="2"/>
      <c r="Q35" s="2"/>
      <c r="R35" s="18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3"/>
      <c r="AK35" s="2"/>
      <c r="AL35" s="3"/>
      <c r="AM35" s="1"/>
      <c r="AN35" s="1"/>
      <c r="AO35" s="1"/>
      <c r="AP35" s="1"/>
      <c r="AQ35" s="1"/>
      <c r="AR35" s="2"/>
      <c r="AS35" s="1"/>
      <c r="AT35" s="1" t="s">
        <v>3191</v>
      </c>
      <c r="AU35" s="1"/>
      <c r="AV35" s="1"/>
      <c r="AW35" s="1"/>
      <c r="AX35" s="1"/>
      <c r="AY35" s="1"/>
      <c r="AZ35" s="1"/>
      <c r="BA35" s="1"/>
      <c r="BB35" s="1"/>
      <c r="BC35" s="2"/>
      <c r="BD35" s="3"/>
      <c r="BE35" s="2"/>
      <c r="BF35" s="2"/>
      <c r="BG35" s="2"/>
      <c r="BH35" s="2"/>
      <c r="BI35" s="1"/>
      <c r="BJ35" s="74"/>
    </row>
    <row r="36" spans="1:62" ht="16.2">
      <c r="A36" s="23">
        <v>32</v>
      </c>
      <c r="B36" s="33" t="s">
        <v>3072</v>
      </c>
      <c r="C36" s="33" t="s">
        <v>2389</v>
      </c>
      <c r="D36" s="33" t="s">
        <v>2661</v>
      </c>
      <c r="E36" s="33">
        <v>60</v>
      </c>
      <c r="F36" s="33"/>
      <c r="G36" s="33"/>
      <c r="H36" s="23" t="str">
        <f t="shared" si="0"/>
        <v>羅＊蓮</v>
      </c>
      <c r="I36" s="23" t="str">
        <f t="shared" si="1"/>
        <v>1＊985626</v>
      </c>
      <c r="J36" s="33" t="s">
        <v>2361</v>
      </c>
      <c r="K36" s="33" t="s">
        <v>58</v>
      </c>
      <c r="L36" s="33">
        <v>1173</v>
      </c>
      <c r="M36" s="2"/>
      <c r="N36" s="2"/>
      <c r="O36" s="2"/>
      <c r="P36" s="2"/>
      <c r="Q36" s="2"/>
      <c r="R36" s="18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3"/>
      <c r="AK36" s="2"/>
      <c r="AL36" s="3"/>
      <c r="AM36" s="1"/>
      <c r="AN36" s="1"/>
      <c r="AO36" s="1"/>
      <c r="AP36" s="1"/>
      <c r="AQ36" s="1"/>
      <c r="AR36" s="2"/>
      <c r="AS36" s="1" t="s">
        <v>3191</v>
      </c>
      <c r="AT36" s="1"/>
      <c r="AU36" s="1"/>
      <c r="AV36" s="1"/>
      <c r="AW36" s="1"/>
      <c r="AX36" s="1"/>
      <c r="AY36" s="1"/>
      <c r="AZ36" s="1"/>
      <c r="BA36" s="1"/>
      <c r="BB36" s="1"/>
      <c r="BC36" s="2"/>
      <c r="BD36" s="3"/>
      <c r="BE36" s="2"/>
      <c r="BF36" s="2"/>
      <c r="BG36" s="2"/>
      <c r="BH36" s="2"/>
      <c r="BI36" s="1"/>
      <c r="BJ36" s="74"/>
    </row>
    <row r="37" spans="1:62" ht="16.2">
      <c r="A37" s="23">
        <v>33</v>
      </c>
      <c r="B37" s="33" t="s">
        <v>3073</v>
      </c>
      <c r="C37" s="33" t="s">
        <v>2390</v>
      </c>
      <c r="D37" s="33" t="s">
        <v>2659</v>
      </c>
      <c r="E37" s="33">
        <v>59</v>
      </c>
      <c r="F37" s="33"/>
      <c r="G37" s="33"/>
      <c r="H37" s="23" t="str">
        <f t="shared" si="0"/>
        <v>周＊輝</v>
      </c>
      <c r="I37" s="23" t="str">
        <f t="shared" si="1"/>
        <v>1＊851567</v>
      </c>
      <c r="J37" s="33" t="s">
        <v>2361</v>
      </c>
      <c r="K37" s="33" t="s">
        <v>58</v>
      </c>
      <c r="L37" s="33">
        <v>1173</v>
      </c>
      <c r="M37" s="2"/>
      <c r="N37" s="2"/>
      <c r="O37" s="2"/>
      <c r="P37" s="2"/>
      <c r="Q37" s="2"/>
      <c r="R37" s="18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3"/>
      <c r="AK37" s="2"/>
      <c r="AL37" s="3"/>
      <c r="AM37" s="1"/>
      <c r="AN37" s="1"/>
      <c r="AO37" s="1"/>
      <c r="AP37" s="1"/>
      <c r="AQ37" s="1"/>
      <c r="AR37" s="2"/>
      <c r="AS37" s="1"/>
      <c r="AT37" s="1" t="s">
        <v>3191</v>
      </c>
      <c r="AU37" s="1"/>
      <c r="AV37" s="1"/>
      <c r="AW37" s="1"/>
      <c r="AX37" s="1"/>
      <c r="AY37" s="1"/>
      <c r="AZ37" s="1"/>
      <c r="BA37" s="1"/>
      <c r="BB37" s="1"/>
      <c r="BC37" s="2"/>
      <c r="BD37" s="3"/>
      <c r="BE37" s="2"/>
      <c r="BF37" s="2"/>
      <c r="BG37" s="2"/>
      <c r="BH37" s="2"/>
      <c r="BI37" s="1"/>
      <c r="BJ37" s="74"/>
    </row>
    <row r="38" spans="1:62" ht="16.2">
      <c r="A38" s="23">
        <v>34</v>
      </c>
      <c r="B38" s="33" t="s">
        <v>3074</v>
      </c>
      <c r="C38" s="33" t="s">
        <v>2391</v>
      </c>
      <c r="D38" s="33" t="s">
        <v>2661</v>
      </c>
      <c r="E38" s="33">
        <v>51</v>
      </c>
      <c r="F38" s="33"/>
      <c r="G38" s="33"/>
      <c r="H38" s="23" t="str">
        <f t="shared" si="0"/>
        <v>蔡＊玲</v>
      </c>
      <c r="I38" s="23" t="str">
        <f t="shared" si="1"/>
        <v>0＊969085</v>
      </c>
      <c r="J38" s="33" t="s">
        <v>2361</v>
      </c>
      <c r="K38" s="33" t="s">
        <v>58</v>
      </c>
      <c r="L38" s="33">
        <v>1173</v>
      </c>
      <c r="M38" s="2"/>
      <c r="N38" s="2"/>
      <c r="O38" s="2"/>
      <c r="P38" s="2"/>
      <c r="Q38" s="2"/>
      <c r="R38" s="18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3"/>
      <c r="AK38" s="2"/>
      <c r="AL38" s="3"/>
      <c r="AM38" s="1"/>
      <c r="AN38" s="1"/>
      <c r="AO38" s="1"/>
      <c r="AP38" s="1"/>
      <c r="AQ38" s="1"/>
      <c r="AR38" s="2"/>
      <c r="AS38" s="1"/>
      <c r="AT38" s="1" t="s">
        <v>3191</v>
      </c>
      <c r="AU38" s="1"/>
      <c r="AV38" s="1"/>
      <c r="AW38" s="1"/>
      <c r="AX38" s="1"/>
      <c r="AY38" s="1"/>
      <c r="AZ38" s="1"/>
      <c r="BA38" s="1"/>
      <c r="BB38" s="1"/>
      <c r="BC38" s="2"/>
      <c r="BD38" s="3"/>
      <c r="BE38" s="2"/>
      <c r="BF38" s="2"/>
      <c r="BG38" s="2"/>
      <c r="BH38" s="2"/>
      <c r="BI38" s="1"/>
      <c r="BJ38" s="74"/>
    </row>
    <row r="39" spans="1:62" ht="16.2">
      <c r="A39" s="23">
        <v>35</v>
      </c>
      <c r="B39" s="33" t="s">
        <v>3075</v>
      </c>
      <c r="C39" s="33" t="s">
        <v>2392</v>
      </c>
      <c r="D39" s="33" t="s">
        <v>2659</v>
      </c>
      <c r="E39" s="33">
        <v>55</v>
      </c>
      <c r="F39" s="33"/>
      <c r="G39" s="33"/>
      <c r="H39" s="23" t="str">
        <f t="shared" si="0"/>
        <v>林＊祥</v>
      </c>
      <c r="I39" s="23" t="str">
        <f t="shared" si="1"/>
        <v>0＊542153</v>
      </c>
      <c r="J39" s="33" t="s">
        <v>2361</v>
      </c>
      <c r="K39" s="33" t="s">
        <v>58</v>
      </c>
      <c r="L39" s="33">
        <v>1173</v>
      </c>
      <c r="M39" s="2"/>
      <c r="N39" s="2"/>
      <c r="O39" s="2"/>
      <c r="P39" s="2"/>
      <c r="Q39" s="2"/>
      <c r="R39" s="18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3"/>
      <c r="AK39" s="2"/>
      <c r="AL39" s="3"/>
      <c r="AM39" s="1"/>
      <c r="AN39" s="1"/>
      <c r="AO39" s="1"/>
      <c r="AP39" s="1"/>
      <c r="AQ39" s="1"/>
      <c r="AR39" s="2"/>
      <c r="AS39" s="1"/>
      <c r="AT39" s="1" t="s">
        <v>3191</v>
      </c>
      <c r="AU39" s="1"/>
      <c r="AV39" s="1"/>
      <c r="AW39" s="1"/>
      <c r="AX39" s="1"/>
      <c r="AY39" s="1"/>
      <c r="AZ39" s="1"/>
      <c r="BA39" s="1"/>
      <c r="BB39" s="1"/>
      <c r="BC39" s="2"/>
      <c r="BD39" s="3"/>
      <c r="BE39" s="2"/>
      <c r="BF39" s="2"/>
      <c r="BG39" s="2"/>
      <c r="BH39" s="2"/>
      <c r="BI39" s="1"/>
      <c r="BJ39" s="74"/>
    </row>
    <row r="40" spans="1:62" ht="16.2">
      <c r="A40" s="23">
        <v>36</v>
      </c>
      <c r="B40" s="33" t="s">
        <v>2733</v>
      </c>
      <c r="C40" s="33" t="s">
        <v>2095</v>
      </c>
      <c r="D40" s="33" t="s">
        <v>2659</v>
      </c>
      <c r="E40" s="33">
        <v>55</v>
      </c>
      <c r="F40" s="33" t="s">
        <v>2041</v>
      </c>
      <c r="G40" s="33" t="s">
        <v>2371</v>
      </c>
      <c r="H40" s="23" t="str">
        <f t="shared" si="0"/>
        <v>許＊壹</v>
      </c>
      <c r="I40" s="23" t="str">
        <f t="shared" si="1"/>
        <v>2＊812988</v>
      </c>
      <c r="J40" s="33" t="s">
        <v>2358</v>
      </c>
      <c r="K40" s="33" t="s">
        <v>58</v>
      </c>
      <c r="L40" s="33">
        <v>1173</v>
      </c>
      <c r="M40" s="2"/>
      <c r="N40" s="2"/>
      <c r="O40" s="2"/>
      <c r="P40" s="2"/>
      <c r="Q40" s="2"/>
      <c r="R40" s="18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3"/>
      <c r="AK40" s="2"/>
      <c r="AL40" s="3"/>
      <c r="AM40" s="1"/>
      <c r="AN40" s="1"/>
      <c r="AO40" s="1"/>
      <c r="AP40" s="1"/>
      <c r="AQ40" s="1"/>
      <c r="AR40" s="2"/>
      <c r="AS40" s="1"/>
      <c r="AT40" s="1" t="s">
        <v>3191</v>
      </c>
      <c r="AU40" s="1"/>
      <c r="AV40" s="1"/>
      <c r="AW40" s="1"/>
      <c r="AX40" s="1"/>
      <c r="AY40" s="1"/>
      <c r="AZ40" s="1"/>
      <c r="BA40" s="1"/>
      <c r="BB40" s="1"/>
      <c r="BC40" s="2"/>
      <c r="BD40" s="3"/>
      <c r="BE40" s="2"/>
      <c r="BF40" s="2"/>
      <c r="BG40" s="2"/>
      <c r="BH40" s="2"/>
      <c r="BI40" s="1"/>
      <c r="BJ40" s="74"/>
    </row>
    <row r="41" spans="1:62" ht="16.2">
      <c r="A41" s="23">
        <v>37</v>
      </c>
      <c r="B41" s="33" t="s">
        <v>3076</v>
      </c>
      <c r="C41" s="33" t="s">
        <v>2393</v>
      </c>
      <c r="D41" s="33" t="s">
        <v>2659</v>
      </c>
      <c r="E41" s="33">
        <v>39</v>
      </c>
      <c r="F41" s="33"/>
      <c r="G41" s="33"/>
      <c r="H41" s="23" t="str">
        <f t="shared" si="0"/>
        <v>衛＊正</v>
      </c>
      <c r="I41" s="23" t="str">
        <f t="shared" si="1"/>
        <v>2＊878078</v>
      </c>
      <c r="J41" s="33" t="s">
        <v>2365</v>
      </c>
      <c r="K41" s="33" t="s">
        <v>58</v>
      </c>
      <c r="L41" s="33">
        <v>1173</v>
      </c>
      <c r="M41" s="2"/>
      <c r="N41" s="2"/>
      <c r="O41" s="2"/>
      <c r="P41" s="2"/>
      <c r="Q41" s="2"/>
      <c r="R41" s="18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3"/>
      <c r="AK41" s="2"/>
      <c r="AL41" s="3"/>
      <c r="AM41" s="1"/>
      <c r="AN41" s="1"/>
      <c r="AO41" s="1"/>
      <c r="AP41" s="1"/>
      <c r="AQ41" s="1"/>
      <c r="AR41" s="2"/>
      <c r="AS41" s="1"/>
      <c r="AT41" s="1" t="s">
        <v>3191</v>
      </c>
      <c r="AU41" s="1"/>
      <c r="AV41" s="1"/>
      <c r="AW41" s="1"/>
      <c r="AX41" s="1"/>
      <c r="AY41" s="1"/>
      <c r="AZ41" s="1"/>
      <c r="BA41" s="1"/>
      <c r="BB41" s="1"/>
      <c r="BC41" s="2"/>
      <c r="BD41" s="3"/>
      <c r="BE41" s="2"/>
      <c r="BF41" s="2"/>
      <c r="BG41" s="2"/>
      <c r="BH41" s="2"/>
      <c r="BI41" s="1"/>
      <c r="BJ41" s="74"/>
    </row>
    <row r="42" spans="1:62" ht="16.2">
      <c r="A42" s="23">
        <v>38</v>
      </c>
      <c r="B42" s="33" t="s">
        <v>3077</v>
      </c>
      <c r="C42" s="33" t="s">
        <v>2394</v>
      </c>
      <c r="D42" s="33" t="s">
        <v>2659</v>
      </c>
      <c r="E42" s="33">
        <v>42</v>
      </c>
      <c r="F42" s="33"/>
      <c r="G42" s="33"/>
      <c r="H42" s="23" t="str">
        <f t="shared" si="0"/>
        <v>蔡＊敏</v>
      </c>
      <c r="I42" s="23" t="str">
        <f t="shared" si="1"/>
        <v>2＊464376</v>
      </c>
      <c r="J42" s="33" t="s">
        <v>2365</v>
      </c>
      <c r="K42" s="33" t="s">
        <v>58</v>
      </c>
      <c r="L42" s="33">
        <v>1173</v>
      </c>
      <c r="M42" s="2"/>
      <c r="N42" s="2"/>
      <c r="O42" s="2"/>
      <c r="P42" s="2"/>
      <c r="Q42" s="2"/>
      <c r="R42" s="18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3"/>
      <c r="AK42" s="2"/>
      <c r="AL42" s="3"/>
      <c r="AM42" s="1"/>
      <c r="AN42" s="1"/>
      <c r="AO42" s="1"/>
      <c r="AP42" s="1"/>
      <c r="AQ42" s="1"/>
      <c r="AR42" s="2"/>
      <c r="AS42" s="1"/>
      <c r="AT42" s="1" t="s">
        <v>3191</v>
      </c>
      <c r="AU42" s="1"/>
      <c r="AV42" s="1"/>
      <c r="AW42" s="1"/>
      <c r="AX42" s="37"/>
      <c r="AY42" s="1"/>
      <c r="AZ42" s="1"/>
      <c r="BA42" s="1"/>
      <c r="BB42" s="1"/>
      <c r="BC42" s="2"/>
      <c r="BD42" s="3"/>
      <c r="BE42" s="2"/>
      <c r="BF42" s="2"/>
      <c r="BG42" s="2"/>
      <c r="BH42" s="2"/>
      <c r="BI42" s="1"/>
      <c r="BJ42" s="74"/>
    </row>
    <row r="43" spans="1:62" ht="46.8">
      <c r="A43" s="23">
        <v>39</v>
      </c>
      <c r="B43" s="33" t="s">
        <v>3078</v>
      </c>
      <c r="C43" s="33" t="s">
        <v>2395</v>
      </c>
      <c r="D43" s="33" t="s">
        <v>2659</v>
      </c>
      <c r="E43" s="33">
        <v>52</v>
      </c>
      <c r="F43" s="33" t="s">
        <v>2370</v>
      </c>
      <c r="G43" s="33" t="s">
        <v>2367</v>
      </c>
      <c r="H43" s="23" t="str">
        <f t="shared" si="0"/>
        <v>紀＊峯</v>
      </c>
      <c r="I43" s="23" t="str">
        <f t="shared" si="1"/>
        <v>1＊036815</v>
      </c>
      <c r="J43" s="33" t="s">
        <v>2365</v>
      </c>
      <c r="K43" s="33" t="s">
        <v>2995</v>
      </c>
      <c r="L43" s="33">
        <v>1173</v>
      </c>
      <c r="M43" s="2"/>
      <c r="N43" s="2"/>
      <c r="O43" s="2"/>
      <c r="P43" s="2"/>
      <c r="Q43" s="2"/>
      <c r="R43" s="18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3"/>
      <c r="AK43" s="2"/>
      <c r="AL43" s="3"/>
      <c r="AM43" s="1"/>
      <c r="AN43" s="1"/>
      <c r="AO43" s="1"/>
      <c r="AP43" s="1"/>
      <c r="AQ43" s="1"/>
      <c r="AR43" s="2"/>
      <c r="AS43" s="1"/>
      <c r="AT43" s="1"/>
      <c r="AU43" s="1"/>
      <c r="AV43" s="1" t="s">
        <v>3191</v>
      </c>
      <c r="AW43" s="1"/>
      <c r="AX43" s="37"/>
      <c r="AY43" s="1"/>
      <c r="AZ43" s="1"/>
      <c r="BA43" s="1"/>
      <c r="BB43" s="1"/>
      <c r="BC43" s="2"/>
      <c r="BD43" s="3"/>
      <c r="BE43" s="2"/>
      <c r="BF43" s="2"/>
      <c r="BG43" s="2"/>
      <c r="BH43" s="2"/>
      <c r="BI43" s="1" t="s">
        <v>2996</v>
      </c>
      <c r="BJ43" s="74"/>
    </row>
    <row r="44" spans="1:62" ht="16.2">
      <c r="A44" s="23">
        <v>40</v>
      </c>
      <c r="B44" s="33" t="s">
        <v>3079</v>
      </c>
      <c r="C44" s="33" t="s">
        <v>902</v>
      </c>
      <c r="D44" s="33" t="s">
        <v>2659</v>
      </c>
      <c r="E44" s="33">
        <v>63</v>
      </c>
      <c r="F44" s="33"/>
      <c r="G44" s="33"/>
      <c r="H44" s="23" t="str">
        <f t="shared" si="0"/>
        <v>呂＊正</v>
      </c>
      <c r="I44" s="23" t="str">
        <f t="shared" si="1"/>
        <v>1＊519371</v>
      </c>
      <c r="J44" s="33" t="s">
        <v>2365</v>
      </c>
      <c r="K44" s="33" t="s">
        <v>67</v>
      </c>
      <c r="L44" s="33">
        <v>1173</v>
      </c>
      <c r="M44" s="2"/>
      <c r="N44" s="2"/>
      <c r="O44" s="2"/>
      <c r="P44" s="2"/>
      <c r="Q44" s="2"/>
      <c r="R44" s="18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3"/>
      <c r="AK44" s="2"/>
      <c r="AL44" s="3"/>
      <c r="AM44" s="1"/>
      <c r="AN44" s="1"/>
      <c r="AO44" s="1"/>
      <c r="AP44" s="1"/>
      <c r="AQ44" s="1"/>
      <c r="AR44" s="2"/>
      <c r="AS44" s="1"/>
      <c r="AT44" s="1"/>
      <c r="AU44" s="1"/>
      <c r="AV44" s="1"/>
      <c r="AW44" s="1"/>
      <c r="AX44" s="1" t="s">
        <v>3191</v>
      </c>
      <c r="AY44" s="1"/>
      <c r="AZ44" s="1"/>
      <c r="BA44" s="1"/>
      <c r="BB44" s="1"/>
      <c r="BC44" s="2"/>
      <c r="BD44" s="3"/>
      <c r="BE44" s="2"/>
      <c r="BF44" s="2"/>
      <c r="BG44" s="2"/>
      <c r="BH44" s="2"/>
      <c r="BI44" s="1"/>
      <c r="BJ44" s="74"/>
    </row>
    <row r="45" spans="1:62" ht="16.2">
      <c r="A45" s="23">
        <v>41</v>
      </c>
      <c r="B45" s="33" t="s">
        <v>3080</v>
      </c>
      <c r="C45" s="33" t="s">
        <v>2396</v>
      </c>
      <c r="D45" s="33" t="s">
        <v>2659</v>
      </c>
      <c r="E45" s="33">
        <v>47</v>
      </c>
      <c r="F45" s="33" t="s">
        <v>2361</v>
      </c>
      <c r="G45" s="33" t="s">
        <v>2371</v>
      </c>
      <c r="H45" s="23" t="str">
        <f t="shared" si="0"/>
        <v>黃＊彬</v>
      </c>
      <c r="I45" s="23" t="str">
        <f t="shared" si="1"/>
        <v>0＊617715</v>
      </c>
      <c r="J45" s="33" t="s">
        <v>2365</v>
      </c>
      <c r="K45" s="33" t="s">
        <v>67</v>
      </c>
      <c r="L45" s="33">
        <v>1173</v>
      </c>
      <c r="M45" s="2"/>
      <c r="N45" s="2"/>
      <c r="O45" s="2"/>
      <c r="P45" s="2"/>
      <c r="Q45" s="2"/>
      <c r="R45" s="18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3"/>
      <c r="AK45" s="2"/>
      <c r="AL45" s="3"/>
      <c r="AM45" s="1"/>
      <c r="AN45" s="1"/>
      <c r="AO45" s="1"/>
      <c r="AP45" s="1"/>
      <c r="AQ45" s="1"/>
      <c r="AR45" s="2"/>
      <c r="AS45" s="1"/>
      <c r="AT45" s="1"/>
      <c r="AU45" s="1"/>
      <c r="AV45" s="1"/>
      <c r="AW45" s="1"/>
      <c r="AX45" s="1" t="s">
        <v>3191</v>
      </c>
      <c r="AY45" s="1"/>
      <c r="AZ45" s="1"/>
      <c r="BA45" s="1"/>
      <c r="BB45" s="1"/>
      <c r="BC45" s="2"/>
      <c r="BD45" s="3"/>
      <c r="BE45" s="2"/>
      <c r="BF45" s="2"/>
      <c r="BG45" s="2"/>
      <c r="BH45" s="2"/>
      <c r="BI45" s="73"/>
      <c r="BJ45" s="74"/>
    </row>
    <row r="46" spans="1:62" ht="16.2">
      <c r="A46" s="23">
        <v>42</v>
      </c>
      <c r="B46" s="33" t="s">
        <v>3081</v>
      </c>
      <c r="C46" s="33" t="s">
        <v>2397</v>
      </c>
      <c r="D46" s="33" t="s">
        <v>2659</v>
      </c>
      <c r="E46" s="33">
        <v>70</v>
      </c>
      <c r="F46" s="33"/>
      <c r="G46" s="33"/>
      <c r="H46" s="23" t="str">
        <f t="shared" si="0"/>
        <v>吳＊川</v>
      </c>
      <c r="I46" s="23" t="str">
        <f t="shared" si="1"/>
        <v>1＊080687</v>
      </c>
      <c r="J46" s="33" t="s">
        <v>2365</v>
      </c>
      <c r="K46" s="33" t="s">
        <v>58</v>
      </c>
      <c r="L46" s="33">
        <v>1173</v>
      </c>
      <c r="M46" s="2"/>
      <c r="N46" s="2"/>
      <c r="O46" s="2"/>
      <c r="P46" s="2"/>
      <c r="Q46" s="2"/>
      <c r="R46" s="18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3"/>
      <c r="AK46" s="2"/>
      <c r="AL46" s="3"/>
      <c r="AM46" s="1"/>
      <c r="AN46" s="1"/>
      <c r="AO46" s="1"/>
      <c r="AP46" s="1"/>
      <c r="AQ46" s="1"/>
      <c r="AR46" s="2"/>
      <c r="AS46" s="1"/>
      <c r="AT46" s="1" t="s">
        <v>3191</v>
      </c>
      <c r="AU46" s="1"/>
      <c r="AV46" s="1"/>
      <c r="AW46" s="1"/>
      <c r="AX46" s="1"/>
      <c r="AY46" s="1"/>
      <c r="AZ46" s="1"/>
      <c r="BA46" s="1"/>
      <c r="BB46" s="1"/>
      <c r="BC46" s="2"/>
      <c r="BD46" s="3"/>
      <c r="BE46" s="2"/>
      <c r="BF46" s="2"/>
      <c r="BG46" s="2"/>
      <c r="BH46" s="2"/>
      <c r="BI46" s="1"/>
      <c r="BJ46" s="74"/>
    </row>
    <row r="47" spans="1:62" ht="16.2">
      <c r="A47" s="23">
        <v>43</v>
      </c>
      <c r="B47" s="33" t="s">
        <v>2398</v>
      </c>
      <c r="C47" s="33" t="s">
        <v>2399</v>
      </c>
      <c r="D47" s="33" t="s">
        <v>2659</v>
      </c>
      <c r="E47" s="33">
        <v>62</v>
      </c>
      <c r="F47" s="33" t="s">
        <v>2361</v>
      </c>
      <c r="G47" s="33" t="s">
        <v>2400</v>
      </c>
      <c r="H47" s="23" t="str">
        <f t="shared" si="0"/>
        <v>A＊ITAYA REGIS</v>
      </c>
      <c r="I47" s="23" t="str">
        <f t="shared" si="1"/>
        <v>2＊179192</v>
      </c>
      <c r="J47" s="33" t="s">
        <v>2400</v>
      </c>
      <c r="K47" s="33" t="s">
        <v>58</v>
      </c>
      <c r="L47" s="33">
        <v>1173</v>
      </c>
      <c r="M47" s="2"/>
      <c r="N47" s="2"/>
      <c r="O47" s="2"/>
      <c r="P47" s="2"/>
      <c r="Q47" s="2"/>
      <c r="R47" s="18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 t="s">
        <v>3191</v>
      </c>
      <c r="AU47" s="2"/>
      <c r="AV47" s="1"/>
      <c r="AW47" s="2"/>
      <c r="AX47" s="2"/>
      <c r="AY47" s="2"/>
      <c r="AZ47" s="2"/>
      <c r="BA47" s="2"/>
      <c r="BB47" s="1"/>
      <c r="BC47" s="2"/>
      <c r="BD47" s="2"/>
      <c r="BE47" s="1"/>
      <c r="BF47" s="2"/>
      <c r="BG47" s="2"/>
      <c r="BH47" s="2"/>
      <c r="BI47" s="1"/>
      <c r="BJ47" s="74"/>
    </row>
    <row r="48" spans="1:62" ht="31.2">
      <c r="A48" s="23">
        <v>44</v>
      </c>
      <c r="B48" s="33" t="s">
        <v>3082</v>
      </c>
      <c r="C48" s="33" t="s">
        <v>2401</v>
      </c>
      <c r="D48" s="33" t="s">
        <v>2661</v>
      </c>
      <c r="E48" s="33">
        <v>55</v>
      </c>
      <c r="F48" s="33" t="s">
        <v>2402</v>
      </c>
      <c r="G48" s="33"/>
      <c r="H48" s="23" t="str">
        <f t="shared" si="0"/>
        <v>陳＊英</v>
      </c>
      <c r="I48" s="23" t="str">
        <f t="shared" si="1"/>
        <v>1＊999108</v>
      </c>
      <c r="J48" s="33" t="s">
        <v>2400</v>
      </c>
      <c r="K48" s="33" t="s">
        <v>2997</v>
      </c>
      <c r="L48" s="33">
        <v>1173</v>
      </c>
      <c r="M48" s="2"/>
      <c r="N48" s="2"/>
      <c r="O48" s="2"/>
      <c r="P48" s="2"/>
      <c r="Q48" s="2"/>
      <c r="R48" s="18"/>
      <c r="S48" s="1"/>
      <c r="T48" s="1"/>
      <c r="U48" s="1"/>
      <c r="V48" s="1"/>
      <c r="W48" s="1" t="s">
        <v>3191</v>
      </c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1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1"/>
      <c r="BF48" s="2"/>
      <c r="BG48" s="2"/>
      <c r="BH48" s="2"/>
      <c r="BI48" s="1" t="s">
        <v>1111</v>
      </c>
      <c r="BJ48" s="74"/>
    </row>
    <row r="49" spans="1:62" ht="31.2">
      <c r="A49" s="23">
        <v>45</v>
      </c>
      <c r="B49" s="33" t="s">
        <v>3083</v>
      </c>
      <c r="C49" s="33" t="s">
        <v>2403</v>
      </c>
      <c r="D49" s="33" t="s">
        <v>2659</v>
      </c>
      <c r="E49" s="33">
        <v>66</v>
      </c>
      <c r="F49" s="33" t="s">
        <v>2404</v>
      </c>
      <c r="G49" s="33"/>
      <c r="H49" s="23" t="str">
        <f t="shared" si="0"/>
        <v>劉＊光</v>
      </c>
      <c r="I49" s="23" t="str">
        <f t="shared" si="1"/>
        <v>0＊578022</v>
      </c>
      <c r="J49" s="33" t="s">
        <v>2369</v>
      </c>
      <c r="K49" s="33" t="s">
        <v>1118</v>
      </c>
      <c r="L49" s="33">
        <v>1173</v>
      </c>
      <c r="M49" s="2"/>
      <c r="N49" s="2"/>
      <c r="O49" s="2"/>
      <c r="P49" s="2"/>
      <c r="Q49" s="2"/>
      <c r="R49" s="18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1" t="s">
        <v>3191</v>
      </c>
      <c r="AW49" s="2"/>
      <c r="AX49" s="1"/>
      <c r="AY49" s="2"/>
      <c r="AZ49" s="2"/>
      <c r="BA49" s="2"/>
      <c r="BB49" s="1"/>
      <c r="BC49" s="2"/>
      <c r="BD49" s="2"/>
      <c r="BE49" s="1"/>
      <c r="BF49" s="2"/>
      <c r="BG49" s="2"/>
      <c r="BH49" s="2"/>
      <c r="BI49" s="1" t="s">
        <v>1111</v>
      </c>
      <c r="BJ49" s="74"/>
    </row>
    <row r="50" spans="1:62" ht="31.2">
      <c r="A50" s="23">
        <v>46</v>
      </c>
      <c r="B50" s="33" t="s">
        <v>3084</v>
      </c>
      <c r="C50" s="33" t="s">
        <v>2409</v>
      </c>
      <c r="D50" s="33" t="s">
        <v>2661</v>
      </c>
      <c r="E50" s="33">
        <v>70</v>
      </c>
      <c r="F50" s="33"/>
      <c r="G50" s="33"/>
      <c r="H50" s="23" t="str">
        <f t="shared" si="0"/>
        <v>凃＊娥</v>
      </c>
      <c r="I50" s="23" t="str">
        <f t="shared" si="1"/>
        <v>0＊782670</v>
      </c>
      <c r="J50" s="33" t="s">
        <v>2048</v>
      </c>
      <c r="K50" s="33" t="s">
        <v>2998</v>
      </c>
      <c r="L50" s="33">
        <v>1410</v>
      </c>
      <c r="M50" s="2"/>
      <c r="N50" s="2"/>
      <c r="O50" s="2"/>
      <c r="P50" s="2"/>
      <c r="Q50" s="2"/>
      <c r="R50" s="18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1" t="s">
        <v>3191</v>
      </c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1"/>
      <c r="BF50" s="2"/>
      <c r="BG50" s="2"/>
      <c r="BH50" s="2"/>
      <c r="BI50" s="1" t="s">
        <v>2999</v>
      </c>
      <c r="BJ50" s="74"/>
    </row>
    <row r="51" spans="1:62" ht="16.2">
      <c r="A51" s="23">
        <v>47</v>
      </c>
      <c r="B51" s="33" t="s">
        <v>3085</v>
      </c>
      <c r="C51" s="33" t="s">
        <v>1766</v>
      </c>
      <c r="D51" s="33" t="s">
        <v>2661</v>
      </c>
      <c r="E51" s="33">
        <v>85</v>
      </c>
      <c r="F51" s="33"/>
      <c r="G51" s="33"/>
      <c r="H51" s="23" t="str">
        <f t="shared" si="0"/>
        <v>何＊真</v>
      </c>
      <c r="I51" s="23" t="str">
        <f t="shared" si="1"/>
        <v>0＊825505</v>
      </c>
      <c r="J51" s="33" t="s">
        <v>2048</v>
      </c>
      <c r="K51" s="33" t="s">
        <v>118</v>
      </c>
      <c r="L51" s="33">
        <v>1410</v>
      </c>
      <c r="M51" s="2"/>
      <c r="N51" s="2"/>
      <c r="O51" s="2"/>
      <c r="P51" s="2"/>
      <c r="Q51" s="2"/>
      <c r="R51" s="18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1"/>
      <c r="AW51" s="2" t="s">
        <v>3191</v>
      </c>
      <c r="AX51" s="2"/>
      <c r="AY51" s="2"/>
      <c r="AZ51" s="2"/>
      <c r="BA51" s="2"/>
      <c r="BB51" s="1"/>
      <c r="BC51" s="2"/>
      <c r="BD51" s="2"/>
      <c r="BE51" s="1"/>
      <c r="BF51" s="2"/>
      <c r="BG51" s="2"/>
      <c r="BH51" s="2"/>
      <c r="BI51" s="1"/>
      <c r="BJ51" s="74"/>
    </row>
    <row r="52" spans="1:62" ht="16.2">
      <c r="A52" s="23">
        <v>48</v>
      </c>
      <c r="B52" s="33" t="s">
        <v>3086</v>
      </c>
      <c r="C52" s="33" t="s">
        <v>2405</v>
      </c>
      <c r="D52" s="33" t="s">
        <v>2661</v>
      </c>
      <c r="E52" s="33">
        <v>54</v>
      </c>
      <c r="F52" s="33"/>
      <c r="G52" s="33"/>
      <c r="H52" s="23" t="str">
        <f t="shared" si="0"/>
        <v>洪＊惠</v>
      </c>
      <c r="I52" s="23" t="str">
        <f t="shared" si="1"/>
        <v>0＊444006</v>
      </c>
      <c r="J52" s="33" t="s">
        <v>2356</v>
      </c>
      <c r="K52" s="33" t="s">
        <v>58</v>
      </c>
      <c r="L52" s="33">
        <v>1551</v>
      </c>
      <c r="M52" s="2"/>
      <c r="N52" s="2"/>
      <c r="O52" s="2"/>
      <c r="P52" s="2"/>
      <c r="Q52" s="2"/>
      <c r="R52" s="18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 t="s">
        <v>3191</v>
      </c>
      <c r="AU52" s="2"/>
      <c r="AV52" s="2"/>
      <c r="AW52" s="2"/>
      <c r="AX52" s="1"/>
      <c r="AY52" s="2"/>
      <c r="AZ52" s="2"/>
      <c r="BA52" s="2"/>
      <c r="BB52" s="2"/>
      <c r="BC52" s="2"/>
      <c r="BD52" s="2"/>
      <c r="BE52" s="1"/>
      <c r="BF52" s="2"/>
      <c r="BG52" s="2"/>
      <c r="BH52" s="2"/>
      <c r="BI52" s="1"/>
      <c r="BJ52" s="74"/>
    </row>
    <row r="53" spans="1:62" ht="16.2">
      <c r="A53" s="23">
        <v>49</v>
      </c>
      <c r="B53" s="33" t="s">
        <v>3087</v>
      </c>
      <c r="C53" s="33" t="s">
        <v>2406</v>
      </c>
      <c r="D53" s="33" t="s">
        <v>2661</v>
      </c>
      <c r="E53" s="33">
        <v>59</v>
      </c>
      <c r="F53" s="33"/>
      <c r="G53" s="33"/>
      <c r="H53" s="23" t="str">
        <f t="shared" si="0"/>
        <v>徐＊蕙</v>
      </c>
      <c r="I53" s="23" t="str">
        <f t="shared" si="1"/>
        <v>1＊744954</v>
      </c>
      <c r="J53" s="33" t="s">
        <v>2361</v>
      </c>
      <c r="K53" s="33" t="s">
        <v>58</v>
      </c>
      <c r="L53" s="33">
        <v>1551</v>
      </c>
      <c r="M53" s="2"/>
      <c r="N53" s="2"/>
      <c r="O53" s="2"/>
      <c r="P53" s="2"/>
      <c r="Q53" s="2"/>
      <c r="R53" s="18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1" t="s">
        <v>3191</v>
      </c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1"/>
      <c r="BF53" s="2"/>
      <c r="BG53" s="2"/>
      <c r="BH53" s="2"/>
      <c r="BI53" s="1"/>
      <c r="BJ53" s="74"/>
    </row>
    <row r="54" spans="1:62" ht="16.2">
      <c r="A54" s="23">
        <v>50</v>
      </c>
      <c r="B54" s="33" t="s">
        <v>3088</v>
      </c>
      <c r="C54" s="33" t="s">
        <v>2407</v>
      </c>
      <c r="D54" s="33" t="s">
        <v>2661</v>
      </c>
      <c r="E54" s="33">
        <v>58</v>
      </c>
      <c r="F54" s="33"/>
      <c r="G54" s="33"/>
      <c r="H54" s="23" t="str">
        <f t="shared" si="0"/>
        <v>賴＊霞</v>
      </c>
      <c r="I54" s="23" t="str">
        <f t="shared" si="1"/>
        <v>0＊135013</v>
      </c>
      <c r="J54" s="33" t="s">
        <v>2361</v>
      </c>
      <c r="K54" s="33" t="s">
        <v>58</v>
      </c>
      <c r="L54" s="33">
        <v>1551</v>
      </c>
      <c r="M54" s="2"/>
      <c r="N54" s="2"/>
      <c r="O54" s="2"/>
      <c r="P54" s="2"/>
      <c r="Q54" s="2"/>
      <c r="R54" s="18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1" t="s">
        <v>3191</v>
      </c>
      <c r="AU54" s="2"/>
      <c r="AV54" s="2"/>
      <c r="AW54" s="2"/>
      <c r="AX54" s="2"/>
      <c r="AY54" s="2"/>
      <c r="AZ54" s="2"/>
      <c r="BA54" s="2"/>
      <c r="BB54" s="1"/>
      <c r="BC54" s="2"/>
      <c r="BD54" s="2"/>
      <c r="BE54" s="1"/>
      <c r="BF54" s="2"/>
      <c r="BG54" s="2"/>
      <c r="BH54" s="2"/>
      <c r="BI54" s="1"/>
      <c r="BJ54" s="74"/>
    </row>
    <row r="55" spans="1:62" ht="16.2">
      <c r="A55" s="23">
        <v>51</v>
      </c>
      <c r="B55" s="33" t="s">
        <v>3089</v>
      </c>
      <c r="C55" s="33" t="s">
        <v>2408</v>
      </c>
      <c r="D55" s="33" t="s">
        <v>2659</v>
      </c>
      <c r="E55" s="33">
        <v>76</v>
      </c>
      <c r="F55" s="33"/>
      <c r="G55" s="33"/>
      <c r="H55" s="23" t="str">
        <f t="shared" si="0"/>
        <v>陳＊國</v>
      </c>
      <c r="I55" s="23" t="str">
        <f t="shared" si="1"/>
        <v>0＊707517</v>
      </c>
      <c r="J55" s="33" t="s">
        <v>2361</v>
      </c>
      <c r="K55" s="33" t="s">
        <v>67</v>
      </c>
      <c r="L55" s="33">
        <v>1551</v>
      </c>
      <c r="M55" s="2"/>
      <c r="N55" s="2"/>
      <c r="O55" s="2"/>
      <c r="P55" s="2"/>
      <c r="Q55" s="2"/>
      <c r="R55" s="18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1"/>
      <c r="AU55" s="2"/>
      <c r="AV55" s="1"/>
      <c r="AW55" s="2"/>
      <c r="AX55" s="2" t="s">
        <v>3191</v>
      </c>
      <c r="AY55" s="2"/>
      <c r="AZ55" s="2"/>
      <c r="BA55" s="2"/>
      <c r="BB55" s="2"/>
      <c r="BC55" s="2"/>
      <c r="BD55" s="2"/>
      <c r="BE55" s="1"/>
      <c r="BF55" s="2"/>
      <c r="BG55" s="2"/>
      <c r="BH55" s="2"/>
      <c r="BI55" s="1"/>
      <c r="BJ55" s="74"/>
    </row>
    <row r="56" spans="1:62" ht="31.2">
      <c r="A56" s="23">
        <v>52</v>
      </c>
      <c r="B56" s="33" t="s">
        <v>3090</v>
      </c>
      <c r="C56" s="33" t="s">
        <v>2410</v>
      </c>
      <c r="D56" s="33" t="s">
        <v>2659</v>
      </c>
      <c r="E56" s="33">
        <v>48</v>
      </c>
      <c r="F56" s="33" t="s">
        <v>325</v>
      </c>
      <c r="G56" s="33" t="s">
        <v>325</v>
      </c>
      <c r="H56" s="23" t="str">
        <f t="shared" si="0"/>
        <v>徐＊欽</v>
      </c>
      <c r="I56" s="23" t="str">
        <f t="shared" si="1"/>
        <v>1＊504327</v>
      </c>
      <c r="J56" s="33" t="s">
        <v>2411</v>
      </c>
      <c r="K56" s="33" t="s">
        <v>1127</v>
      </c>
      <c r="L56" s="36" t="s">
        <v>334</v>
      </c>
      <c r="M56" s="2"/>
      <c r="N56" s="2"/>
      <c r="O56" s="2"/>
      <c r="P56" s="2"/>
      <c r="Q56" s="2"/>
      <c r="R56" s="18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2"/>
      <c r="AK56" s="2"/>
      <c r="AL56" s="2"/>
      <c r="AM56" s="1"/>
      <c r="AN56" s="1"/>
      <c r="AO56" s="1"/>
      <c r="AP56" s="1"/>
      <c r="AQ56" s="1"/>
      <c r="AR56" s="2"/>
      <c r="AS56" s="1"/>
      <c r="AT56" s="1"/>
      <c r="AU56" s="1"/>
      <c r="AV56" s="1"/>
      <c r="AW56" s="1"/>
      <c r="AX56" s="1"/>
      <c r="AY56" s="1"/>
      <c r="AZ56" s="1"/>
      <c r="BA56" s="1" t="s">
        <v>3191</v>
      </c>
      <c r="BB56" s="1"/>
      <c r="BC56" s="2"/>
      <c r="BD56" s="2"/>
      <c r="BE56" s="1"/>
      <c r="BF56" s="2"/>
      <c r="BG56" s="2"/>
      <c r="BH56" s="2"/>
      <c r="BI56" s="1"/>
      <c r="BJ56" s="74"/>
    </row>
    <row r="57" spans="1:62" ht="31.2">
      <c r="A57" s="23">
        <v>53</v>
      </c>
      <c r="B57" s="33" t="s">
        <v>3052</v>
      </c>
      <c r="C57" s="33" t="s">
        <v>125</v>
      </c>
      <c r="D57" s="33" t="s">
        <v>2659</v>
      </c>
      <c r="E57" s="33">
        <v>64</v>
      </c>
      <c r="F57" s="33" t="s">
        <v>325</v>
      </c>
      <c r="G57" s="33" t="s">
        <v>325</v>
      </c>
      <c r="H57" s="23" t="str">
        <f t="shared" si="0"/>
        <v>張＊民</v>
      </c>
      <c r="I57" s="23" t="str">
        <f t="shared" si="1"/>
        <v>2＊568689</v>
      </c>
      <c r="J57" s="33" t="s">
        <v>2411</v>
      </c>
      <c r="K57" s="33" t="s">
        <v>1127</v>
      </c>
      <c r="L57" s="36" t="s">
        <v>334</v>
      </c>
      <c r="M57" s="2"/>
      <c r="N57" s="2"/>
      <c r="O57" s="2"/>
      <c r="P57" s="2"/>
      <c r="Q57" s="2"/>
      <c r="R57" s="18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2"/>
      <c r="AK57" s="2"/>
      <c r="AL57" s="2"/>
      <c r="AM57" s="1"/>
      <c r="AN57" s="1"/>
      <c r="AO57" s="1"/>
      <c r="AP57" s="1"/>
      <c r="AQ57" s="1"/>
      <c r="AR57" s="2"/>
      <c r="AS57" s="1"/>
      <c r="AT57" s="1"/>
      <c r="AU57" s="1"/>
      <c r="AV57" s="1"/>
      <c r="AW57" s="1"/>
      <c r="AX57" s="1"/>
      <c r="AY57" s="1"/>
      <c r="AZ57" s="1"/>
      <c r="BA57" s="2" t="s">
        <v>3191</v>
      </c>
      <c r="BB57" s="1"/>
      <c r="BC57" s="2"/>
      <c r="BD57" s="2"/>
      <c r="BE57" s="1"/>
      <c r="BF57" s="2"/>
      <c r="BG57" s="2"/>
      <c r="BH57" s="2"/>
      <c r="BI57" s="1"/>
      <c r="BJ57" s="74"/>
    </row>
    <row r="58" spans="1:62" ht="31.2">
      <c r="A58" s="23">
        <v>54</v>
      </c>
      <c r="B58" s="33" t="s">
        <v>3091</v>
      </c>
      <c r="C58" s="33" t="s">
        <v>398</v>
      </c>
      <c r="D58" s="33" t="s">
        <v>2661</v>
      </c>
      <c r="E58" s="33">
        <v>69</v>
      </c>
      <c r="F58" s="33" t="s">
        <v>325</v>
      </c>
      <c r="G58" s="33" t="s">
        <v>325</v>
      </c>
      <c r="H58" s="23" t="str">
        <f t="shared" si="0"/>
        <v>李＊珠</v>
      </c>
      <c r="I58" s="23" t="str">
        <f t="shared" si="1"/>
        <v>0＊578356</v>
      </c>
      <c r="J58" s="33" t="s">
        <v>2184</v>
      </c>
      <c r="K58" s="33" t="s">
        <v>1130</v>
      </c>
      <c r="L58" s="36" t="s">
        <v>334</v>
      </c>
      <c r="M58" s="2"/>
      <c r="N58" s="2"/>
      <c r="O58" s="2"/>
      <c r="P58" s="2"/>
      <c r="Q58" s="2"/>
      <c r="R58" s="18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2"/>
      <c r="AK58" s="2"/>
      <c r="AL58" s="2"/>
      <c r="AM58" s="1"/>
      <c r="AN58" s="1"/>
      <c r="AO58" s="1"/>
      <c r="AP58" s="1"/>
      <c r="AQ58" s="1"/>
      <c r="AR58" s="2"/>
      <c r="AS58" s="1"/>
      <c r="AT58" s="1"/>
      <c r="AU58" s="1"/>
      <c r="AV58" s="1"/>
      <c r="AW58" s="1"/>
      <c r="AX58" s="1"/>
      <c r="AY58" s="1"/>
      <c r="AZ58" s="1"/>
      <c r="BA58" s="1"/>
      <c r="BB58" s="1" t="s">
        <v>1102</v>
      </c>
      <c r="BC58" s="2"/>
      <c r="BD58" s="2"/>
      <c r="BE58" s="1"/>
      <c r="BF58" s="2"/>
      <c r="BG58" s="2"/>
      <c r="BH58" s="2"/>
      <c r="BI58" s="1"/>
      <c r="BJ58" s="74"/>
    </row>
    <row r="59" spans="1:62" ht="31.2">
      <c r="A59" s="23">
        <v>55</v>
      </c>
      <c r="B59" s="33" t="s">
        <v>3092</v>
      </c>
      <c r="C59" s="33" t="s">
        <v>2412</v>
      </c>
      <c r="D59" s="33" t="s">
        <v>2659</v>
      </c>
      <c r="E59" s="33">
        <v>64</v>
      </c>
      <c r="F59" s="33" t="s">
        <v>325</v>
      </c>
      <c r="G59" s="33" t="s">
        <v>325</v>
      </c>
      <c r="H59" s="23" t="str">
        <f t="shared" si="0"/>
        <v>林＊祥</v>
      </c>
      <c r="I59" s="23" t="str">
        <f t="shared" si="1"/>
        <v>1＊177357</v>
      </c>
      <c r="J59" s="33" t="s">
        <v>2184</v>
      </c>
      <c r="K59" s="33" t="s">
        <v>1127</v>
      </c>
      <c r="L59" s="36" t="s">
        <v>334</v>
      </c>
      <c r="M59" s="2"/>
      <c r="N59" s="2"/>
      <c r="O59" s="2"/>
      <c r="P59" s="2"/>
      <c r="Q59" s="2"/>
      <c r="R59" s="18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2"/>
      <c r="AK59" s="2"/>
      <c r="AL59" s="2"/>
      <c r="AM59" s="1"/>
      <c r="AN59" s="1"/>
      <c r="AO59" s="1"/>
      <c r="AP59" s="1"/>
      <c r="AQ59" s="1"/>
      <c r="AR59" s="2"/>
      <c r="AS59" s="1"/>
      <c r="AT59" s="1"/>
      <c r="AU59" s="1"/>
      <c r="AV59" s="1"/>
      <c r="AW59" s="1"/>
      <c r="AX59" s="1"/>
      <c r="AY59" s="1"/>
      <c r="AZ59" s="1"/>
      <c r="BA59" s="2" t="s">
        <v>3191</v>
      </c>
      <c r="BB59" s="1"/>
      <c r="BC59" s="2"/>
      <c r="BD59" s="2"/>
      <c r="BE59" s="1"/>
      <c r="BF59" s="2"/>
      <c r="BG59" s="2"/>
      <c r="BH59" s="2"/>
      <c r="BI59" s="1"/>
      <c r="BJ59" s="74"/>
    </row>
    <row r="60" spans="1:62" ht="31.2">
      <c r="A60" s="23">
        <v>56</v>
      </c>
      <c r="B60" s="33" t="s">
        <v>3093</v>
      </c>
      <c r="C60" s="33" t="s">
        <v>2413</v>
      </c>
      <c r="D60" s="33" t="s">
        <v>2661</v>
      </c>
      <c r="E60" s="33">
        <v>48</v>
      </c>
      <c r="F60" s="33" t="s">
        <v>2411</v>
      </c>
      <c r="G60" s="33" t="s">
        <v>2414</v>
      </c>
      <c r="H60" s="23" t="str">
        <f t="shared" si="0"/>
        <v>葉＊娟</v>
      </c>
      <c r="I60" s="23" t="str">
        <f t="shared" si="1"/>
        <v>1＊914319</v>
      </c>
      <c r="J60" s="33" t="s">
        <v>2184</v>
      </c>
      <c r="K60" s="33" t="s">
        <v>1130</v>
      </c>
      <c r="L60" s="36" t="s">
        <v>334</v>
      </c>
      <c r="M60" s="2"/>
      <c r="N60" s="2"/>
      <c r="O60" s="2"/>
      <c r="P60" s="2"/>
      <c r="Q60" s="2"/>
      <c r="R60" s="18"/>
      <c r="S60" s="1"/>
      <c r="T60" s="1"/>
      <c r="U60" s="1"/>
      <c r="V60" s="1"/>
      <c r="W60" s="1" t="s">
        <v>3191</v>
      </c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2"/>
      <c r="AK60" s="2"/>
      <c r="AL60" s="2"/>
      <c r="AM60" s="1"/>
      <c r="AN60" s="1"/>
      <c r="AO60" s="1"/>
      <c r="AP60" s="1"/>
      <c r="AQ60" s="1"/>
      <c r="AR60" s="2"/>
      <c r="AS60" s="1"/>
      <c r="AT60" s="1"/>
      <c r="AU60" s="1"/>
      <c r="AV60" s="1"/>
      <c r="AW60" s="1"/>
      <c r="AX60" s="1"/>
      <c r="AY60" s="1"/>
      <c r="AZ60" s="1"/>
      <c r="BA60" s="1"/>
      <c r="BB60" s="85"/>
      <c r="BC60" s="2"/>
      <c r="BD60" s="2"/>
      <c r="BE60" s="1"/>
      <c r="BF60" s="2"/>
      <c r="BG60" s="2"/>
      <c r="BH60" s="2"/>
      <c r="BI60" s="1"/>
      <c r="BJ60" s="74"/>
    </row>
    <row r="61" spans="1:62" ht="31.2">
      <c r="A61" s="23">
        <v>57</v>
      </c>
      <c r="B61" s="33" t="s">
        <v>3094</v>
      </c>
      <c r="C61" s="33" t="s">
        <v>763</v>
      </c>
      <c r="D61" s="33" t="s">
        <v>2661</v>
      </c>
      <c r="E61" s="33">
        <v>77</v>
      </c>
      <c r="F61" s="33" t="s">
        <v>325</v>
      </c>
      <c r="G61" s="33" t="s">
        <v>325</v>
      </c>
      <c r="H61" s="23" t="str">
        <f t="shared" si="0"/>
        <v>劉＊娣</v>
      </c>
      <c r="I61" s="23" t="str">
        <f t="shared" si="1"/>
        <v>1＊466201</v>
      </c>
      <c r="J61" s="33" t="s">
        <v>2184</v>
      </c>
      <c r="K61" s="33" t="s">
        <v>1130</v>
      </c>
      <c r="L61" s="36" t="s">
        <v>334</v>
      </c>
      <c r="M61" s="2"/>
      <c r="N61" s="2"/>
      <c r="O61" s="2"/>
      <c r="P61" s="2"/>
      <c r="Q61" s="2"/>
      <c r="R61" s="18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2"/>
      <c r="AK61" s="2"/>
      <c r="AL61" s="2"/>
      <c r="AM61" s="1"/>
      <c r="AN61" s="1"/>
      <c r="AO61" s="1"/>
      <c r="AP61" s="1"/>
      <c r="AQ61" s="1"/>
      <c r="AR61" s="2"/>
      <c r="AS61" s="1"/>
      <c r="AT61" s="1"/>
      <c r="AU61" s="1"/>
      <c r="AV61" s="1"/>
      <c r="AW61" s="1"/>
      <c r="AX61" s="1"/>
      <c r="AY61" s="1"/>
      <c r="AZ61" s="1"/>
      <c r="BA61" s="1"/>
      <c r="BB61" s="1" t="s">
        <v>1102</v>
      </c>
      <c r="BC61" s="2"/>
      <c r="BD61" s="2"/>
      <c r="BE61" s="1"/>
      <c r="BF61" s="2"/>
      <c r="BG61" s="2"/>
      <c r="BH61" s="2"/>
      <c r="BI61" s="1"/>
      <c r="BJ61" s="74"/>
    </row>
    <row r="62" spans="1:62" ht="16.2">
      <c r="A62" s="23">
        <v>58</v>
      </c>
      <c r="B62" s="33" t="s">
        <v>3095</v>
      </c>
      <c r="C62" s="33" t="s">
        <v>634</v>
      </c>
      <c r="D62" s="33" t="s">
        <v>2659</v>
      </c>
      <c r="E62" s="33">
        <v>67</v>
      </c>
      <c r="F62" s="33" t="s">
        <v>325</v>
      </c>
      <c r="G62" s="33" t="s">
        <v>325</v>
      </c>
      <c r="H62" s="23" t="str">
        <f t="shared" si="0"/>
        <v>謝＊龍</v>
      </c>
      <c r="I62" s="23" t="str">
        <f t="shared" si="1"/>
        <v>1＊627474</v>
      </c>
      <c r="J62" s="33" t="s">
        <v>2184</v>
      </c>
      <c r="K62" s="33">
        <v>5760350</v>
      </c>
      <c r="L62" s="36" t="s">
        <v>334</v>
      </c>
      <c r="M62" s="2"/>
      <c r="N62" s="2"/>
      <c r="O62" s="2"/>
      <c r="P62" s="2"/>
      <c r="Q62" s="2"/>
      <c r="R62" s="18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2"/>
      <c r="AK62" s="2"/>
      <c r="AL62" s="2"/>
      <c r="AM62" s="1"/>
      <c r="AN62" s="1"/>
      <c r="AO62" s="1"/>
      <c r="AP62" s="1"/>
      <c r="AQ62" s="1"/>
      <c r="AR62" s="2"/>
      <c r="AS62" s="1"/>
      <c r="AT62" s="1"/>
      <c r="AU62" s="1" t="s">
        <v>3191</v>
      </c>
      <c r="AV62" s="1"/>
      <c r="AW62" s="1"/>
      <c r="AX62" s="1"/>
      <c r="AY62" s="1"/>
      <c r="AZ62" s="1"/>
      <c r="BA62" s="1"/>
      <c r="BB62" s="1"/>
      <c r="BC62" s="2"/>
      <c r="BD62" s="2"/>
      <c r="BE62" s="1"/>
      <c r="BF62" s="2"/>
      <c r="BG62" s="2"/>
      <c r="BH62" s="2"/>
      <c r="BI62" s="1"/>
      <c r="BJ62" s="74"/>
    </row>
    <row r="63" spans="1:62" ht="31.2">
      <c r="A63" s="23">
        <v>59</v>
      </c>
      <c r="B63" s="33" t="s">
        <v>3096</v>
      </c>
      <c r="C63" s="33" t="s">
        <v>406</v>
      </c>
      <c r="D63" s="33" t="s">
        <v>2659</v>
      </c>
      <c r="E63" s="33">
        <v>47</v>
      </c>
      <c r="F63" s="33" t="s">
        <v>325</v>
      </c>
      <c r="G63" s="33" t="s">
        <v>325</v>
      </c>
      <c r="H63" s="23" t="str">
        <f t="shared" si="0"/>
        <v>呂＊暘</v>
      </c>
      <c r="I63" s="23" t="str">
        <f t="shared" si="1"/>
        <v>1＊811561</v>
      </c>
      <c r="J63" s="33" t="s">
        <v>2184</v>
      </c>
      <c r="K63" s="33" t="s">
        <v>1131</v>
      </c>
      <c r="L63" s="36" t="s">
        <v>334</v>
      </c>
      <c r="M63" s="2"/>
      <c r="N63" s="2"/>
      <c r="O63" s="2"/>
      <c r="P63" s="2"/>
      <c r="Q63" s="2"/>
      <c r="R63" s="18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2"/>
      <c r="AK63" s="2"/>
      <c r="AL63" s="2"/>
      <c r="AM63" s="1"/>
      <c r="AN63" s="1"/>
      <c r="AO63" s="1"/>
      <c r="AP63" s="1"/>
      <c r="AQ63" s="1"/>
      <c r="AR63" s="2"/>
      <c r="AS63" s="1"/>
      <c r="AT63" s="1"/>
      <c r="AU63" s="1"/>
      <c r="AV63" s="1"/>
      <c r="AW63" s="1"/>
      <c r="AX63" s="1"/>
      <c r="AY63" s="1"/>
      <c r="AZ63" s="1"/>
      <c r="BA63" s="2"/>
      <c r="BB63" s="1"/>
      <c r="BC63" s="2" t="s">
        <v>3191</v>
      </c>
      <c r="BD63" s="2"/>
      <c r="BE63" s="1"/>
      <c r="BF63" s="2"/>
      <c r="BG63" s="2"/>
      <c r="BH63" s="2"/>
      <c r="BI63" s="1"/>
      <c r="BJ63" s="74"/>
    </row>
    <row r="64" spans="1:62" ht="46.8">
      <c r="A64" s="23">
        <v>60</v>
      </c>
      <c r="B64" s="33" t="s">
        <v>3097</v>
      </c>
      <c r="C64" s="33" t="s">
        <v>2415</v>
      </c>
      <c r="D64" s="33" t="s">
        <v>2659</v>
      </c>
      <c r="E64" s="33">
        <v>58</v>
      </c>
      <c r="F64" s="33" t="s">
        <v>325</v>
      </c>
      <c r="G64" s="33" t="s">
        <v>325</v>
      </c>
      <c r="H64" s="23" t="str">
        <f t="shared" si="0"/>
        <v>陳＊遠</v>
      </c>
      <c r="I64" s="23" t="str">
        <f t="shared" si="1"/>
        <v>2＊495003</v>
      </c>
      <c r="J64" s="33" t="s">
        <v>2184</v>
      </c>
      <c r="K64" s="33" t="s">
        <v>1132</v>
      </c>
      <c r="L64" s="36" t="s">
        <v>334</v>
      </c>
      <c r="M64" s="2"/>
      <c r="N64" s="2"/>
      <c r="O64" s="2"/>
      <c r="P64" s="2"/>
      <c r="Q64" s="2"/>
      <c r="R64" s="18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2"/>
      <c r="AK64" s="2"/>
      <c r="AL64" s="2"/>
      <c r="AM64" s="1"/>
      <c r="AN64" s="1"/>
      <c r="AO64" s="1"/>
      <c r="AP64" s="1"/>
      <c r="AQ64" s="1"/>
      <c r="AR64" s="2"/>
      <c r="AS64" s="1"/>
      <c r="AT64" s="1"/>
      <c r="AU64" s="1"/>
      <c r="AV64" s="1"/>
      <c r="AW64" s="1"/>
      <c r="AX64" s="1"/>
      <c r="AY64" s="1" t="s">
        <v>3191</v>
      </c>
      <c r="AZ64" s="1"/>
      <c r="BA64" s="1" t="s">
        <v>3191</v>
      </c>
      <c r="BB64" s="1"/>
      <c r="BC64" s="2"/>
      <c r="BD64" s="2"/>
      <c r="BE64" s="1"/>
      <c r="BF64" s="2"/>
      <c r="BG64" s="2"/>
      <c r="BH64" s="2"/>
      <c r="BI64" s="1"/>
      <c r="BJ64" s="74"/>
    </row>
    <row r="65" spans="1:62" ht="31.2">
      <c r="A65" s="23">
        <v>61</v>
      </c>
      <c r="B65" s="33" t="s">
        <v>3098</v>
      </c>
      <c r="C65" s="33" t="s">
        <v>1645</v>
      </c>
      <c r="D65" s="33" t="s">
        <v>2659</v>
      </c>
      <c r="E65" s="33">
        <v>65</v>
      </c>
      <c r="F65" s="33" t="s">
        <v>325</v>
      </c>
      <c r="G65" s="33" t="s">
        <v>325</v>
      </c>
      <c r="H65" s="23" t="str">
        <f t="shared" si="0"/>
        <v>洪＊成</v>
      </c>
      <c r="I65" s="23" t="str">
        <f t="shared" si="1"/>
        <v>2＊317815</v>
      </c>
      <c r="J65" s="33" t="s">
        <v>2184</v>
      </c>
      <c r="K65" s="33" t="s">
        <v>1130</v>
      </c>
      <c r="L65" s="36" t="s">
        <v>334</v>
      </c>
      <c r="M65" s="2"/>
      <c r="N65" s="2"/>
      <c r="O65" s="2"/>
      <c r="P65" s="2"/>
      <c r="Q65" s="2"/>
      <c r="R65" s="18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2"/>
      <c r="AK65" s="1"/>
      <c r="AL65" s="2"/>
      <c r="AM65" s="1"/>
      <c r="AN65" s="1"/>
      <c r="AO65" s="1"/>
      <c r="AP65" s="1"/>
      <c r="AQ65" s="1"/>
      <c r="AR65" s="2"/>
      <c r="AS65" s="1"/>
      <c r="AT65" s="1"/>
      <c r="AU65" s="1"/>
      <c r="AV65" s="1"/>
      <c r="AW65" s="1"/>
      <c r="AX65" s="1"/>
      <c r="AY65" s="1"/>
      <c r="AZ65" s="1"/>
      <c r="BA65" s="2"/>
      <c r="BB65" s="1" t="s">
        <v>1133</v>
      </c>
      <c r="BC65" s="2"/>
      <c r="BD65" s="2"/>
      <c r="BE65" s="1" t="s">
        <v>1141</v>
      </c>
      <c r="BF65" s="2"/>
      <c r="BG65" s="2"/>
      <c r="BH65" s="2"/>
      <c r="BI65" s="1"/>
      <c r="BJ65" s="74"/>
    </row>
    <row r="66" spans="1:62" ht="16.2">
      <c r="A66" s="23">
        <v>62</v>
      </c>
      <c r="B66" s="33" t="s">
        <v>3099</v>
      </c>
      <c r="C66" s="33" t="s">
        <v>2416</v>
      </c>
      <c r="D66" s="33" t="s">
        <v>2661</v>
      </c>
      <c r="E66" s="33">
        <v>82</v>
      </c>
      <c r="F66" s="33" t="s">
        <v>325</v>
      </c>
      <c r="G66" s="33" t="s">
        <v>325</v>
      </c>
      <c r="H66" s="23" t="str">
        <f t="shared" si="0"/>
        <v>黎＊森妹</v>
      </c>
      <c r="I66" s="23" t="str">
        <f t="shared" si="1"/>
        <v>2＊883097</v>
      </c>
      <c r="J66" s="33" t="s">
        <v>2184</v>
      </c>
      <c r="K66" s="33">
        <v>5761110</v>
      </c>
      <c r="L66" s="36" t="s">
        <v>334</v>
      </c>
      <c r="M66" s="2"/>
      <c r="N66" s="2"/>
      <c r="O66" s="2"/>
      <c r="P66" s="2"/>
      <c r="Q66" s="2"/>
      <c r="R66" s="18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2"/>
      <c r="AK66" s="2"/>
      <c r="AL66" s="2"/>
      <c r="AM66" s="1"/>
      <c r="AN66" s="1"/>
      <c r="AO66" s="1"/>
      <c r="AP66" s="1"/>
      <c r="AQ66" s="1"/>
      <c r="AR66" s="2"/>
      <c r="AS66" s="1"/>
      <c r="AT66" s="1"/>
      <c r="AU66" s="1"/>
      <c r="AV66" s="1" t="s">
        <v>3191</v>
      </c>
      <c r="AW66" s="1"/>
      <c r="AX66" s="1"/>
      <c r="AY66" s="1"/>
      <c r="AZ66" s="1"/>
      <c r="BA66" s="2"/>
      <c r="BB66" s="1"/>
      <c r="BC66" s="2"/>
      <c r="BD66" s="2"/>
      <c r="BE66" s="1"/>
      <c r="BF66" s="2"/>
      <c r="BG66" s="2"/>
      <c r="BH66" s="2"/>
      <c r="BI66" s="1"/>
      <c r="BJ66" s="74"/>
    </row>
    <row r="67" spans="1:62" ht="16.2">
      <c r="A67" s="23">
        <v>63</v>
      </c>
      <c r="B67" s="33" t="s">
        <v>3060</v>
      </c>
      <c r="C67" s="33" t="s">
        <v>2363</v>
      </c>
      <c r="D67" s="33" t="s">
        <v>2661</v>
      </c>
      <c r="E67" s="33">
        <v>53</v>
      </c>
      <c r="F67" s="33" t="s">
        <v>2184</v>
      </c>
      <c r="G67" s="33" t="s">
        <v>2417</v>
      </c>
      <c r="H67" s="23" t="str">
        <f t="shared" si="0"/>
        <v>郭＊娟</v>
      </c>
      <c r="I67" s="23" t="str">
        <f t="shared" si="1"/>
        <v>2＊775695</v>
      </c>
      <c r="J67" s="33" t="s">
        <v>2184</v>
      </c>
      <c r="K67" s="33">
        <v>5761110</v>
      </c>
      <c r="L67" s="36" t="s">
        <v>334</v>
      </c>
      <c r="M67" s="2"/>
      <c r="N67" s="2"/>
      <c r="O67" s="2"/>
      <c r="P67" s="2"/>
      <c r="Q67" s="2"/>
      <c r="R67" s="18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2"/>
      <c r="AK67" s="2"/>
      <c r="AL67" s="2"/>
      <c r="AM67" s="1"/>
      <c r="AN67" s="1"/>
      <c r="AO67" s="1"/>
      <c r="AP67" s="1"/>
      <c r="AQ67" s="1"/>
      <c r="AR67" s="2"/>
      <c r="AS67" s="1"/>
      <c r="AT67" s="1"/>
      <c r="AU67" s="1"/>
      <c r="AV67" s="1" t="s">
        <v>3191</v>
      </c>
      <c r="AW67" s="1"/>
      <c r="AX67" s="1"/>
      <c r="AY67" s="1"/>
      <c r="AZ67" s="1"/>
      <c r="BA67" s="2"/>
      <c r="BB67" s="1"/>
      <c r="BC67" s="2"/>
      <c r="BD67" s="2"/>
      <c r="BE67" s="1"/>
      <c r="BF67" s="2"/>
      <c r="BG67" s="2"/>
      <c r="BH67" s="2"/>
      <c r="BI67" s="1"/>
      <c r="BJ67" s="74"/>
    </row>
    <row r="68" spans="1:62" ht="16.2">
      <c r="A68" s="23">
        <v>64</v>
      </c>
      <c r="B68" s="33" t="s">
        <v>3100</v>
      </c>
      <c r="C68" s="33" t="s">
        <v>2418</v>
      </c>
      <c r="D68" s="33" t="s">
        <v>2661</v>
      </c>
      <c r="E68" s="33">
        <v>61</v>
      </c>
      <c r="F68" s="33" t="s">
        <v>2411</v>
      </c>
      <c r="G68" s="33" t="s">
        <v>2419</v>
      </c>
      <c r="H68" s="23" t="str">
        <f t="shared" si="0"/>
        <v>楊＊秀</v>
      </c>
      <c r="I68" s="23" t="str">
        <f t="shared" si="1"/>
        <v>2＊881826</v>
      </c>
      <c r="J68" s="33" t="s">
        <v>2184</v>
      </c>
      <c r="K68" s="33">
        <v>5761110</v>
      </c>
      <c r="L68" s="36" t="s">
        <v>334</v>
      </c>
      <c r="M68" s="2"/>
      <c r="N68" s="2"/>
      <c r="O68" s="2"/>
      <c r="P68" s="2"/>
      <c r="Q68" s="2"/>
      <c r="R68" s="18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2"/>
      <c r="AK68" s="2"/>
      <c r="AL68" s="2"/>
      <c r="AM68" s="1"/>
      <c r="AN68" s="1"/>
      <c r="AO68" s="1"/>
      <c r="AP68" s="1"/>
      <c r="AQ68" s="1"/>
      <c r="AR68" s="2"/>
      <c r="AS68" s="1"/>
      <c r="AT68" s="1"/>
      <c r="AU68" s="1"/>
      <c r="AV68" s="1" t="s">
        <v>3191</v>
      </c>
      <c r="AW68" s="1"/>
      <c r="AX68" s="1"/>
      <c r="AY68" s="1"/>
      <c r="AZ68" s="1"/>
      <c r="BA68" s="2"/>
      <c r="BB68" s="1"/>
      <c r="BC68" s="2"/>
      <c r="BD68" s="2"/>
      <c r="BE68" s="1"/>
      <c r="BF68" s="2"/>
      <c r="BG68" s="2"/>
      <c r="BH68" s="2"/>
      <c r="BI68" s="1"/>
      <c r="BJ68" s="74"/>
    </row>
    <row r="69" spans="1:62" ht="46.8">
      <c r="A69" s="23">
        <v>65</v>
      </c>
      <c r="B69" s="33" t="s">
        <v>3101</v>
      </c>
      <c r="C69" s="33" t="s">
        <v>379</v>
      </c>
      <c r="D69" s="33" t="s">
        <v>2659</v>
      </c>
      <c r="E69" s="33">
        <v>73</v>
      </c>
      <c r="F69" s="33" t="s">
        <v>325</v>
      </c>
      <c r="G69" s="33" t="s">
        <v>325</v>
      </c>
      <c r="H69" s="23" t="str">
        <f t="shared" ref="H69:H132" si="2">REPLACE(B69,2,1,"＊")</f>
        <v>劉＊增</v>
      </c>
      <c r="I69" s="23" t="str">
        <f t="shared" ref="I69:I132" si="3">REPLACE(C69,2,1,"＊")</f>
        <v>2＊066358</v>
      </c>
      <c r="J69" s="33" t="s">
        <v>2414</v>
      </c>
      <c r="K69" s="33" t="s">
        <v>1132</v>
      </c>
      <c r="L69" s="36" t="s">
        <v>334</v>
      </c>
      <c r="M69" s="2"/>
      <c r="N69" s="2"/>
      <c r="O69" s="2"/>
      <c r="P69" s="2"/>
      <c r="Q69" s="2"/>
      <c r="R69" s="18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2"/>
      <c r="AK69" s="2"/>
      <c r="AL69" s="2"/>
      <c r="AM69" s="1"/>
      <c r="AN69" s="1"/>
      <c r="AO69" s="1"/>
      <c r="AP69" s="1"/>
      <c r="AQ69" s="1"/>
      <c r="AR69" s="2"/>
      <c r="AS69" s="1"/>
      <c r="AT69" s="1"/>
      <c r="AU69" s="1"/>
      <c r="AV69" s="1"/>
      <c r="AW69" s="1"/>
      <c r="AX69" s="1"/>
      <c r="AY69" s="1"/>
      <c r="AZ69" s="1" t="s">
        <v>3191</v>
      </c>
      <c r="BA69" s="2" t="s">
        <v>3191</v>
      </c>
      <c r="BB69" s="1"/>
      <c r="BC69" s="2"/>
      <c r="BD69" s="2"/>
      <c r="BE69" s="1"/>
      <c r="BF69" s="2"/>
      <c r="BG69" s="2"/>
      <c r="BH69" s="2"/>
      <c r="BI69" s="1"/>
      <c r="BJ69" s="74"/>
    </row>
    <row r="70" spans="1:62" ht="46.8">
      <c r="A70" s="23">
        <v>66</v>
      </c>
      <c r="B70" s="33" t="s">
        <v>3102</v>
      </c>
      <c r="C70" s="33" t="s">
        <v>2420</v>
      </c>
      <c r="D70" s="33" t="s">
        <v>2661</v>
      </c>
      <c r="E70" s="33">
        <v>70</v>
      </c>
      <c r="F70" s="33" t="s">
        <v>2184</v>
      </c>
      <c r="G70" s="33"/>
      <c r="H70" s="23" t="str">
        <f t="shared" si="2"/>
        <v>劉＊蓮</v>
      </c>
      <c r="I70" s="23" t="str">
        <f t="shared" si="3"/>
        <v>2＊474818</v>
      </c>
      <c r="J70" s="33" t="s">
        <v>2421</v>
      </c>
      <c r="K70" s="33" t="s">
        <v>1139</v>
      </c>
      <c r="L70" s="36" t="s">
        <v>334</v>
      </c>
      <c r="M70" s="2"/>
      <c r="N70" s="2"/>
      <c r="O70" s="2"/>
      <c r="P70" s="2"/>
      <c r="Q70" s="2"/>
      <c r="R70" s="18"/>
      <c r="S70" s="1"/>
      <c r="T70" s="1"/>
      <c r="U70" s="1"/>
      <c r="V70" s="1"/>
      <c r="W70" s="1" t="s">
        <v>3191</v>
      </c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2"/>
      <c r="AK70" s="2"/>
      <c r="AL70" s="2"/>
      <c r="AM70" s="1"/>
      <c r="AN70" s="1"/>
      <c r="AO70" s="1"/>
      <c r="AP70" s="1"/>
      <c r="AQ70" s="1"/>
      <c r="AR70" s="2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2"/>
      <c r="BD70" s="2"/>
      <c r="BE70" s="1"/>
      <c r="BF70" s="2"/>
      <c r="BG70" s="2"/>
      <c r="BH70" s="2"/>
      <c r="BI70" s="1" t="s">
        <v>1111</v>
      </c>
      <c r="BJ70" s="74"/>
    </row>
    <row r="71" spans="1:62" ht="31.2">
      <c r="A71" s="23">
        <v>67</v>
      </c>
      <c r="B71" s="33" t="s">
        <v>3103</v>
      </c>
      <c r="C71" s="33" t="s">
        <v>2422</v>
      </c>
      <c r="D71" s="33" t="s">
        <v>2659</v>
      </c>
      <c r="E71" s="33">
        <v>75</v>
      </c>
      <c r="F71" s="33" t="s">
        <v>325</v>
      </c>
      <c r="G71" s="33" t="s">
        <v>325</v>
      </c>
      <c r="H71" s="23" t="str">
        <f t="shared" si="2"/>
        <v>郭＊成</v>
      </c>
      <c r="I71" s="23" t="str">
        <f t="shared" si="3"/>
        <v>2＊858663</v>
      </c>
      <c r="J71" s="33" t="s">
        <v>2421</v>
      </c>
      <c r="K71" s="33" t="s">
        <v>1130</v>
      </c>
      <c r="L71" s="36" t="s">
        <v>334</v>
      </c>
      <c r="M71" s="2"/>
      <c r="N71" s="2"/>
      <c r="O71" s="2"/>
      <c r="P71" s="2"/>
      <c r="Q71" s="2"/>
      <c r="R71" s="18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2"/>
      <c r="AK71" s="2"/>
      <c r="AL71" s="2"/>
      <c r="AM71" s="1"/>
      <c r="AN71" s="1"/>
      <c r="AO71" s="1"/>
      <c r="AP71" s="1"/>
      <c r="AQ71" s="1"/>
      <c r="AR71" s="2"/>
      <c r="AS71" s="1"/>
      <c r="AT71" s="1"/>
      <c r="AU71" s="1"/>
      <c r="AV71" s="1"/>
      <c r="AW71" s="1"/>
      <c r="AX71" s="1"/>
      <c r="AY71" s="1"/>
      <c r="AZ71" s="1"/>
      <c r="BA71" s="1"/>
      <c r="BB71" s="1" t="s">
        <v>3191</v>
      </c>
      <c r="BC71" s="2"/>
      <c r="BD71" s="2"/>
      <c r="BE71" s="1"/>
      <c r="BF71" s="2"/>
      <c r="BG71" s="2"/>
      <c r="BH71" s="2"/>
      <c r="BI71" s="1"/>
      <c r="BJ71" s="74"/>
    </row>
    <row r="72" spans="1:62" ht="31.2">
      <c r="A72" s="23">
        <v>68</v>
      </c>
      <c r="B72" s="33" t="s">
        <v>3104</v>
      </c>
      <c r="C72" s="33" t="s">
        <v>370</v>
      </c>
      <c r="D72" s="33" t="s">
        <v>2659</v>
      </c>
      <c r="E72" s="33">
        <v>67</v>
      </c>
      <c r="F72" s="33" t="s">
        <v>325</v>
      </c>
      <c r="G72" s="33" t="s">
        <v>325</v>
      </c>
      <c r="H72" s="23" t="str">
        <f t="shared" si="2"/>
        <v>王＊洋</v>
      </c>
      <c r="I72" s="23" t="str">
        <f t="shared" si="3"/>
        <v>2＊928946</v>
      </c>
      <c r="J72" s="33" t="s">
        <v>2421</v>
      </c>
      <c r="K72" s="33" t="s">
        <v>1127</v>
      </c>
      <c r="L72" s="36" t="s">
        <v>334</v>
      </c>
      <c r="M72" s="2"/>
      <c r="N72" s="2"/>
      <c r="O72" s="2"/>
      <c r="P72" s="2"/>
      <c r="Q72" s="2"/>
      <c r="R72" s="18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2"/>
      <c r="AK72" s="2"/>
      <c r="AL72" s="2"/>
      <c r="AM72" s="1"/>
      <c r="AN72" s="1"/>
      <c r="AO72" s="1"/>
      <c r="AP72" s="1"/>
      <c r="AQ72" s="1"/>
      <c r="AR72" s="2"/>
      <c r="AS72" s="1"/>
      <c r="AT72" s="1"/>
      <c r="AU72" s="1"/>
      <c r="AV72" s="1"/>
      <c r="AW72" s="1"/>
      <c r="AX72" s="1"/>
      <c r="AY72" s="1"/>
      <c r="AZ72" s="1"/>
      <c r="BA72" s="2" t="s">
        <v>3191</v>
      </c>
      <c r="BB72" s="1"/>
      <c r="BC72" s="2"/>
      <c r="BD72" s="2"/>
      <c r="BE72" s="1"/>
      <c r="BF72" s="2"/>
      <c r="BG72" s="2"/>
      <c r="BH72" s="2"/>
      <c r="BI72" s="1"/>
      <c r="BJ72" s="74"/>
    </row>
    <row r="73" spans="1:62" ht="16.2">
      <c r="A73" s="23">
        <v>69</v>
      </c>
      <c r="B73" s="33" t="s">
        <v>3105</v>
      </c>
      <c r="C73" s="33" t="s">
        <v>2423</v>
      </c>
      <c r="D73" s="33" t="s">
        <v>2661</v>
      </c>
      <c r="E73" s="33">
        <v>81</v>
      </c>
      <c r="F73" s="33" t="s">
        <v>2160</v>
      </c>
      <c r="G73" s="33" t="s">
        <v>2424</v>
      </c>
      <c r="H73" s="23" t="str">
        <f t="shared" si="2"/>
        <v>林＊初子</v>
      </c>
      <c r="I73" s="23" t="str">
        <f t="shared" si="3"/>
        <v>0＊712187</v>
      </c>
      <c r="J73" s="33" t="s">
        <v>2421</v>
      </c>
      <c r="K73" s="33">
        <v>5761110</v>
      </c>
      <c r="L73" s="36" t="s">
        <v>334</v>
      </c>
      <c r="M73" s="2"/>
      <c r="N73" s="2"/>
      <c r="O73" s="2"/>
      <c r="P73" s="2"/>
      <c r="Q73" s="2"/>
      <c r="R73" s="18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2"/>
      <c r="AK73" s="2"/>
      <c r="AL73" s="2"/>
      <c r="AM73" s="1"/>
      <c r="AN73" s="1"/>
      <c r="AO73" s="1"/>
      <c r="AP73" s="1"/>
      <c r="AQ73" s="1"/>
      <c r="AR73" s="2"/>
      <c r="AS73" s="1"/>
      <c r="AT73" s="1"/>
      <c r="AU73" s="1"/>
      <c r="AV73" s="1" t="s">
        <v>3191</v>
      </c>
      <c r="AW73" s="1"/>
      <c r="AX73" s="1"/>
      <c r="AY73" s="1"/>
      <c r="AZ73" s="1"/>
      <c r="BA73" s="2"/>
      <c r="BB73" s="1"/>
      <c r="BC73" s="2"/>
      <c r="BD73" s="2"/>
      <c r="BE73" s="1"/>
      <c r="BF73" s="2"/>
      <c r="BG73" s="2"/>
      <c r="BH73" s="2"/>
      <c r="BI73" s="1"/>
      <c r="BJ73" s="74"/>
    </row>
    <row r="74" spans="1:62" ht="16.2">
      <c r="A74" s="23">
        <v>70</v>
      </c>
      <c r="B74" s="33" t="s">
        <v>3106</v>
      </c>
      <c r="C74" s="33" t="s">
        <v>1502</v>
      </c>
      <c r="D74" s="33" t="s">
        <v>2659</v>
      </c>
      <c r="E74" s="33">
        <v>85</v>
      </c>
      <c r="F74" s="33" t="s">
        <v>2425</v>
      </c>
      <c r="G74" s="33" t="s">
        <v>2426</v>
      </c>
      <c r="H74" s="23" t="str">
        <f t="shared" si="2"/>
        <v>周＊崇</v>
      </c>
      <c r="I74" s="23" t="str">
        <f t="shared" si="3"/>
        <v>1＊851268</v>
      </c>
      <c r="J74" s="33" t="s">
        <v>2424</v>
      </c>
      <c r="K74" s="33">
        <v>5761110</v>
      </c>
      <c r="L74" s="36" t="s">
        <v>334</v>
      </c>
      <c r="M74" s="2"/>
      <c r="N74" s="2"/>
      <c r="O74" s="2"/>
      <c r="P74" s="2"/>
      <c r="Q74" s="2"/>
      <c r="R74" s="18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2"/>
      <c r="AK74" s="2"/>
      <c r="AL74" s="2"/>
      <c r="AM74" s="1"/>
      <c r="AN74" s="1"/>
      <c r="AO74" s="1"/>
      <c r="AP74" s="1"/>
      <c r="AQ74" s="1"/>
      <c r="AR74" s="2"/>
      <c r="AS74" s="1"/>
      <c r="AT74" s="1"/>
      <c r="AU74" s="1"/>
      <c r="AV74" s="1" t="s">
        <v>3191</v>
      </c>
      <c r="AW74" s="1"/>
      <c r="AX74" s="1"/>
      <c r="AY74" s="1"/>
      <c r="AZ74" s="1"/>
      <c r="BA74" s="1"/>
      <c r="BB74" s="1"/>
      <c r="BC74" s="2"/>
      <c r="BD74" s="2"/>
      <c r="BE74" s="1"/>
      <c r="BF74" s="2"/>
      <c r="BG74" s="2"/>
      <c r="BH74" s="2"/>
      <c r="BI74" s="1"/>
      <c r="BJ74" s="74"/>
    </row>
    <row r="75" spans="1:62" ht="31.2">
      <c r="A75" s="23">
        <v>71</v>
      </c>
      <c r="B75" s="33" t="s">
        <v>3107</v>
      </c>
      <c r="C75" s="33" t="s">
        <v>1628</v>
      </c>
      <c r="D75" s="33" t="s">
        <v>2661</v>
      </c>
      <c r="E75" s="33">
        <v>73</v>
      </c>
      <c r="F75" s="33" t="s">
        <v>325</v>
      </c>
      <c r="G75" s="33" t="s">
        <v>325</v>
      </c>
      <c r="H75" s="23" t="str">
        <f t="shared" si="2"/>
        <v>蔡＊枝</v>
      </c>
      <c r="I75" s="23" t="str">
        <f t="shared" si="3"/>
        <v>0＊358220</v>
      </c>
      <c r="J75" s="33" t="s">
        <v>2424</v>
      </c>
      <c r="K75" s="33" t="s">
        <v>1127</v>
      </c>
      <c r="L75" s="36" t="s">
        <v>334</v>
      </c>
      <c r="M75" s="2"/>
      <c r="N75" s="2"/>
      <c r="O75" s="2"/>
      <c r="P75" s="2"/>
      <c r="Q75" s="2"/>
      <c r="R75" s="18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2"/>
      <c r="AK75" s="2"/>
      <c r="AL75" s="2"/>
      <c r="AM75" s="1"/>
      <c r="AN75" s="1"/>
      <c r="AO75" s="1"/>
      <c r="AP75" s="1"/>
      <c r="AQ75" s="1"/>
      <c r="AR75" s="2"/>
      <c r="AS75" s="1"/>
      <c r="AT75" s="1"/>
      <c r="AU75" s="1"/>
      <c r="AV75" s="1"/>
      <c r="AW75" s="1"/>
      <c r="AX75" s="1"/>
      <c r="AY75" s="1"/>
      <c r="AZ75" s="1"/>
      <c r="BA75" s="1" t="s">
        <v>3191</v>
      </c>
      <c r="BB75" s="1"/>
      <c r="BC75" s="2"/>
      <c r="BD75" s="2"/>
      <c r="BE75" s="1" t="s">
        <v>1114</v>
      </c>
      <c r="BF75" s="2"/>
      <c r="BG75" s="2"/>
      <c r="BH75" s="2"/>
      <c r="BI75" s="1"/>
      <c r="BJ75" s="74"/>
    </row>
    <row r="76" spans="1:62" ht="46.8">
      <c r="A76" s="23">
        <v>72</v>
      </c>
      <c r="B76" s="33" t="s">
        <v>3108</v>
      </c>
      <c r="C76" s="33" t="s">
        <v>2427</v>
      </c>
      <c r="D76" s="33" t="s">
        <v>2659</v>
      </c>
      <c r="E76" s="33">
        <v>77</v>
      </c>
      <c r="F76" s="33" t="s">
        <v>325</v>
      </c>
      <c r="G76" s="33" t="s">
        <v>325</v>
      </c>
      <c r="H76" s="23" t="str">
        <f t="shared" si="2"/>
        <v>邱＊宏</v>
      </c>
      <c r="I76" s="23" t="str">
        <f t="shared" si="3"/>
        <v>0＊383463</v>
      </c>
      <c r="J76" s="33" t="s">
        <v>2424</v>
      </c>
      <c r="K76" s="33" t="s">
        <v>1132</v>
      </c>
      <c r="L76" s="36" t="s">
        <v>334</v>
      </c>
      <c r="M76" s="1"/>
      <c r="N76" s="1"/>
      <c r="O76" s="1"/>
      <c r="P76" s="1"/>
      <c r="Q76" s="1"/>
      <c r="R76" s="19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 t="s">
        <v>3191</v>
      </c>
      <c r="AZ76" s="1"/>
      <c r="BA76" s="1" t="s">
        <v>3191</v>
      </c>
      <c r="BB76" s="1"/>
      <c r="BC76" s="1"/>
      <c r="BD76" s="1"/>
      <c r="BE76" s="1"/>
      <c r="BF76" s="1"/>
      <c r="BG76" s="1"/>
      <c r="BH76" s="1"/>
      <c r="BI76" s="1"/>
      <c r="BJ76" s="74"/>
    </row>
    <row r="77" spans="1:62" ht="31.2">
      <c r="A77" s="23">
        <v>73</v>
      </c>
      <c r="B77" s="33" t="s">
        <v>3109</v>
      </c>
      <c r="C77" s="33" t="s">
        <v>351</v>
      </c>
      <c r="D77" s="33" t="s">
        <v>2661</v>
      </c>
      <c r="E77" s="33">
        <v>52</v>
      </c>
      <c r="F77" s="33" t="s">
        <v>325</v>
      </c>
      <c r="G77" s="33" t="s">
        <v>325</v>
      </c>
      <c r="H77" s="23" t="str">
        <f t="shared" si="2"/>
        <v>賴＊菁</v>
      </c>
      <c r="I77" s="23" t="str">
        <f t="shared" si="3"/>
        <v>0＊590893</v>
      </c>
      <c r="J77" s="33" t="s">
        <v>2424</v>
      </c>
      <c r="K77" s="33" t="s">
        <v>1130</v>
      </c>
      <c r="L77" s="36" t="s">
        <v>334</v>
      </c>
      <c r="M77" s="2"/>
      <c r="N77" s="2"/>
      <c r="O77" s="2"/>
      <c r="P77" s="2"/>
      <c r="Q77" s="2"/>
      <c r="R77" s="18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2"/>
      <c r="AK77" s="2"/>
      <c r="AL77" s="2"/>
      <c r="AM77" s="1"/>
      <c r="AN77" s="1"/>
      <c r="AO77" s="1"/>
      <c r="AP77" s="1"/>
      <c r="AQ77" s="1"/>
      <c r="AR77" s="2"/>
      <c r="AS77" s="1"/>
      <c r="AT77" s="1"/>
      <c r="AU77" s="1"/>
      <c r="AV77" s="1"/>
      <c r="AW77" s="1"/>
      <c r="AX77" s="1"/>
      <c r="AY77" s="1"/>
      <c r="AZ77" s="1"/>
      <c r="BA77" s="1"/>
      <c r="BB77" s="1" t="s">
        <v>1133</v>
      </c>
      <c r="BC77" s="2"/>
      <c r="BD77" s="2"/>
      <c r="BE77" s="1"/>
      <c r="BF77" s="2"/>
      <c r="BG77" s="2"/>
      <c r="BH77" s="2"/>
      <c r="BI77" s="1"/>
      <c r="BJ77" s="74"/>
    </row>
    <row r="78" spans="1:62" ht="31.2">
      <c r="A78" s="23">
        <v>74</v>
      </c>
      <c r="B78" s="33" t="s">
        <v>3110</v>
      </c>
      <c r="C78" s="33" t="s">
        <v>1422</v>
      </c>
      <c r="D78" s="33" t="s">
        <v>2661</v>
      </c>
      <c r="E78" s="33">
        <v>81</v>
      </c>
      <c r="F78" s="33" t="s">
        <v>325</v>
      </c>
      <c r="G78" s="33" t="s">
        <v>325</v>
      </c>
      <c r="H78" s="23" t="str">
        <f t="shared" si="2"/>
        <v>盧＊葉</v>
      </c>
      <c r="I78" s="23" t="str">
        <f t="shared" si="3"/>
        <v>0＊174857</v>
      </c>
      <c r="J78" s="33" t="s">
        <v>2424</v>
      </c>
      <c r="K78" s="33" t="s">
        <v>1130</v>
      </c>
      <c r="L78" s="36" t="s">
        <v>334</v>
      </c>
      <c r="M78" s="2"/>
      <c r="N78" s="2"/>
      <c r="O78" s="2"/>
      <c r="P78" s="2"/>
      <c r="Q78" s="2"/>
      <c r="R78" s="18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2"/>
      <c r="AK78" s="2"/>
      <c r="AL78" s="2"/>
      <c r="AM78" s="1"/>
      <c r="AN78" s="1"/>
      <c r="AO78" s="1"/>
      <c r="AP78" s="1"/>
      <c r="AQ78" s="1"/>
      <c r="AR78" s="2"/>
      <c r="AS78" s="1"/>
      <c r="AT78" s="1"/>
      <c r="AU78" s="1"/>
      <c r="AV78" s="1"/>
      <c r="AW78" s="1"/>
      <c r="AX78" s="1"/>
      <c r="AY78" s="1"/>
      <c r="AZ78" s="1"/>
      <c r="BA78" s="1"/>
      <c r="BB78" s="1" t="s">
        <v>1133</v>
      </c>
      <c r="BC78" s="2"/>
      <c r="BD78" s="2"/>
      <c r="BE78" s="1"/>
      <c r="BF78" s="2"/>
      <c r="BG78" s="2"/>
      <c r="BH78" s="2"/>
      <c r="BI78" s="1"/>
      <c r="BJ78" s="74"/>
    </row>
    <row r="79" spans="1:62" ht="31.2">
      <c r="A79" s="23">
        <v>75</v>
      </c>
      <c r="B79" s="33" t="s">
        <v>3111</v>
      </c>
      <c r="C79" s="33" t="s">
        <v>621</v>
      </c>
      <c r="D79" s="33" t="s">
        <v>2659</v>
      </c>
      <c r="E79" s="33">
        <v>60</v>
      </c>
      <c r="F79" s="33" t="s">
        <v>325</v>
      </c>
      <c r="G79" s="33" t="s">
        <v>325</v>
      </c>
      <c r="H79" s="23" t="str">
        <f t="shared" si="2"/>
        <v>邱＊瑛</v>
      </c>
      <c r="I79" s="23" t="str">
        <f t="shared" si="3"/>
        <v>0＊247022</v>
      </c>
      <c r="J79" s="33" t="s">
        <v>2424</v>
      </c>
      <c r="K79" s="33" t="s">
        <v>1127</v>
      </c>
      <c r="L79" s="36" t="s">
        <v>334</v>
      </c>
      <c r="M79" s="2"/>
      <c r="N79" s="2"/>
      <c r="O79" s="2"/>
      <c r="P79" s="2"/>
      <c r="Q79" s="2"/>
      <c r="R79" s="18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2"/>
      <c r="AK79" s="2"/>
      <c r="AL79" s="2"/>
      <c r="AM79" s="1"/>
      <c r="AN79" s="1"/>
      <c r="AO79" s="1"/>
      <c r="AP79" s="1"/>
      <c r="AQ79" s="1"/>
      <c r="AR79" s="2"/>
      <c r="AS79" s="1"/>
      <c r="AT79" s="1"/>
      <c r="AU79" s="1"/>
      <c r="AV79" s="1"/>
      <c r="AW79" s="1"/>
      <c r="AX79" s="1"/>
      <c r="AY79" s="1"/>
      <c r="AZ79" s="1"/>
      <c r="BA79" s="1" t="s">
        <v>3191</v>
      </c>
      <c r="BB79" s="1"/>
      <c r="BC79" s="2"/>
      <c r="BD79" s="2"/>
      <c r="BE79" s="1"/>
      <c r="BF79" s="2"/>
      <c r="BG79" s="2"/>
      <c r="BH79" s="2"/>
      <c r="BI79" s="1"/>
      <c r="BJ79" s="74"/>
    </row>
    <row r="80" spans="1:62" ht="31.2">
      <c r="A80" s="23">
        <v>76</v>
      </c>
      <c r="B80" s="33" t="s">
        <v>3112</v>
      </c>
      <c r="C80" s="33" t="s">
        <v>920</v>
      </c>
      <c r="D80" s="33" t="s">
        <v>2661</v>
      </c>
      <c r="E80" s="33">
        <v>71</v>
      </c>
      <c r="F80" s="33" t="s">
        <v>325</v>
      </c>
      <c r="G80" s="33" t="s">
        <v>325</v>
      </c>
      <c r="H80" s="23" t="str">
        <f t="shared" si="2"/>
        <v>陳＊珠貴</v>
      </c>
      <c r="I80" s="23" t="str">
        <f t="shared" si="3"/>
        <v>1＊141390</v>
      </c>
      <c r="J80" s="33" t="s">
        <v>2424</v>
      </c>
      <c r="K80" s="33" t="s">
        <v>1127</v>
      </c>
      <c r="L80" s="36" t="s">
        <v>334</v>
      </c>
      <c r="M80" s="2"/>
      <c r="N80" s="2"/>
      <c r="O80" s="2"/>
      <c r="P80" s="2"/>
      <c r="Q80" s="2"/>
      <c r="R80" s="18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2"/>
      <c r="AK80" s="2"/>
      <c r="AL80" s="2"/>
      <c r="AM80" s="1"/>
      <c r="AN80" s="1"/>
      <c r="AO80" s="1"/>
      <c r="AP80" s="1"/>
      <c r="AQ80" s="1"/>
      <c r="AR80" s="2"/>
      <c r="AS80" s="1"/>
      <c r="AT80" s="1"/>
      <c r="AU80" s="1"/>
      <c r="AV80" s="1"/>
      <c r="AW80" s="1"/>
      <c r="AX80" s="1"/>
      <c r="AY80" s="1"/>
      <c r="AZ80" s="1"/>
      <c r="BA80" s="1" t="s">
        <v>3191</v>
      </c>
      <c r="BB80" s="1"/>
      <c r="BC80" s="2"/>
      <c r="BD80" s="2"/>
      <c r="BE80" s="1"/>
      <c r="BF80" s="2"/>
      <c r="BG80" s="2"/>
      <c r="BH80" s="2"/>
      <c r="BI80" s="1"/>
      <c r="BJ80" s="74"/>
    </row>
    <row r="81" spans="1:62" ht="31.2">
      <c r="A81" s="23">
        <v>77</v>
      </c>
      <c r="B81" s="33" t="s">
        <v>3113</v>
      </c>
      <c r="C81" s="33" t="s">
        <v>400</v>
      </c>
      <c r="D81" s="33" t="s">
        <v>2661</v>
      </c>
      <c r="E81" s="33">
        <v>62</v>
      </c>
      <c r="F81" s="33" t="s">
        <v>325</v>
      </c>
      <c r="G81" s="33" t="s">
        <v>325</v>
      </c>
      <c r="H81" s="23" t="str">
        <f t="shared" si="2"/>
        <v>鄧＊華</v>
      </c>
      <c r="I81" s="23" t="str">
        <f t="shared" si="3"/>
        <v>1＊563796</v>
      </c>
      <c r="J81" s="33" t="s">
        <v>2424</v>
      </c>
      <c r="K81" s="33" t="s">
        <v>1127</v>
      </c>
      <c r="L81" s="36" t="s">
        <v>334</v>
      </c>
      <c r="M81" s="2"/>
      <c r="N81" s="2"/>
      <c r="O81" s="2"/>
      <c r="P81" s="2"/>
      <c r="Q81" s="2"/>
      <c r="R81" s="18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2"/>
      <c r="AK81" s="2"/>
      <c r="AL81" s="2"/>
      <c r="AM81" s="1"/>
      <c r="AN81" s="1"/>
      <c r="AO81" s="1"/>
      <c r="AP81" s="1"/>
      <c r="AQ81" s="1"/>
      <c r="AR81" s="2"/>
      <c r="AS81" s="1"/>
      <c r="AT81" s="1"/>
      <c r="AU81" s="1"/>
      <c r="AV81" s="1"/>
      <c r="AW81" s="1"/>
      <c r="AX81" s="1"/>
      <c r="AY81" s="1"/>
      <c r="AZ81" s="1"/>
      <c r="BA81" s="1" t="s">
        <v>3191</v>
      </c>
      <c r="BB81" s="1"/>
      <c r="BC81" s="2"/>
      <c r="BD81" s="2"/>
      <c r="BE81" s="1"/>
      <c r="BF81" s="2"/>
      <c r="BG81" s="2"/>
      <c r="BH81" s="2"/>
      <c r="BI81" s="1"/>
      <c r="BJ81" s="74"/>
    </row>
    <row r="82" spans="1:62" ht="31.2">
      <c r="A82" s="23">
        <v>78</v>
      </c>
      <c r="B82" s="33" t="s">
        <v>2843</v>
      </c>
      <c r="C82" s="33" t="s">
        <v>1784</v>
      </c>
      <c r="D82" s="33" t="s">
        <v>2659</v>
      </c>
      <c r="E82" s="33">
        <v>76</v>
      </c>
      <c r="F82" s="33" t="s">
        <v>2428</v>
      </c>
      <c r="G82" s="33" t="s">
        <v>2429</v>
      </c>
      <c r="H82" s="23" t="str">
        <f t="shared" si="2"/>
        <v>梁＊安</v>
      </c>
      <c r="I82" s="23" t="str">
        <f t="shared" si="3"/>
        <v>2＊411607</v>
      </c>
      <c r="J82" s="33" t="s">
        <v>2424</v>
      </c>
      <c r="K82" s="33" t="s">
        <v>1130</v>
      </c>
      <c r="L82" s="36" t="s">
        <v>334</v>
      </c>
      <c r="M82" s="2"/>
      <c r="N82" s="2"/>
      <c r="O82" s="2"/>
      <c r="P82" s="2"/>
      <c r="Q82" s="2"/>
      <c r="R82" s="18"/>
      <c r="S82" s="1"/>
      <c r="T82" s="1"/>
      <c r="U82" s="1"/>
      <c r="V82" s="1"/>
      <c r="W82" s="1" t="s">
        <v>3191</v>
      </c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2"/>
      <c r="AK82" s="2"/>
      <c r="AL82" s="2"/>
      <c r="AM82" s="1"/>
      <c r="AN82" s="1"/>
      <c r="AO82" s="1"/>
      <c r="AP82" s="1"/>
      <c r="AQ82" s="1"/>
      <c r="AR82" s="2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2"/>
      <c r="BD82" s="2"/>
      <c r="BE82" s="1"/>
      <c r="BF82" s="2"/>
      <c r="BG82" s="2"/>
      <c r="BH82" s="2"/>
      <c r="BI82" s="1"/>
      <c r="BJ82" s="74"/>
    </row>
    <row r="83" spans="1:62" ht="31.2">
      <c r="A83" s="23">
        <v>79</v>
      </c>
      <c r="B83" s="33" t="s">
        <v>3114</v>
      </c>
      <c r="C83" s="33" t="s">
        <v>412</v>
      </c>
      <c r="D83" s="33" t="s">
        <v>2661</v>
      </c>
      <c r="E83" s="33">
        <v>64</v>
      </c>
      <c r="F83" s="33" t="s">
        <v>325</v>
      </c>
      <c r="G83" s="33" t="s">
        <v>325</v>
      </c>
      <c r="H83" s="23" t="str">
        <f t="shared" si="2"/>
        <v>沈＊美</v>
      </c>
      <c r="I83" s="23" t="str">
        <f t="shared" si="3"/>
        <v>2＊764047</v>
      </c>
      <c r="J83" s="33" t="s">
        <v>2424</v>
      </c>
      <c r="K83" s="33" t="s">
        <v>1127</v>
      </c>
      <c r="L83" s="36" t="s">
        <v>334</v>
      </c>
      <c r="M83" s="2"/>
      <c r="N83" s="2"/>
      <c r="O83" s="2"/>
      <c r="P83" s="2"/>
      <c r="Q83" s="2"/>
      <c r="R83" s="18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2"/>
      <c r="AK83" s="2"/>
      <c r="AL83" s="2"/>
      <c r="AM83" s="1"/>
      <c r="AN83" s="1"/>
      <c r="AO83" s="1"/>
      <c r="AP83" s="1"/>
      <c r="AQ83" s="1"/>
      <c r="AR83" s="2"/>
      <c r="AS83" s="1"/>
      <c r="AT83" s="1"/>
      <c r="AU83" s="1"/>
      <c r="AV83" s="1"/>
      <c r="AW83" s="1"/>
      <c r="AX83" s="1"/>
      <c r="AY83" s="1"/>
      <c r="AZ83" s="1"/>
      <c r="BA83" s="1" t="s">
        <v>1102</v>
      </c>
      <c r="BB83" s="1"/>
      <c r="BC83" s="2"/>
      <c r="BD83" s="2"/>
      <c r="BE83" s="1"/>
      <c r="BF83" s="2"/>
      <c r="BG83" s="2"/>
      <c r="BH83" s="2"/>
      <c r="BI83" s="1"/>
      <c r="BJ83" s="74"/>
    </row>
    <row r="84" spans="1:62" ht="46.8">
      <c r="A84" s="23">
        <v>80</v>
      </c>
      <c r="B84" s="33" t="s">
        <v>3115</v>
      </c>
      <c r="C84" s="33" t="s">
        <v>426</v>
      </c>
      <c r="D84" s="33" t="s">
        <v>2659</v>
      </c>
      <c r="E84" s="33">
        <v>57</v>
      </c>
      <c r="F84" s="33" t="s">
        <v>325</v>
      </c>
      <c r="G84" s="33" t="s">
        <v>325</v>
      </c>
      <c r="H84" s="23" t="str">
        <f t="shared" si="2"/>
        <v>何＊亮</v>
      </c>
      <c r="I84" s="23" t="str">
        <f t="shared" si="3"/>
        <v>2＊766179</v>
      </c>
      <c r="J84" s="33" t="s">
        <v>2424</v>
      </c>
      <c r="K84" s="33" t="s">
        <v>1134</v>
      </c>
      <c r="L84" s="36" t="s">
        <v>334</v>
      </c>
      <c r="M84" s="2"/>
      <c r="N84" s="2"/>
      <c r="O84" s="2"/>
      <c r="P84" s="2"/>
      <c r="Q84" s="2"/>
      <c r="R84" s="18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2"/>
      <c r="AK84" s="2"/>
      <c r="AL84" s="2"/>
      <c r="AM84" s="1"/>
      <c r="AN84" s="1"/>
      <c r="AO84" s="1"/>
      <c r="AP84" s="1"/>
      <c r="AQ84" s="1"/>
      <c r="AR84" s="2"/>
      <c r="AS84" s="1"/>
      <c r="AT84" s="1"/>
      <c r="AU84" s="1"/>
      <c r="AV84" s="1"/>
      <c r="AW84" s="1"/>
      <c r="AX84" s="1"/>
      <c r="AY84" s="1"/>
      <c r="AZ84" s="1"/>
      <c r="BA84" s="1" t="s">
        <v>3191</v>
      </c>
      <c r="BB84" s="1"/>
      <c r="BC84" s="2"/>
      <c r="BD84" s="2"/>
      <c r="BE84" s="1"/>
      <c r="BF84" s="2"/>
      <c r="BG84" s="2"/>
      <c r="BH84" s="2"/>
      <c r="BI84" s="1" t="s">
        <v>1098</v>
      </c>
      <c r="BJ84" s="74"/>
    </row>
    <row r="85" spans="1:62" ht="31.2">
      <c r="A85" s="23">
        <v>81</v>
      </c>
      <c r="B85" s="33" t="s">
        <v>3116</v>
      </c>
      <c r="C85" s="33" t="s">
        <v>2430</v>
      </c>
      <c r="D85" s="33" t="s">
        <v>2659</v>
      </c>
      <c r="E85" s="33">
        <v>56</v>
      </c>
      <c r="F85" s="33" t="s">
        <v>325</v>
      </c>
      <c r="G85" s="33" t="s">
        <v>325</v>
      </c>
      <c r="H85" s="23" t="str">
        <f t="shared" si="2"/>
        <v>葉＊中</v>
      </c>
      <c r="I85" s="23" t="str">
        <f t="shared" si="3"/>
        <v>2＊893045</v>
      </c>
      <c r="J85" s="33" t="s">
        <v>2424</v>
      </c>
      <c r="K85" s="33" t="s">
        <v>1127</v>
      </c>
      <c r="L85" s="36" t="s">
        <v>334</v>
      </c>
      <c r="M85" s="2"/>
      <c r="N85" s="2"/>
      <c r="O85" s="2"/>
      <c r="P85" s="2"/>
      <c r="Q85" s="2"/>
      <c r="R85" s="18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2"/>
      <c r="AK85" s="2"/>
      <c r="AL85" s="2"/>
      <c r="AM85" s="1"/>
      <c r="AN85" s="1"/>
      <c r="AO85" s="1"/>
      <c r="AP85" s="1"/>
      <c r="AQ85" s="1"/>
      <c r="AR85" s="2"/>
      <c r="AS85" s="1"/>
      <c r="AT85" s="1"/>
      <c r="AU85" s="1"/>
      <c r="AV85" s="1"/>
      <c r="AW85" s="1"/>
      <c r="AX85" s="1"/>
      <c r="AY85" s="1"/>
      <c r="AZ85" s="1"/>
      <c r="BA85" s="1" t="s">
        <v>3191</v>
      </c>
      <c r="BB85" s="1"/>
      <c r="BC85" s="2"/>
      <c r="BD85" s="2"/>
      <c r="BE85" s="1"/>
      <c r="BF85" s="2"/>
      <c r="BG85" s="2"/>
      <c r="BH85" s="2"/>
      <c r="BI85" s="1"/>
      <c r="BJ85" s="74"/>
    </row>
    <row r="86" spans="1:62" ht="31.2">
      <c r="A86" s="23">
        <v>82</v>
      </c>
      <c r="B86" s="33" t="s">
        <v>3117</v>
      </c>
      <c r="C86" s="33" t="s">
        <v>1592</v>
      </c>
      <c r="D86" s="33" t="s">
        <v>2659</v>
      </c>
      <c r="E86" s="33">
        <v>49</v>
      </c>
      <c r="F86" s="33" t="s">
        <v>2155</v>
      </c>
      <c r="G86" s="33" t="s">
        <v>2419</v>
      </c>
      <c r="H86" s="23" t="str">
        <f t="shared" si="2"/>
        <v>李＊義</v>
      </c>
      <c r="I86" s="23" t="str">
        <f t="shared" si="3"/>
        <v>0＊229000</v>
      </c>
      <c r="J86" s="33" t="s">
        <v>2424</v>
      </c>
      <c r="K86" s="33" t="s">
        <v>1127</v>
      </c>
      <c r="L86" s="36" t="s">
        <v>334</v>
      </c>
      <c r="M86" s="2"/>
      <c r="N86" s="2"/>
      <c r="O86" s="2"/>
      <c r="P86" s="2"/>
      <c r="Q86" s="2"/>
      <c r="R86" s="18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2"/>
      <c r="AK86" s="2"/>
      <c r="AL86" s="2"/>
      <c r="AM86" s="1"/>
      <c r="AN86" s="1"/>
      <c r="AO86" s="1"/>
      <c r="AP86" s="1"/>
      <c r="AQ86" s="1"/>
      <c r="AR86" s="2"/>
      <c r="AS86" s="1"/>
      <c r="AT86" s="1"/>
      <c r="AU86" s="1"/>
      <c r="AV86" s="1"/>
      <c r="AW86" s="1"/>
      <c r="AX86" s="1"/>
      <c r="AY86" s="1"/>
      <c r="AZ86" s="1"/>
      <c r="BA86" s="1" t="s">
        <v>3191</v>
      </c>
      <c r="BB86" s="1"/>
      <c r="BC86" s="2"/>
      <c r="BD86" s="2"/>
      <c r="BE86" s="1"/>
      <c r="BF86" s="2"/>
      <c r="BG86" s="2"/>
      <c r="BH86" s="2"/>
      <c r="BI86" s="1"/>
      <c r="BJ86" s="74"/>
    </row>
    <row r="87" spans="1:62" ht="62.4">
      <c r="A87" s="23">
        <v>83</v>
      </c>
      <c r="B87" s="33" t="s">
        <v>3118</v>
      </c>
      <c r="C87" s="33" t="s">
        <v>2431</v>
      </c>
      <c r="D87" s="33" t="s">
        <v>2659</v>
      </c>
      <c r="E87" s="33">
        <v>70</v>
      </c>
      <c r="F87" s="33" t="s">
        <v>2432</v>
      </c>
      <c r="G87" s="33" t="s">
        <v>2433</v>
      </c>
      <c r="H87" s="23" t="str">
        <f t="shared" si="2"/>
        <v>林＊昌</v>
      </c>
      <c r="I87" s="23" t="str">
        <f t="shared" si="3"/>
        <v>1＊906060</v>
      </c>
      <c r="J87" s="33" t="s">
        <v>2426</v>
      </c>
      <c r="K87" s="33" t="s">
        <v>3000</v>
      </c>
      <c r="L87" s="36" t="s">
        <v>334</v>
      </c>
      <c r="M87" s="2"/>
      <c r="N87" s="2"/>
      <c r="O87" s="2"/>
      <c r="P87" s="2"/>
      <c r="Q87" s="2"/>
      <c r="R87" s="18"/>
      <c r="S87" s="1"/>
      <c r="T87" s="1"/>
      <c r="U87" s="1"/>
      <c r="V87" s="1"/>
      <c r="W87" s="1" t="s">
        <v>3191</v>
      </c>
      <c r="X87" s="1"/>
      <c r="Y87" s="1" t="s">
        <v>3001</v>
      </c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2"/>
      <c r="AK87" s="2"/>
      <c r="AL87" s="2"/>
      <c r="AM87" s="1"/>
      <c r="AN87" s="1"/>
      <c r="AO87" s="1"/>
      <c r="AP87" s="1"/>
      <c r="AQ87" s="1"/>
      <c r="AR87" s="2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2"/>
      <c r="BD87" s="2"/>
      <c r="BE87" s="1"/>
      <c r="BF87" s="2"/>
      <c r="BG87" s="2"/>
      <c r="BH87" s="2"/>
      <c r="BI87" s="1"/>
      <c r="BJ87" s="74"/>
    </row>
    <row r="88" spans="1:62" ht="31.2">
      <c r="A88" s="23">
        <v>84</v>
      </c>
      <c r="B88" s="33" t="s">
        <v>3119</v>
      </c>
      <c r="C88" s="33" t="s">
        <v>2434</v>
      </c>
      <c r="D88" s="33" t="s">
        <v>2659</v>
      </c>
      <c r="E88" s="33">
        <v>71</v>
      </c>
      <c r="F88" s="33" t="s">
        <v>325</v>
      </c>
      <c r="G88" s="33" t="s">
        <v>325</v>
      </c>
      <c r="H88" s="23" t="str">
        <f t="shared" si="2"/>
        <v>陳＊峯</v>
      </c>
      <c r="I88" s="23" t="str">
        <f t="shared" si="3"/>
        <v>0＊881125</v>
      </c>
      <c r="J88" s="33" t="s">
        <v>2435</v>
      </c>
      <c r="K88" s="33" t="s">
        <v>1127</v>
      </c>
      <c r="L88" s="36" t="s">
        <v>334</v>
      </c>
      <c r="M88" s="2"/>
      <c r="N88" s="2"/>
      <c r="O88" s="2"/>
      <c r="P88" s="2"/>
      <c r="Q88" s="2"/>
      <c r="R88" s="18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2"/>
      <c r="AK88" s="2"/>
      <c r="AL88" s="2"/>
      <c r="AM88" s="1"/>
      <c r="AN88" s="1"/>
      <c r="AO88" s="1"/>
      <c r="AP88" s="1"/>
      <c r="AQ88" s="1"/>
      <c r="AR88" s="2"/>
      <c r="AS88" s="1"/>
      <c r="AT88" s="1"/>
      <c r="AU88" s="1"/>
      <c r="AV88" s="1"/>
      <c r="AW88" s="1"/>
      <c r="AX88" s="1"/>
      <c r="AY88" s="1"/>
      <c r="AZ88" s="1"/>
      <c r="BA88" s="1" t="s">
        <v>3191</v>
      </c>
      <c r="BB88" s="1"/>
      <c r="BC88" s="2"/>
      <c r="BD88" s="2"/>
      <c r="BE88" s="1"/>
      <c r="BF88" s="2"/>
      <c r="BG88" s="2"/>
      <c r="BH88" s="2"/>
      <c r="BI88" s="1"/>
      <c r="BJ88" s="74"/>
    </row>
    <row r="89" spans="1:62" ht="46.8">
      <c r="A89" s="23">
        <v>85</v>
      </c>
      <c r="B89" s="33" t="s">
        <v>3120</v>
      </c>
      <c r="C89" s="33" t="s">
        <v>2436</v>
      </c>
      <c r="D89" s="33" t="s">
        <v>2661</v>
      </c>
      <c r="E89" s="33">
        <v>68</v>
      </c>
      <c r="F89" s="33" t="s">
        <v>325</v>
      </c>
      <c r="G89" s="33" t="s">
        <v>325</v>
      </c>
      <c r="H89" s="23" t="str">
        <f t="shared" si="2"/>
        <v>莊＊金</v>
      </c>
      <c r="I89" s="23" t="str">
        <f t="shared" si="3"/>
        <v>0＊136691</v>
      </c>
      <c r="J89" s="33" t="s">
        <v>2435</v>
      </c>
      <c r="K89" s="33" t="s">
        <v>1132</v>
      </c>
      <c r="L89" s="36" t="s">
        <v>334</v>
      </c>
      <c r="M89" s="2"/>
      <c r="N89" s="2"/>
      <c r="O89" s="2"/>
      <c r="P89" s="2"/>
      <c r="Q89" s="2"/>
      <c r="R89" s="18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2"/>
      <c r="AK89" s="2"/>
      <c r="AL89" s="2"/>
      <c r="AM89" s="1"/>
      <c r="AN89" s="1"/>
      <c r="AO89" s="1"/>
      <c r="AP89" s="1"/>
      <c r="AQ89" s="1"/>
      <c r="AR89" s="2"/>
      <c r="AS89" s="1"/>
      <c r="AT89" s="1"/>
      <c r="AU89" s="1"/>
      <c r="AV89" s="1"/>
      <c r="AW89" s="1"/>
      <c r="AX89" s="1"/>
      <c r="AY89" s="1" t="s">
        <v>3191</v>
      </c>
      <c r="AZ89" s="1"/>
      <c r="BA89" s="1" t="s">
        <v>3191</v>
      </c>
      <c r="BB89" s="1"/>
      <c r="BC89" s="2"/>
      <c r="BD89" s="2"/>
      <c r="BE89" s="1"/>
      <c r="BF89" s="2"/>
      <c r="BG89" s="2"/>
      <c r="BH89" s="2"/>
      <c r="BI89" s="1"/>
      <c r="BJ89" s="74"/>
    </row>
    <row r="90" spans="1:62" ht="16.2">
      <c r="A90" s="23">
        <v>86</v>
      </c>
      <c r="B90" s="33" t="s">
        <v>2666</v>
      </c>
      <c r="C90" s="33" t="s">
        <v>1444</v>
      </c>
      <c r="D90" s="33" t="s">
        <v>2659</v>
      </c>
      <c r="E90" s="33">
        <v>54</v>
      </c>
      <c r="F90" s="33" t="s">
        <v>325</v>
      </c>
      <c r="G90" s="33" t="s">
        <v>325</v>
      </c>
      <c r="H90" s="23" t="str">
        <f t="shared" si="2"/>
        <v>劉＊源</v>
      </c>
      <c r="I90" s="23" t="str">
        <f t="shared" si="3"/>
        <v>1＊604856</v>
      </c>
      <c r="J90" s="33" t="s">
        <v>2435</v>
      </c>
      <c r="K90" s="33">
        <v>5760350</v>
      </c>
      <c r="L90" s="36" t="s">
        <v>334</v>
      </c>
      <c r="M90" s="2"/>
      <c r="N90" s="2"/>
      <c r="O90" s="2"/>
      <c r="P90" s="2"/>
      <c r="Q90" s="2"/>
      <c r="R90" s="18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2"/>
      <c r="AK90" s="2"/>
      <c r="AL90" s="2"/>
      <c r="AM90" s="1"/>
      <c r="AN90" s="1"/>
      <c r="AO90" s="1"/>
      <c r="AP90" s="1"/>
      <c r="AQ90" s="1"/>
      <c r="AR90" s="2"/>
      <c r="AS90" s="1"/>
      <c r="AT90" s="1"/>
      <c r="AU90" s="1" t="s">
        <v>3191</v>
      </c>
      <c r="AV90" s="1"/>
      <c r="AW90" s="1"/>
      <c r="AX90" s="1"/>
      <c r="AY90" s="1"/>
      <c r="AZ90" s="1"/>
      <c r="BA90" s="2"/>
      <c r="BB90" s="1"/>
      <c r="BC90" s="2"/>
      <c r="BD90" s="2"/>
      <c r="BE90" s="1"/>
      <c r="BF90" s="2"/>
      <c r="BG90" s="2"/>
      <c r="BH90" s="2"/>
      <c r="BI90" s="1"/>
      <c r="BJ90" s="74"/>
    </row>
    <row r="91" spans="1:62" ht="31.2">
      <c r="A91" s="23">
        <v>87</v>
      </c>
      <c r="B91" s="33" t="s">
        <v>3121</v>
      </c>
      <c r="C91" s="33" t="s">
        <v>389</v>
      </c>
      <c r="D91" s="33" t="s">
        <v>2661</v>
      </c>
      <c r="E91" s="33">
        <v>63</v>
      </c>
      <c r="F91" s="33" t="s">
        <v>325</v>
      </c>
      <c r="G91" s="33" t="s">
        <v>325</v>
      </c>
      <c r="H91" s="23" t="str">
        <f t="shared" si="2"/>
        <v>林＊燕</v>
      </c>
      <c r="I91" s="23" t="str">
        <f t="shared" si="3"/>
        <v>2＊468150</v>
      </c>
      <c r="J91" s="33" t="s">
        <v>2435</v>
      </c>
      <c r="K91" s="33" t="s">
        <v>1127</v>
      </c>
      <c r="L91" s="36" t="s">
        <v>334</v>
      </c>
      <c r="M91" s="2"/>
      <c r="N91" s="2"/>
      <c r="O91" s="2"/>
      <c r="P91" s="2"/>
      <c r="Q91" s="2"/>
      <c r="R91" s="18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2"/>
      <c r="AK91" s="2"/>
      <c r="AL91" s="2"/>
      <c r="AM91" s="1"/>
      <c r="AN91" s="1"/>
      <c r="AO91" s="1"/>
      <c r="AP91" s="1"/>
      <c r="AQ91" s="1"/>
      <c r="AR91" s="2"/>
      <c r="AS91" s="1"/>
      <c r="AT91" s="1"/>
      <c r="AU91" s="1"/>
      <c r="AV91" s="1"/>
      <c r="AW91" s="1"/>
      <c r="AX91" s="1"/>
      <c r="AY91" s="1"/>
      <c r="AZ91" s="1"/>
      <c r="BA91" s="2" t="s">
        <v>1133</v>
      </c>
      <c r="BB91" s="1"/>
      <c r="BC91" s="2"/>
      <c r="BD91" s="2"/>
      <c r="BE91" s="1"/>
      <c r="BF91" s="2"/>
      <c r="BG91" s="2"/>
      <c r="BH91" s="2"/>
      <c r="BI91" s="1"/>
      <c r="BJ91" s="74"/>
    </row>
    <row r="92" spans="1:62" ht="46.8">
      <c r="A92" s="23">
        <v>88</v>
      </c>
      <c r="B92" s="33" t="s">
        <v>3122</v>
      </c>
      <c r="C92" s="33" t="s">
        <v>2437</v>
      </c>
      <c r="D92" s="33" t="s">
        <v>2659</v>
      </c>
      <c r="E92" s="33">
        <v>50</v>
      </c>
      <c r="F92" s="33" t="s">
        <v>325</v>
      </c>
      <c r="G92" s="33" t="s">
        <v>325</v>
      </c>
      <c r="H92" s="23" t="str">
        <f t="shared" si="2"/>
        <v>陳＊農</v>
      </c>
      <c r="I92" s="23" t="str">
        <f t="shared" si="3"/>
        <v>2＊897490</v>
      </c>
      <c r="J92" s="33" t="s">
        <v>2435</v>
      </c>
      <c r="K92" s="33" t="s">
        <v>1132</v>
      </c>
      <c r="L92" s="36" t="s">
        <v>334</v>
      </c>
      <c r="M92" s="2"/>
      <c r="N92" s="2"/>
      <c r="O92" s="2"/>
      <c r="P92" s="2"/>
      <c r="Q92" s="2"/>
      <c r="R92" s="18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2"/>
      <c r="AK92" s="2"/>
      <c r="AL92" s="2"/>
      <c r="AM92" s="1"/>
      <c r="AN92" s="1"/>
      <c r="AO92" s="1"/>
      <c r="AP92" s="1"/>
      <c r="AQ92" s="1"/>
      <c r="AR92" s="2"/>
      <c r="AS92" s="1"/>
      <c r="AT92" s="1"/>
      <c r="AU92" s="1"/>
      <c r="AV92" s="1"/>
      <c r="AW92" s="1"/>
      <c r="AX92" s="1"/>
      <c r="AY92" s="1"/>
      <c r="AZ92" s="1" t="s">
        <v>3191</v>
      </c>
      <c r="BA92" s="1" t="s">
        <v>3191</v>
      </c>
      <c r="BB92" s="1"/>
      <c r="BC92" s="2"/>
      <c r="BD92" s="2"/>
      <c r="BE92" s="1" t="s">
        <v>1114</v>
      </c>
      <c r="BF92" s="2"/>
      <c r="BG92" s="2"/>
      <c r="BH92" s="2"/>
      <c r="BI92" s="1"/>
      <c r="BJ92" s="74"/>
    </row>
    <row r="93" spans="1:62" ht="46.8">
      <c r="A93" s="23">
        <v>89</v>
      </c>
      <c r="B93" s="33" t="s">
        <v>3123</v>
      </c>
      <c r="C93" s="33" t="s">
        <v>2438</v>
      </c>
      <c r="D93" s="33" t="s">
        <v>2659</v>
      </c>
      <c r="E93" s="33">
        <v>77</v>
      </c>
      <c r="F93" s="33" t="s">
        <v>2439</v>
      </c>
      <c r="G93" s="33" t="s">
        <v>2411</v>
      </c>
      <c r="H93" s="23" t="str">
        <f t="shared" si="2"/>
        <v>范＊橋</v>
      </c>
      <c r="I93" s="23" t="str">
        <f t="shared" si="3"/>
        <v>0＊626703</v>
      </c>
      <c r="J93" s="33" t="s">
        <v>2411</v>
      </c>
      <c r="K93" s="33" t="s">
        <v>3002</v>
      </c>
      <c r="L93" s="33">
        <v>1058</v>
      </c>
      <c r="M93" s="2"/>
      <c r="N93" s="2"/>
      <c r="O93" s="2"/>
      <c r="P93" s="2"/>
      <c r="Q93" s="2"/>
      <c r="R93" s="18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 t="s">
        <v>3191</v>
      </c>
      <c r="AI93" s="1"/>
      <c r="AJ93" s="2"/>
      <c r="AK93" s="2"/>
      <c r="AL93" s="2"/>
      <c r="AM93" s="1"/>
      <c r="AN93" s="1"/>
      <c r="AO93" s="1"/>
      <c r="AP93" s="1"/>
      <c r="AQ93" s="1"/>
      <c r="AR93" s="2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2"/>
      <c r="BD93" s="2"/>
      <c r="BE93" s="1"/>
      <c r="BF93" s="2"/>
      <c r="BG93" s="2"/>
      <c r="BH93" s="2"/>
      <c r="BI93" s="1" t="s">
        <v>1111</v>
      </c>
      <c r="BJ93" s="74"/>
    </row>
    <row r="94" spans="1:62" ht="31.2">
      <c r="A94" s="23">
        <v>90</v>
      </c>
      <c r="B94" s="33" t="s">
        <v>2853</v>
      </c>
      <c r="C94" s="33" t="s">
        <v>728</v>
      </c>
      <c r="D94" s="33" t="s">
        <v>2659</v>
      </c>
      <c r="E94" s="33">
        <v>72</v>
      </c>
      <c r="F94" s="33" t="s">
        <v>325</v>
      </c>
      <c r="G94" s="33" t="s">
        <v>325</v>
      </c>
      <c r="H94" s="23" t="str">
        <f t="shared" si="2"/>
        <v>彭＊春</v>
      </c>
      <c r="I94" s="23" t="str">
        <f t="shared" si="3"/>
        <v>0＊974932</v>
      </c>
      <c r="J94" s="33" t="s">
        <v>2411</v>
      </c>
      <c r="K94" s="33" t="s">
        <v>1127</v>
      </c>
      <c r="L94" s="33">
        <v>1058</v>
      </c>
      <c r="M94" s="2"/>
      <c r="N94" s="2"/>
      <c r="O94" s="2"/>
      <c r="P94" s="2"/>
      <c r="Q94" s="2"/>
      <c r="R94" s="18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2"/>
      <c r="AK94" s="2"/>
      <c r="AL94" s="2"/>
      <c r="AM94" s="1"/>
      <c r="AN94" s="1"/>
      <c r="AO94" s="1"/>
      <c r="AP94" s="1"/>
      <c r="AQ94" s="1"/>
      <c r="AR94" s="2"/>
      <c r="AS94" s="1"/>
      <c r="AT94" s="1"/>
      <c r="AU94" s="1"/>
      <c r="AV94" s="1"/>
      <c r="AW94" s="1"/>
      <c r="AX94" s="1"/>
      <c r="AY94" s="1"/>
      <c r="AZ94" s="1"/>
      <c r="BA94" s="1" t="s">
        <v>3191</v>
      </c>
      <c r="BB94" s="1"/>
      <c r="BC94" s="2"/>
      <c r="BD94" s="2"/>
      <c r="BE94" s="1" t="s">
        <v>1114</v>
      </c>
      <c r="BF94" s="2"/>
      <c r="BG94" s="2"/>
      <c r="BH94" s="2"/>
      <c r="BI94" s="1"/>
      <c r="BJ94" s="74"/>
    </row>
    <row r="95" spans="1:62" ht="46.8">
      <c r="A95" s="23">
        <v>91</v>
      </c>
      <c r="B95" s="33" t="s">
        <v>3124</v>
      </c>
      <c r="C95" s="33" t="s">
        <v>2440</v>
      </c>
      <c r="D95" s="33" t="s">
        <v>2659</v>
      </c>
      <c r="E95" s="33">
        <v>85</v>
      </c>
      <c r="F95" s="33" t="s">
        <v>2439</v>
      </c>
      <c r="G95" s="33" t="s">
        <v>2184</v>
      </c>
      <c r="H95" s="23" t="str">
        <f t="shared" si="2"/>
        <v>郭＊生</v>
      </c>
      <c r="I95" s="23" t="str">
        <f t="shared" si="3"/>
        <v>1＊105244</v>
      </c>
      <c r="J95" s="33" t="s">
        <v>2411</v>
      </c>
      <c r="K95" s="33" t="s">
        <v>1139</v>
      </c>
      <c r="L95" s="33">
        <v>1058</v>
      </c>
      <c r="M95" s="2"/>
      <c r="N95" s="2"/>
      <c r="O95" s="2"/>
      <c r="P95" s="2"/>
      <c r="Q95" s="2"/>
      <c r="R95" s="18"/>
      <c r="S95" s="1"/>
      <c r="T95" s="1"/>
      <c r="U95" s="1"/>
      <c r="V95" s="1"/>
      <c r="W95" s="1" t="s">
        <v>3191</v>
      </c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2"/>
      <c r="AK95" s="2"/>
      <c r="AL95" s="2"/>
      <c r="AM95" s="1"/>
      <c r="AN95" s="1"/>
      <c r="AO95" s="1"/>
      <c r="AP95" s="1"/>
      <c r="AQ95" s="1"/>
      <c r="AR95" s="2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2"/>
      <c r="BD95" s="2"/>
      <c r="BE95" s="1"/>
      <c r="BF95" s="2"/>
      <c r="BG95" s="2"/>
      <c r="BH95" s="2"/>
      <c r="BI95" s="1" t="s">
        <v>1111</v>
      </c>
      <c r="BJ95" s="74"/>
    </row>
    <row r="96" spans="1:62" ht="46.8">
      <c r="A96" s="23">
        <v>92</v>
      </c>
      <c r="B96" s="33" t="s">
        <v>2847</v>
      </c>
      <c r="C96" s="33" t="s">
        <v>2196</v>
      </c>
      <c r="D96" s="33" t="s">
        <v>2659</v>
      </c>
      <c r="E96" s="33">
        <v>71</v>
      </c>
      <c r="F96" s="33" t="s">
        <v>2414</v>
      </c>
      <c r="G96" s="33" t="s">
        <v>2421</v>
      </c>
      <c r="H96" s="23" t="str">
        <f t="shared" si="2"/>
        <v>葉＊經</v>
      </c>
      <c r="I96" s="23" t="str">
        <f t="shared" si="3"/>
        <v>1＊826469</v>
      </c>
      <c r="J96" s="33" t="s">
        <v>2425</v>
      </c>
      <c r="K96" s="33" t="s">
        <v>1139</v>
      </c>
      <c r="L96" s="33">
        <v>1058</v>
      </c>
      <c r="M96" s="2"/>
      <c r="N96" s="2"/>
      <c r="O96" s="2"/>
      <c r="P96" s="2"/>
      <c r="Q96" s="2"/>
      <c r="R96" s="18"/>
      <c r="S96" s="1"/>
      <c r="T96" s="1"/>
      <c r="U96" s="1"/>
      <c r="V96" s="1"/>
      <c r="W96" s="1" t="s">
        <v>3191</v>
      </c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2"/>
      <c r="AK96" s="2"/>
      <c r="AL96" s="2"/>
      <c r="AM96" s="1"/>
      <c r="AN96" s="1"/>
      <c r="AO96" s="1"/>
      <c r="AP96" s="1"/>
      <c r="AQ96" s="1"/>
      <c r="AR96" s="2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2"/>
      <c r="BD96" s="2"/>
      <c r="BE96" s="1"/>
      <c r="BF96" s="2"/>
      <c r="BG96" s="2"/>
      <c r="BH96" s="2"/>
      <c r="BI96" s="1" t="s">
        <v>1111</v>
      </c>
      <c r="BJ96" s="74"/>
    </row>
    <row r="97" spans="1:62" ht="31.2">
      <c r="A97" s="23">
        <v>93</v>
      </c>
      <c r="B97" s="33" t="s">
        <v>3125</v>
      </c>
      <c r="C97" s="33" t="s">
        <v>436</v>
      </c>
      <c r="D97" s="33" t="s">
        <v>2661</v>
      </c>
      <c r="E97" s="33">
        <v>70</v>
      </c>
      <c r="F97" s="33" t="s">
        <v>325</v>
      </c>
      <c r="G97" s="33" t="s">
        <v>325</v>
      </c>
      <c r="H97" s="23" t="str">
        <f t="shared" si="2"/>
        <v>葉＊桃</v>
      </c>
      <c r="I97" s="23" t="str">
        <f t="shared" si="3"/>
        <v>0＊060338</v>
      </c>
      <c r="J97" s="33" t="s">
        <v>2429</v>
      </c>
      <c r="K97" s="33" t="s">
        <v>1127</v>
      </c>
      <c r="L97" s="33">
        <v>1058</v>
      </c>
      <c r="M97" s="2"/>
      <c r="N97" s="2"/>
      <c r="O97" s="2"/>
      <c r="P97" s="2"/>
      <c r="Q97" s="2"/>
      <c r="R97" s="18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2"/>
      <c r="AK97" s="2"/>
      <c r="AL97" s="2"/>
      <c r="AM97" s="1"/>
      <c r="AN97" s="1"/>
      <c r="AO97" s="1"/>
      <c r="AP97" s="1"/>
      <c r="AQ97" s="1"/>
      <c r="AR97" s="2"/>
      <c r="AS97" s="1"/>
      <c r="AT97" s="1"/>
      <c r="AU97" s="1"/>
      <c r="AV97" s="1"/>
      <c r="AW97" s="1"/>
      <c r="AX97" s="1"/>
      <c r="AY97" s="1"/>
      <c r="AZ97" s="1"/>
      <c r="BA97" s="1" t="s">
        <v>1133</v>
      </c>
      <c r="BB97" s="1"/>
      <c r="BC97" s="2"/>
      <c r="BD97" s="2"/>
      <c r="BE97" s="1"/>
      <c r="BF97" s="2"/>
      <c r="BG97" s="2"/>
      <c r="BH97" s="2"/>
      <c r="BI97" s="1"/>
      <c r="BJ97" s="74"/>
    </row>
    <row r="98" spans="1:62" ht="31.2">
      <c r="A98" s="23">
        <v>94</v>
      </c>
      <c r="B98" s="33" t="s">
        <v>2854</v>
      </c>
      <c r="C98" s="33" t="s">
        <v>2200</v>
      </c>
      <c r="D98" s="33" t="s">
        <v>2659</v>
      </c>
      <c r="E98" s="33">
        <v>62</v>
      </c>
      <c r="F98" s="33" t="s">
        <v>325</v>
      </c>
      <c r="G98" s="33" t="s">
        <v>325</v>
      </c>
      <c r="H98" s="23" t="str">
        <f t="shared" si="2"/>
        <v>高＊諒</v>
      </c>
      <c r="I98" s="23" t="str">
        <f t="shared" si="3"/>
        <v>0＊943872</v>
      </c>
      <c r="J98" s="33" t="s">
        <v>2429</v>
      </c>
      <c r="K98" s="33" t="s">
        <v>3003</v>
      </c>
      <c r="L98" s="33">
        <v>1058</v>
      </c>
      <c r="M98" s="2"/>
      <c r="N98" s="2"/>
      <c r="O98" s="2"/>
      <c r="P98" s="2"/>
      <c r="Q98" s="2"/>
      <c r="R98" s="18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2"/>
      <c r="AK98" s="2"/>
      <c r="AL98" s="2"/>
      <c r="AM98" s="1"/>
      <c r="AN98" s="1"/>
      <c r="AO98" s="1"/>
      <c r="AP98" s="1"/>
      <c r="AQ98" s="1"/>
      <c r="AR98" s="2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2"/>
      <c r="BD98" s="2"/>
      <c r="BE98" s="1"/>
      <c r="BF98" s="2" t="s">
        <v>3004</v>
      </c>
      <c r="BG98" s="2"/>
      <c r="BH98" s="2"/>
      <c r="BI98" s="1"/>
      <c r="BJ98" s="74"/>
    </row>
    <row r="99" spans="1:62" ht="46.8">
      <c r="A99" s="23">
        <v>95</v>
      </c>
      <c r="B99" s="33" t="s">
        <v>3126</v>
      </c>
      <c r="C99" s="33" t="s">
        <v>2441</v>
      </c>
      <c r="D99" s="33" t="s">
        <v>2659</v>
      </c>
      <c r="E99" s="33">
        <v>35</v>
      </c>
      <c r="F99" s="33" t="s">
        <v>325</v>
      </c>
      <c r="G99" s="33" t="s">
        <v>325</v>
      </c>
      <c r="H99" s="23" t="str">
        <f t="shared" si="2"/>
        <v>蔡＊池</v>
      </c>
      <c r="I99" s="23" t="str">
        <f t="shared" si="3"/>
        <v>2＊881208</v>
      </c>
      <c r="J99" s="33" t="s">
        <v>2411</v>
      </c>
      <c r="K99" s="33" t="s">
        <v>1132</v>
      </c>
      <c r="L99" s="33">
        <v>1125</v>
      </c>
      <c r="M99" s="2"/>
      <c r="N99" s="2"/>
      <c r="O99" s="2"/>
      <c r="P99" s="2"/>
      <c r="Q99" s="2"/>
      <c r="R99" s="18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2"/>
      <c r="AK99" s="2"/>
      <c r="AL99" s="2"/>
      <c r="AM99" s="1"/>
      <c r="AN99" s="1"/>
      <c r="AO99" s="1"/>
      <c r="AP99" s="1"/>
      <c r="AQ99" s="1"/>
      <c r="AR99" s="2"/>
      <c r="AS99" s="1"/>
      <c r="AT99" s="1"/>
      <c r="AU99" s="1"/>
      <c r="AV99" s="1"/>
      <c r="AW99" s="1"/>
      <c r="AX99" s="1"/>
      <c r="AY99" s="1"/>
      <c r="AZ99" s="1" t="s">
        <v>3191</v>
      </c>
      <c r="BA99" s="1" t="s">
        <v>3191</v>
      </c>
      <c r="BB99" s="1"/>
      <c r="BC99" s="2"/>
      <c r="BD99" s="2"/>
      <c r="BE99" s="1"/>
      <c r="BF99" s="2"/>
      <c r="BG99" s="2"/>
      <c r="BH99" s="2"/>
      <c r="BI99" s="1"/>
      <c r="BJ99" s="74"/>
    </row>
    <row r="100" spans="1:62" ht="31.2">
      <c r="A100" s="23">
        <v>96</v>
      </c>
      <c r="B100" s="33" t="s">
        <v>3127</v>
      </c>
      <c r="C100" s="33" t="s">
        <v>2442</v>
      </c>
      <c r="D100" s="33" t="s">
        <v>2661</v>
      </c>
      <c r="E100" s="33">
        <v>74</v>
      </c>
      <c r="F100" s="33" t="s">
        <v>325</v>
      </c>
      <c r="G100" s="33" t="s">
        <v>325</v>
      </c>
      <c r="H100" s="23" t="str">
        <f t="shared" si="2"/>
        <v>莊＊慧</v>
      </c>
      <c r="I100" s="23" t="str">
        <f t="shared" si="3"/>
        <v>0＊091041</v>
      </c>
      <c r="J100" s="33" t="s">
        <v>2414</v>
      </c>
      <c r="K100" s="33" t="s">
        <v>1127</v>
      </c>
      <c r="L100" s="33">
        <v>1125</v>
      </c>
      <c r="M100" s="2"/>
      <c r="N100" s="2"/>
      <c r="O100" s="2"/>
      <c r="P100" s="2"/>
      <c r="Q100" s="2"/>
      <c r="R100" s="18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2"/>
      <c r="AK100" s="2"/>
      <c r="AL100" s="2"/>
      <c r="AM100" s="1"/>
      <c r="AN100" s="1"/>
      <c r="AO100" s="1"/>
      <c r="AP100" s="1"/>
      <c r="AQ100" s="1"/>
      <c r="AR100" s="2"/>
      <c r="AS100" s="1"/>
      <c r="AT100" s="1"/>
      <c r="AU100" s="1"/>
      <c r="AV100" s="1"/>
      <c r="AW100" s="1"/>
      <c r="AX100" s="1"/>
      <c r="AY100" s="1"/>
      <c r="AZ100" s="1"/>
      <c r="BA100" s="1" t="s">
        <v>3191</v>
      </c>
      <c r="BB100" s="1"/>
      <c r="BC100" s="2"/>
      <c r="BD100" s="2"/>
      <c r="BE100" s="1"/>
      <c r="BF100" s="2"/>
      <c r="BG100" s="2"/>
      <c r="BH100" s="2"/>
      <c r="BI100" s="1"/>
      <c r="BJ100" s="74"/>
    </row>
    <row r="101" spans="1:62" ht="31.2">
      <c r="A101" s="23">
        <v>97</v>
      </c>
      <c r="B101" s="33" t="s">
        <v>3128</v>
      </c>
      <c r="C101" s="33" t="s">
        <v>2443</v>
      </c>
      <c r="D101" s="33" t="s">
        <v>2659</v>
      </c>
      <c r="E101" s="33">
        <v>72</v>
      </c>
      <c r="F101" s="33" t="s">
        <v>325</v>
      </c>
      <c r="G101" s="33" t="s">
        <v>325</v>
      </c>
      <c r="H101" s="23" t="str">
        <f t="shared" si="2"/>
        <v>繆＊財</v>
      </c>
      <c r="I101" s="23" t="str">
        <f t="shared" si="3"/>
        <v>1＊214341</v>
      </c>
      <c r="J101" s="33" t="s">
        <v>2414</v>
      </c>
      <c r="K101" s="33" t="s">
        <v>1127</v>
      </c>
      <c r="L101" s="33">
        <v>1125</v>
      </c>
      <c r="M101" s="2"/>
      <c r="N101" s="2"/>
      <c r="O101" s="2"/>
      <c r="P101" s="2"/>
      <c r="Q101" s="2"/>
      <c r="R101" s="18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2"/>
      <c r="AK101" s="2"/>
      <c r="AL101" s="2"/>
      <c r="AM101" s="1"/>
      <c r="AN101" s="1"/>
      <c r="AO101" s="1"/>
      <c r="AP101" s="1"/>
      <c r="AQ101" s="1"/>
      <c r="AR101" s="2"/>
      <c r="AS101" s="1"/>
      <c r="AT101" s="1"/>
      <c r="AU101" s="1"/>
      <c r="AV101" s="1"/>
      <c r="AW101" s="1"/>
      <c r="AX101" s="1"/>
      <c r="AY101" s="1"/>
      <c r="AZ101" s="1"/>
      <c r="BA101" s="1" t="s">
        <v>3191</v>
      </c>
      <c r="BB101" s="1"/>
      <c r="BC101" s="2"/>
      <c r="BD101" s="2"/>
      <c r="BE101" s="1"/>
      <c r="BF101" s="2"/>
      <c r="BG101" s="2"/>
      <c r="BH101" s="2"/>
      <c r="BI101" s="1"/>
      <c r="BJ101" s="74"/>
    </row>
    <row r="102" spans="1:62" ht="31.2">
      <c r="A102" s="23">
        <v>98</v>
      </c>
      <c r="B102" s="33" t="s">
        <v>3129</v>
      </c>
      <c r="C102" s="33" t="s">
        <v>2444</v>
      </c>
      <c r="D102" s="33" t="s">
        <v>2661</v>
      </c>
      <c r="E102" s="33">
        <v>93</v>
      </c>
      <c r="F102" s="33" t="s">
        <v>325</v>
      </c>
      <c r="G102" s="33" t="s">
        <v>325</v>
      </c>
      <c r="H102" s="23" t="str">
        <f t="shared" si="2"/>
        <v>林＊子</v>
      </c>
      <c r="I102" s="23" t="str">
        <f t="shared" si="3"/>
        <v>2＊571945</v>
      </c>
      <c r="J102" s="33" t="s">
        <v>2414</v>
      </c>
      <c r="K102" s="33" t="s">
        <v>1127</v>
      </c>
      <c r="L102" s="33">
        <v>1125</v>
      </c>
      <c r="M102" s="2"/>
      <c r="N102" s="2"/>
      <c r="O102" s="2"/>
      <c r="P102" s="2"/>
      <c r="Q102" s="2"/>
      <c r="R102" s="18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2"/>
      <c r="AK102" s="2"/>
      <c r="AL102" s="2"/>
      <c r="AM102" s="1"/>
      <c r="AN102" s="1"/>
      <c r="AO102" s="1"/>
      <c r="AP102" s="1"/>
      <c r="AQ102" s="1"/>
      <c r="AR102" s="2"/>
      <c r="AS102" s="1"/>
      <c r="AT102" s="1"/>
      <c r="AU102" s="1"/>
      <c r="AV102" s="1"/>
      <c r="AW102" s="1"/>
      <c r="AX102" s="1"/>
      <c r="AY102" s="1"/>
      <c r="AZ102" s="1"/>
      <c r="BA102" s="1" t="s">
        <v>3191</v>
      </c>
      <c r="BB102" s="1"/>
      <c r="BC102" s="2"/>
      <c r="BD102" s="2"/>
      <c r="BE102" s="1"/>
      <c r="BF102" s="2"/>
      <c r="BG102" s="2"/>
      <c r="BH102" s="2"/>
      <c r="BI102" s="1"/>
      <c r="BJ102" s="74"/>
    </row>
    <row r="103" spans="1:62" ht="31.2">
      <c r="A103" s="23">
        <v>99</v>
      </c>
      <c r="B103" s="33" t="s">
        <v>3130</v>
      </c>
      <c r="C103" s="33" t="s">
        <v>2445</v>
      </c>
      <c r="D103" s="33" t="s">
        <v>2659</v>
      </c>
      <c r="E103" s="33">
        <v>78</v>
      </c>
      <c r="F103" s="33" t="s">
        <v>325</v>
      </c>
      <c r="G103" s="33" t="s">
        <v>325</v>
      </c>
      <c r="H103" s="23" t="str">
        <f t="shared" si="2"/>
        <v>林＊</v>
      </c>
      <c r="I103" s="23" t="str">
        <f t="shared" si="3"/>
        <v>1＊668203</v>
      </c>
      <c r="J103" s="33" t="s">
        <v>2425</v>
      </c>
      <c r="K103" s="33" t="s">
        <v>1127</v>
      </c>
      <c r="L103" s="33">
        <v>1125</v>
      </c>
      <c r="M103" s="2"/>
      <c r="N103" s="2"/>
      <c r="O103" s="2"/>
      <c r="P103" s="2"/>
      <c r="Q103" s="2"/>
      <c r="R103" s="18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2"/>
      <c r="AK103" s="2"/>
      <c r="AL103" s="2"/>
      <c r="AM103" s="1"/>
      <c r="AN103" s="1"/>
      <c r="AO103" s="1"/>
      <c r="AP103" s="1"/>
      <c r="AQ103" s="1"/>
      <c r="AR103" s="2"/>
      <c r="AS103" s="1"/>
      <c r="AT103" s="1"/>
      <c r="AU103" s="1"/>
      <c r="AV103" s="1"/>
      <c r="AW103" s="1"/>
      <c r="AX103" s="1"/>
      <c r="AY103" s="1"/>
      <c r="AZ103" s="1"/>
      <c r="BA103" s="1" t="s">
        <v>3191</v>
      </c>
      <c r="BB103" s="1"/>
      <c r="BC103" s="2"/>
      <c r="BD103" s="2"/>
      <c r="BE103" s="1"/>
      <c r="BF103" s="2"/>
      <c r="BG103" s="2"/>
      <c r="BH103" s="2"/>
      <c r="BI103" s="1"/>
      <c r="BJ103" s="74"/>
    </row>
    <row r="104" spans="1:62" ht="31.2">
      <c r="A104" s="23">
        <v>100</v>
      </c>
      <c r="B104" s="33" t="s">
        <v>3131</v>
      </c>
      <c r="C104" s="33" t="s">
        <v>2446</v>
      </c>
      <c r="D104" s="33" t="s">
        <v>2659</v>
      </c>
      <c r="E104" s="33">
        <v>60</v>
      </c>
      <c r="F104" s="33" t="s">
        <v>325</v>
      </c>
      <c r="G104" s="33" t="s">
        <v>325</v>
      </c>
      <c r="H104" s="23" t="str">
        <f t="shared" si="2"/>
        <v>劉＊寬</v>
      </c>
      <c r="I104" s="23" t="str">
        <f t="shared" si="3"/>
        <v>1＊792795</v>
      </c>
      <c r="J104" s="33" t="s">
        <v>2425</v>
      </c>
      <c r="K104" s="33" t="s">
        <v>1130</v>
      </c>
      <c r="L104" s="33">
        <v>1125</v>
      </c>
      <c r="M104" s="2"/>
      <c r="N104" s="2"/>
      <c r="O104" s="2"/>
      <c r="P104" s="2"/>
      <c r="Q104" s="2"/>
      <c r="R104" s="18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2"/>
      <c r="AK104" s="2"/>
      <c r="AL104" s="2"/>
      <c r="AM104" s="1"/>
      <c r="AN104" s="1"/>
      <c r="AO104" s="1"/>
      <c r="AP104" s="1"/>
      <c r="AQ104" s="1"/>
      <c r="AR104" s="2"/>
      <c r="AS104" s="1"/>
      <c r="AT104" s="1"/>
      <c r="AU104" s="1"/>
      <c r="AV104" s="1"/>
      <c r="AW104" s="1"/>
      <c r="AX104" s="1"/>
      <c r="AY104" s="1"/>
      <c r="AZ104" s="1"/>
      <c r="BA104" s="1"/>
      <c r="BB104" s="1" t="s">
        <v>3191</v>
      </c>
      <c r="BC104" s="2"/>
      <c r="BD104" s="2"/>
      <c r="BE104" s="1"/>
      <c r="BF104" s="2"/>
      <c r="BG104" s="2"/>
      <c r="BH104" s="2"/>
      <c r="BI104" s="1"/>
      <c r="BJ104" s="74"/>
    </row>
    <row r="105" spans="1:62" ht="31.2">
      <c r="A105" s="23">
        <v>101</v>
      </c>
      <c r="B105" s="33" t="s">
        <v>3132</v>
      </c>
      <c r="C105" s="33" t="s">
        <v>2447</v>
      </c>
      <c r="D105" s="33" t="s">
        <v>2661</v>
      </c>
      <c r="E105" s="33">
        <v>60</v>
      </c>
      <c r="F105" s="33" t="s">
        <v>325</v>
      </c>
      <c r="G105" s="33" t="s">
        <v>325</v>
      </c>
      <c r="H105" s="23" t="str">
        <f t="shared" si="2"/>
        <v>吳＊庭</v>
      </c>
      <c r="I105" s="23" t="str">
        <f t="shared" si="3"/>
        <v>2＊880695</v>
      </c>
      <c r="J105" s="33" t="s">
        <v>2425</v>
      </c>
      <c r="K105" s="33" t="s">
        <v>1127</v>
      </c>
      <c r="L105" s="33">
        <v>1125</v>
      </c>
      <c r="M105" s="2"/>
      <c r="N105" s="2"/>
      <c r="O105" s="2"/>
      <c r="P105" s="2"/>
      <c r="Q105" s="2"/>
      <c r="R105" s="18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2"/>
      <c r="AK105" s="2"/>
      <c r="AL105" s="2"/>
      <c r="AM105" s="1"/>
      <c r="AN105" s="1"/>
      <c r="AO105" s="1"/>
      <c r="AP105" s="1"/>
      <c r="AQ105" s="1"/>
      <c r="AR105" s="2"/>
      <c r="AS105" s="1"/>
      <c r="AT105" s="1"/>
      <c r="AU105" s="1"/>
      <c r="AV105" s="1"/>
      <c r="AW105" s="1"/>
      <c r="AX105" s="1"/>
      <c r="AY105" s="1"/>
      <c r="AZ105" s="1"/>
      <c r="BA105" s="1" t="s">
        <v>3191</v>
      </c>
      <c r="BB105" s="1"/>
      <c r="BC105" s="2"/>
      <c r="BD105" s="2"/>
      <c r="BE105" s="1"/>
      <c r="BF105" s="2"/>
      <c r="BG105" s="2"/>
      <c r="BH105" s="2"/>
      <c r="BI105" s="1"/>
      <c r="BJ105" s="74"/>
    </row>
    <row r="106" spans="1:62" ht="31.2">
      <c r="A106" s="23">
        <v>102</v>
      </c>
      <c r="B106" s="33" t="s">
        <v>3133</v>
      </c>
      <c r="C106" s="33" t="s">
        <v>2448</v>
      </c>
      <c r="D106" s="33" t="s">
        <v>2659</v>
      </c>
      <c r="E106" s="33">
        <v>79</v>
      </c>
      <c r="F106" s="33" t="s">
        <v>2193</v>
      </c>
      <c r="G106" s="33" t="s">
        <v>2449</v>
      </c>
      <c r="H106" s="23" t="str">
        <f t="shared" si="2"/>
        <v>潘＊輔</v>
      </c>
      <c r="I106" s="23" t="str">
        <f t="shared" si="3"/>
        <v>1＊642388</v>
      </c>
      <c r="J106" s="33" t="s">
        <v>2425</v>
      </c>
      <c r="K106" s="33" t="s">
        <v>1138</v>
      </c>
      <c r="L106" s="33">
        <v>1125</v>
      </c>
      <c r="M106" s="2"/>
      <c r="N106" s="2"/>
      <c r="O106" s="2"/>
      <c r="P106" s="2"/>
      <c r="Q106" s="2"/>
      <c r="R106" s="18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2"/>
      <c r="AK106" s="2"/>
      <c r="AL106" s="2"/>
      <c r="AM106" s="1"/>
      <c r="AN106" s="1"/>
      <c r="AO106" s="1"/>
      <c r="AP106" s="1"/>
      <c r="AQ106" s="1"/>
      <c r="AR106" s="2"/>
      <c r="AS106" s="1"/>
      <c r="AT106" s="1"/>
      <c r="AU106" s="1"/>
      <c r="AV106" s="1"/>
      <c r="AW106" s="1"/>
      <c r="AX106" s="1"/>
      <c r="AY106" s="1"/>
      <c r="AZ106" s="1"/>
      <c r="BA106" s="1" t="s">
        <v>3191</v>
      </c>
      <c r="BB106" s="1"/>
      <c r="BC106" s="2"/>
      <c r="BD106" s="2"/>
      <c r="BE106" s="1"/>
      <c r="BF106" s="2"/>
      <c r="BG106" s="2"/>
      <c r="BH106" s="2"/>
      <c r="BI106" s="1"/>
      <c r="BJ106" s="74"/>
    </row>
    <row r="107" spans="1:62" ht="31.2">
      <c r="A107" s="23">
        <v>103</v>
      </c>
      <c r="B107" s="33" t="s">
        <v>3134</v>
      </c>
      <c r="C107" s="33" t="s">
        <v>813</v>
      </c>
      <c r="D107" s="33" t="s">
        <v>2661</v>
      </c>
      <c r="E107" s="33">
        <v>37</v>
      </c>
      <c r="F107" s="33" t="s">
        <v>325</v>
      </c>
      <c r="G107" s="33" t="s">
        <v>325</v>
      </c>
      <c r="H107" s="23" t="str">
        <f t="shared" si="2"/>
        <v>卓＊萍</v>
      </c>
      <c r="I107" s="23" t="str">
        <f t="shared" si="3"/>
        <v>2＊495645</v>
      </c>
      <c r="J107" s="33" t="s">
        <v>2421</v>
      </c>
      <c r="K107" s="33" t="s">
        <v>1127</v>
      </c>
      <c r="L107" s="33">
        <v>1125</v>
      </c>
      <c r="M107" s="2"/>
      <c r="N107" s="2"/>
      <c r="O107" s="2"/>
      <c r="P107" s="2"/>
      <c r="Q107" s="2"/>
      <c r="R107" s="18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2"/>
      <c r="AK107" s="2"/>
      <c r="AL107" s="2"/>
      <c r="AM107" s="1"/>
      <c r="AN107" s="1"/>
      <c r="AO107" s="1"/>
      <c r="AP107" s="1"/>
      <c r="AQ107" s="1"/>
      <c r="AR107" s="2"/>
      <c r="AS107" s="1"/>
      <c r="AT107" s="1"/>
      <c r="AU107" s="1"/>
      <c r="AV107" s="1"/>
      <c r="AW107" s="1"/>
      <c r="AX107" s="1"/>
      <c r="AY107" s="1"/>
      <c r="AZ107" s="1"/>
      <c r="BA107" s="1" t="s">
        <v>3191</v>
      </c>
      <c r="BB107" s="1"/>
      <c r="BC107" s="2"/>
      <c r="BD107" s="2"/>
      <c r="BE107" s="1"/>
      <c r="BF107" s="2"/>
      <c r="BG107" s="2"/>
      <c r="BH107" s="2"/>
      <c r="BI107" s="32"/>
      <c r="BJ107" s="74"/>
    </row>
    <row r="108" spans="1:62" ht="31.2">
      <c r="A108" s="23">
        <v>104</v>
      </c>
      <c r="B108" s="33" t="s">
        <v>3135</v>
      </c>
      <c r="C108" s="33" t="s">
        <v>2450</v>
      </c>
      <c r="D108" s="33" t="s">
        <v>2659</v>
      </c>
      <c r="E108" s="33">
        <v>63</v>
      </c>
      <c r="F108" s="33" t="s">
        <v>325</v>
      </c>
      <c r="G108" s="33" t="s">
        <v>325</v>
      </c>
      <c r="H108" s="23" t="str">
        <f t="shared" si="2"/>
        <v>吳＊煥</v>
      </c>
      <c r="I108" s="23" t="str">
        <f t="shared" si="3"/>
        <v>2＊885491</v>
      </c>
      <c r="J108" s="33" t="s">
        <v>2421</v>
      </c>
      <c r="K108" s="33" t="s">
        <v>1127</v>
      </c>
      <c r="L108" s="33">
        <v>1125</v>
      </c>
      <c r="M108" s="2"/>
      <c r="N108" s="2"/>
      <c r="O108" s="2"/>
      <c r="P108" s="2"/>
      <c r="Q108" s="2"/>
      <c r="R108" s="18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2"/>
      <c r="AK108" s="2"/>
      <c r="AL108" s="2"/>
      <c r="AM108" s="1"/>
      <c r="AN108" s="1"/>
      <c r="AO108" s="1"/>
      <c r="AP108" s="1"/>
      <c r="AQ108" s="1"/>
      <c r="AR108" s="2"/>
      <c r="AS108" s="1"/>
      <c r="AT108" s="1"/>
      <c r="AU108" s="1"/>
      <c r="AV108" s="1"/>
      <c r="AW108" s="1"/>
      <c r="AX108" s="1"/>
      <c r="AY108" s="1"/>
      <c r="AZ108" s="1"/>
      <c r="BA108" s="1" t="s">
        <v>3191</v>
      </c>
      <c r="BB108" s="1"/>
      <c r="BC108" s="2"/>
      <c r="BD108" s="2"/>
      <c r="BE108" s="1"/>
      <c r="BF108" s="2"/>
      <c r="BG108" s="2"/>
      <c r="BH108" s="2"/>
      <c r="BI108" s="1"/>
      <c r="BJ108" s="74"/>
    </row>
    <row r="109" spans="1:62" ht="16.2">
      <c r="A109" s="23">
        <v>105</v>
      </c>
      <c r="B109" s="33" t="s">
        <v>3136</v>
      </c>
      <c r="C109" s="33" t="s">
        <v>470</v>
      </c>
      <c r="D109" s="33" t="s">
        <v>2659</v>
      </c>
      <c r="E109" s="33">
        <v>92</v>
      </c>
      <c r="F109" s="33" t="s">
        <v>325</v>
      </c>
      <c r="G109" s="33" t="s">
        <v>325</v>
      </c>
      <c r="H109" s="23" t="str">
        <f t="shared" si="2"/>
        <v>陳＊旺</v>
      </c>
      <c r="I109" s="23" t="str">
        <f t="shared" si="3"/>
        <v>0＊220176</v>
      </c>
      <c r="J109" s="33" t="s">
        <v>2432</v>
      </c>
      <c r="K109" s="33">
        <v>5760350</v>
      </c>
      <c r="L109" s="33">
        <v>1125</v>
      </c>
      <c r="M109" s="2"/>
      <c r="N109" s="2"/>
      <c r="O109" s="2"/>
      <c r="P109" s="2"/>
      <c r="Q109" s="2"/>
      <c r="R109" s="18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2"/>
      <c r="AK109" s="2"/>
      <c r="AL109" s="2"/>
      <c r="AM109" s="1"/>
      <c r="AN109" s="1"/>
      <c r="AO109" s="1"/>
      <c r="AP109" s="1"/>
      <c r="AQ109" s="1"/>
      <c r="AR109" s="2"/>
      <c r="AS109" s="1"/>
      <c r="AT109" s="1"/>
      <c r="AU109" s="1" t="s">
        <v>3191</v>
      </c>
      <c r="AV109" s="1"/>
      <c r="AW109" s="1"/>
      <c r="AX109" s="1"/>
      <c r="AY109" s="1"/>
      <c r="AZ109" s="1"/>
      <c r="BA109" s="1"/>
      <c r="BB109" s="1"/>
      <c r="BC109" s="2"/>
      <c r="BD109" s="2"/>
      <c r="BE109" s="1"/>
      <c r="BF109" s="2"/>
      <c r="BG109" s="2"/>
      <c r="BH109" s="2"/>
      <c r="BI109" s="1"/>
      <c r="BJ109" s="74"/>
    </row>
    <row r="110" spans="1:62" ht="46.8">
      <c r="A110" s="23">
        <v>106</v>
      </c>
      <c r="B110" s="33" t="s">
        <v>2878</v>
      </c>
      <c r="C110" s="33" t="s">
        <v>2222</v>
      </c>
      <c r="D110" s="33" t="s">
        <v>2661</v>
      </c>
      <c r="E110" s="33">
        <v>68</v>
      </c>
      <c r="F110" s="33" t="s">
        <v>325</v>
      </c>
      <c r="G110" s="33" t="s">
        <v>325</v>
      </c>
      <c r="H110" s="23" t="str">
        <f t="shared" si="2"/>
        <v>游＊</v>
      </c>
      <c r="I110" s="23" t="str">
        <f t="shared" si="3"/>
        <v>0＊503401</v>
      </c>
      <c r="J110" s="33" t="s">
        <v>2432</v>
      </c>
      <c r="K110" s="33" t="s">
        <v>1125</v>
      </c>
      <c r="L110" s="33">
        <v>1125</v>
      </c>
      <c r="M110" s="2"/>
      <c r="N110" s="2"/>
      <c r="O110" s="2"/>
      <c r="P110" s="2"/>
      <c r="Q110" s="2"/>
      <c r="R110" s="18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2"/>
      <c r="AK110" s="2"/>
      <c r="AL110" s="2"/>
      <c r="AM110" s="1"/>
      <c r="AN110" s="1"/>
      <c r="AO110" s="1"/>
      <c r="AP110" s="1"/>
      <c r="AQ110" s="1"/>
      <c r="AR110" s="2"/>
      <c r="AS110" s="1"/>
      <c r="AT110" s="1"/>
      <c r="AU110" s="1"/>
      <c r="AV110" s="1"/>
      <c r="AW110" s="1"/>
      <c r="AX110" s="1"/>
      <c r="AY110" s="1"/>
      <c r="AZ110" s="1" t="s">
        <v>3191</v>
      </c>
      <c r="BA110" s="1"/>
      <c r="BB110" s="1" t="s">
        <v>3191</v>
      </c>
      <c r="BC110" s="2"/>
      <c r="BD110" s="2"/>
      <c r="BE110" s="1"/>
      <c r="BF110" s="2"/>
      <c r="BG110" s="2"/>
      <c r="BH110" s="2"/>
      <c r="BI110" s="1"/>
      <c r="BJ110" s="74"/>
    </row>
    <row r="111" spans="1:62" ht="46.8">
      <c r="A111" s="23">
        <v>107</v>
      </c>
      <c r="B111" s="33" t="s">
        <v>3137</v>
      </c>
      <c r="C111" s="33" t="s">
        <v>511</v>
      </c>
      <c r="D111" s="33" t="s">
        <v>2659</v>
      </c>
      <c r="E111" s="33">
        <v>42</v>
      </c>
      <c r="F111" s="33" t="s">
        <v>325</v>
      </c>
      <c r="G111" s="33" t="s">
        <v>325</v>
      </c>
      <c r="H111" s="23" t="str">
        <f t="shared" si="2"/>
        <v>陳＊仲</v>
      </c>
      <c r="I111" s="23" t="str">
        <f t="shared" si="3"/>
        <v>0＊498649</v>
      </c>
      <c r="J111" s="33" t="s">
        <v>2432</v>
      </c>
      <c r="K111" s="33" t="s">
        <v>1132</v>
      </c>
      <c r="L111" s="33">
        <v>1125</v>
      </c>
      <c r="M111" s="2"/>
      <c r="N111" s="2"/>
      <c r="O111" s="2"/>
      <c r="P111" s="2"/>
      <c r="Q111" s="2"/>
      <c r="R111" s="18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2"/>
      <c r="AK111" s="2"/>
      <c r="AL111" s="2"/>
      <c r="AM111" s="1"/>
      <c r="AN111" s="1"/>
      <c r="AO111" s="1"/>
      <c r="AP111" s="1"/>
      <c r="AQ111" s="1"/>
      <c r="AR111" s="2"/>
      <c r="AS111" s="1"/>
      <c r="AT111" s="1"/>
      <c r="AU111" s="1"/>
      <c r="AV111" s="1"/>
      <c r="AW111" s="1"/>
      <c r="AX111" s="1"/>
      <c r="AY111" s="1"/>
      <c r="AZ111" s="1" t="s">
        <v>3191</v>
      </c>
      <c r="BA111" s="1" t="s">
        <v>3191</v>
      </c>
      <c r="BB111" s="1"/>
      <c r="BC111" s="2"/>
      <c r="BD111" s="2"/>
      <c r="BE111" s="1"/>
      <c r="BF111" s="2"/>
      <c r="BG111" s="2"/>
      <c r="BH111" s="2"/>
      <c r="BI111" s="1"/>
      <c r="BJ111" s="74"/>
    </row>
    <row r="112" spans="1:62" ht="46.8">
      <c r="A112" s="23">
        <v>108</v>
      </c>
      <c r="B112" s="33" t="s">
        <v>2886</v>
      </c>
      <c r="C112" s="33" t="s">
        <v>903</v>
      </c>
      <c r="D112" s="33" t="s">
        <v>2661</v>
      </c>
      <c r="E112" s="33">
        <v>74</v>
      </c>
      <c r="F112" s="33" t="s">
        <v>325</v>
      </c>
      <c r="G112" s="33" t="s">
        <v>325</v>
      </c>
      <c r="H112" s="23" t="str">
        <f t="shared" si="2"/>
        <v>劉＊秀猜</v>
      </c>
      <c r="I112" s="23" t="str">
        <f t="shared" si="3"/>
        <v>1＊330946</v>
      </c>
      <c r="J112" s="33" t="s">
        <v>2432</v>
      </c>
      <c r="K112" s="33" t="s">
        <v>3005</v>
      </c>
      <c r="L112" s="33">
        <v>1125</v>
      </c>
      <c r="M112" s="2"/>
      <c r="N112" s="2"/>
      <c r="O112" s="2"/>
      <c r="P112" s="2"/>
      <c r="Q112" s="2"/>
      <c r="R112" s="18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2"/>
      <c r="AK112" s="2"/>
      <c r="AL112" s="2"/>
      <c r="AM112" s="1"/>
      <c r="AN112" s="1"/>
      <c r="AO112" s="1"/>
      <c r="AP112" s="1"/>
      <c r="AQ112" s="1"/>
      <c r="AR112" s="2"/>
      <c r="AS112" s="1"/>
      <c r="AT112" s="1"/>
      <c r="AU112" s="1" t="s">
        <v>3191</v>
      </c>
      <c r="AV112" s="1"/>
      <c r="AW112" s="1"/>
      <c r="AX112" s="1"/>
      <c r="AY112" s="1"/>
      <c r="AZ112" s="1"/>
      <c r="BA112" s="1"/>
      <c r="BB112" s="1" t="s">
        <v>1102</v>
      </c>
      <c r="BC112" s="2"/>
      <c r="BD112" s="2"/>
      <c r="BE112" s="1"/>
      <c r="BF112" s="2"/>
      <c r="BG112" s="2"/>
      <c r="BH112" s="2"/>
      <c r="BI112" s="1"/>
      <c r="BJ112" s="74"/>
    </row>
    <row r="113" spans="1:62" ht="78">
      <c r="A113" s="23">
        <v>109</v>
      </c>
      <c r="B113" s="33" t="s">
        <v>3138</v>
      </c>
      <c r="C113" s="33" t="s">
        <v>1751</v>
      </c>
      <c r="D113" s="33" t="s">
        <v>2659</v>
      </c>
      <c r="E113" s="33">
        <v>75</v>
      </c>
      <c r="F113" s="33" t="s">
        <v>325</v>
      </c>
      <c r="G113" s="33" t="s">
        <v>325</v>
      </c>
      <c r="H113" s="23" t="str">
        <f t="shared" si="2"/>
        <v>張＊霖</v>
      </c>
      <c r="I113" s="23" t="str">
        <f t="shared" si="3"/>
        <v>2＊809101</v>
      </c>
      <c r="J113" s="33" t="s">
        <v>2432</v>
      </c>
      <c r="K113" s="33" t="s">
        <v>3006</v>
      </c>
      <c r="L113" s="33">
        <v>1125</v>
      </c>
      <c r="M113" s="2"/>
      <c r="N113" s="2"/>
      <c r="O113" s="2"/>
      <c r="P113" s="2"/>
      <c r="Q113" s="2"/>
      <c r="R113" s="18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2"/>
      <c r="AK113" s="2"/>
      <c r="AL113" s="2"/>
      <c r="AM113" s="1"/>
      <c r="AN113" s="1"/>
      <c r="AO113" s="1"/>
      <c r="AP113" s="1"/>
      <c r="AQ113" s="1"/>
      <c r="AR113" s="2"/>
      <c r="AS113" s="1"/>
      <c r="AT113" s="1"/>
      <c r="AU113" s="1"/>
      <c r="AV113" s="1" t="s">
        <v>3191</v>
      </c>
      <c r="AW113" s="1"/>
      <c r="AX113" s="1"/>
      <c r="AY113" s="1"/>
      <c r="AZ113" s="1" t="s">
        <v>3191</v>
      </c>
      <c r="BA113" s="1"/>
      <c r="BB113" s="1"/>
      <c r="BC113" s="2"/>
      <c r="BD113" s="2"/>
      <c r="BE113" s="1" t="s">
        <v>1114</v>
      </c>
      <c r="BF113" s="2"/>
      <c r="BG113" s="2"/>
      <c r="BH113" s="2"/>
      <c r="BI113" s="1" t="s">
        <v>1111</v>
      </c>
      <c r="BJ113" s="74"/>
    </row>
    <row r="114" spans="1:62" ht="31.2">
      <c r="A114" s="23">
        <v>110</v>
      </c>
      <c r="B114" s="33" t="s">
        <v>3139</v>
      </c>
      <c r="C114" s="33" t="s">
        <v>2451</v>
      </c>
      <c r="D114" s="33" t="s">
        <v>2661</v>
      </c>
      <c r="E114" s="33">
        <v>51</v>
      </c>
      <c r="F114" s="33" t="s">
        <v>325</v>
      </c>
      <c r="G114" s="33" t="s">
        <v>325</v>
      </c>
      <c r="H114" s="23" t="str">
        <f t="shared" si="2"/>
        <v>林＊凌</v>
      </c>
      <c r="I114" s="23" t="str">
        <f t="shared" si="3"/>
        <v>0＊386524</v>
      </c>
      <c r="J114" s="33" t="s">
        <v>2426</v>
      </c>
      <c r="K114" s="33" t="s">
        <v>1127</v>
      </c>
      <c r="L114" s="33">
        <v>1125</v>
      </c>
      <c r="M114" s="2"/>
      <c r="N114" s="2"/>
      <c r="O114" s="2"/>
      <c r="P114" s="2"/>
      <c r="Q114" s="2"/>
      <c r="R114" s="18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2"/>
      <c r="AK114" s="2"/>
      <c r="AL114" s="2"/>
      <c r="AM114" s="1"/>
      <c r="AN114" s="1"/>
      <c r="AO114" s="1"/>
      <c r="AP114" s="1"/>
      <c r="AQ114" s="1"/>
      <c r="AR114" s="2"/>
      <c r="AS114" s="1"/>
      <c r="AT114" s="1"/>
      <c r="AU114" s="1"/>
      <c r="AV114" s="1"/>
      <c r="AW114" s="1"/>
      <c r="AX114" s="1"/>
      <c r="AY114" s="1"/>
      <c r="AZ114" s="1"/>
      <c r="BA114" s="1" t="s">
        <v>3191</v>
      </c>
      <c r="BB114" s="1"/>
      <c r="BC114" s="2"/>
      <c r="BD114" s="2"/>
      <c r="BE114" s="1"/>
      <c r="BF114" s="2"/>
      <c r="BG114" s="2"/>
      <c r="BH114" s="2"/>
      <c r="BI114" s="1"/>
      <c r="BJ114" s="74"/>
    </row>
    <row r="115" spans="1:62" ht="31.2">
      <c r="A115" s="23">
        <v>111</v>
      </c>
      <c r="B115" s="33" t="s">
        <v>2858</v>
      </c>
      <c r="C115" s="33" t="s">
        <v>647</v>
      </c>
      <c r="D115" s="33" t="s">
        <v>2659</v>
      </c>
      <c r="E115" s="33">
        <v>81</v>
      </c>
      <c r="F115" s="33" t="s">
        <v>325</v>
      </c>
      <c r="G115" s="33" t="s">
        <v>325</v>
      </c>
      <c r="H115" s="23" t="str">
        <f t="shared" si="2"/>
        <v>郭＊雄</v>
      </c>
      <c r="I115" s="23" t="str">
        <f t="shared" si="3"/>
        <v>0＊487327</v>
      </c>
      <c r="J115" s="33" t="s">
        <v>2426</v>
      </c>
      <c r="K115" s="33" t="s">
        <v>1127</v>
      </c>
      <c r="L115" s="33">
        <v>1125</v>
      </c>
      <c r="M115" s="2"/>
      <c r="N115" s="2"/>
      <c r="O115" s="2"/>
      <c r="P115" s="2"/>
      <c r="Q115" s="2"/>
      <c r="R115" s="18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2"/>
      <c r="AK115" s="2"/>
      <c r="AL115" s="2"/>
      <c r="AM115" s="1"/>
      <c r="AN115" s="1"/>
      <c r="AO115" s="1"/>
      <c r="AP115" s="1"/>
      <c r="AQ115" s="1"/>
      <c r="AR115" s="2"/>
      <c r="AS115" s="1"/>
      <c r="AT115" s="1"/>
      <c r="AU115" s="1"/>
      <c r="AV115" s="1"/>
      <c r="AW115" s="1"/>
      <c r="AX115" s="1"/>
      <c r="AY115" s="1"/>
      <c r="AZ115" s="1"/>
      <c r="BA115" s="1" t="s">
        <v>3191</v>
      </c>
      <c r="BB115" s="1"/>
      <c r="BC115" s="2"/>
      <c r="BD115" s="2"/>
      <c r="BE115" s="1"/>
      <c r="BF115" s="2"/>
      <c r="BG115" s="2"/>
      <c r="BH115" s="2"/>
      <c r="BI115" s="1"/>
      <c r="BJ115" s="74"/>
    </row>
    <row r="116" spans="1:62" ht="46.8">
      <c r="A116" s="23">
        <v>112</v>
      </c>
      <c r="B116" s="33" t="s">
        <v>3140</v>
      </c>
      <c r="C116" s="33" t="s">
        <v>2452</v>
      </c>
      <c r="D116" s="33" t="s">
        <v>2661</v>
      </c>
      <c r="E116" s="33">
        <v>73</v>
      </c>
      <c r="F116" s="33" t="s">
        <v>325</v>
      </c>
      <c r="G116" s="33" t="s">
        <v>325</v>
      </c>
      <c r="H116" s="23" t="str">
        <f t="shared" si="2"/>
        <v>林＊祝</v>
      </c>
      <c r="I116" s="23" t="str">
        <f t="shared" si="3"/>
        <v>1＊958997</v>
      </c>
      <c r="J116" s="33" t="s">
        <v>2426</v>
      </c>
      <c r="K116" s="33" t="s">
        <v>1132</v>
      </c>
      <c r="L116" s="33">
        <v>1125</v>
      </c>
      <c r="M116" s="2"/>
      <c r="N116" s="2"/>
      <c r="O116" s="2"/>
      <c r="P116" s="2"/>
      <c r="Q116" s="2"/>
      <c r="R116" s="18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2"/>
      <c r="AK116" s="2"/>
      <c r="AL116" s="2"/>
      <c r="AM116" s="1"/>
      <c r="AN116" s="1"/>
      <c r="AO116" s="1"/>
      <c r="AP116" s="1"/>
      <c r="AQ116" s="1"/>
      <c r="AR116" s="2"/>
      <c r="AS116" s="1"/>
      <c r="AT116" s="1"/>
      <c r="AU116" s="1"/>
      <c r="AV116" s="1"/>
      <c r="AW116" s="1"/>
      <c r="AX116" s="1"/>
      <c r="AY116" s="1"/>
      <c r="AZ116" s="1" t="s">
        <v>3191</v>
      </c>
      <c r="BA116" s="1" t="s">
        <v>1102</v>
      </c>
      <c r="BB116" s="1"/>
      <c r="BC116" s="2"/>
      <c r="BD116" s="2"/>
      <c r="BE116" s="1"/>
      <c r="BF116" s="2"/>
      <c r="BG116" s="2"/>
      <c r="BH116" s="2"/>
      <c r="BI116" s="1"/>
      <c r="BJ116" s="74"/>
    </row>
    <row r="117" spans="1:62" ht="31.2">
      <c r="A117" s="23">
        <v>113</v>
      </c>
      <c r="B117" s="33" t="s">
        <v>3141</v>
      </c>
      <c r="C117" s="33" t="s">
        <v>1711</v>
      </c>
      <c r="D117" s="33" t="s">
        <v>2661</v>
      </c>
      <c r="E117" s="33">
        <v>79</v>
      </c>
      <c r="F117" s="33" t="s">
        <v>325</v>
      </c>
      <c r="G117" s="33" t="s">
        <v>325</v>
      </c>
      <c r="H117" s="23" t="str">
        <f t="shared" si="2"/>
        <v>馬＊春愛</v>
      </c>
      <c r="I117" s="23" t="str">
        <f t="shared" si="3"/>
        <v>2＊557031</v>
      </c>
      <c r="J117" s="33" t="s">
        <v>2426</v>
      </c>
      <c r="K117" s="33" t="s">
        <v>1127</v>
      </c>
      <c r="L117" s="33">
        <v>1125</v>
      </c>
      <c r="M117" s="2"/>
      <c r="N117" s="2"/>
      <c r="O117" s="2"/>
      <c r="P117" s="2"/>
      <c r="Q117" s="2"/>
      <c r="R117" s="18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2"/>
      <c r="AK117" s="2"/>
      <c r="AL117" s="2"/>
      <c r="AM117" s="1"/>
      <c r="AN117" s="1"/>
      <c r="AO117" s="1"/>
      <c r="AP117" s="1"/>
      <c r="AQ117" s="1"/>
      <c r="AR117" s="2"/>
      <c r="AS117" s="1"/>
      <c r="AT117" s="1"/>
      <c r="AU117" s="1"/>
      <c r="AV117" s="1"/>
      <c r="AW117" s="1"/>
      <c r="AX117" s="1"/>
      <c r="AY117" s="1"/>
      <c r="AZ117" s="1"/>
      <c r="BA117" s="1" t="s">
        <v>3191</v>
      </c>
      <c r="BB117" s="1"/>
      <c r="BC117" s="2"/>
      <c r="BD117" s="2"/>
      <c r="BE117" s="1" t="s">
        <v>1141</v>
      </c>
      <c r="BF117" s="2"/>
      <c r="BG117" s="2"/>
      <c r="BH117" s="2"/>
      <c r="BI117" s="1"/>
      <c r="BJ117" s="74"/>
    </row>
    <row r="118" spans="1:62" ht="31.2">
      <c r="A118" s="23">
        <v>114</v>
      </c>
      <c r="B118" s="33" t="s">
        <v>3142</v>
      </c>
      <c r="C118" s="33" t="s">
        <v>2453</v>
      </c>
      <c r="D118" s="33" t="s">
        <v>2661</v>
      </c>
      <c r="E118" s="33">
        <v>84</v>
      </c>
      <c r="F118" s="33" t="s">
        <v>325</v>
      </c>
      <c r="G118" s="33" t="s">
        <v>325</v>
      </c>
      <c r="H118" s="23" t="str">
        <f t="shared" si="2"/>
        <v>林＊燕</v>
      </c>
      <c r="I118" s="23" t="str">
        <f t="shared" si="3"/>
        <v>0＊150068</v>
      </c>
      <c r="J118" s="33" t="s">
        <v>2429</v>
      </c>
      <c r="K118" s="33" t="s">
        <v>1127</v>
      </c>
      <c r="L118" s="33">
        <v>1125</v>
      </c>
      <c r="M118" s="2"/>
      <c r="N118" s="2"/>
      <c r="O118" s="2"/>
      <c r="P118" s="2"/>
      <c r="Q118" s="2"/>
      <c r="R118" s="18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2"/>
      <c r="AK118" s="2"/>
      <c r="AL118" s="2"/>
      <c r="AM118" s="1"/>
      <c r="AN118" s="1"/>
      <c r="AO118" s="1"/>
      <c r="AP118" s="1"/>
      <c r="AQ118" s="1"/>
      <c r="AR118" s="2"/>
      <c r="AS118" s="1"/>
      <c r="AT118" s="1"/>
      <c r="AU118" s="1"/>
      <c r="AV118" s="1"/>
      <c r="AW118" s="1"/>
      <c r="AX118" s="1"/>
      <c r="AY118" s="1"/>
      <c r="AZ118" s="1"/>
      <c r="BA118" s="1" t="s">
        <v>3191</v>
      </c>
      <c r="BB118" s="1"/>
      <c r="BC118" s="2"/>
      <c r="BD118" s="2"/>
      <c r="BE118" s="1"/>
      <c r="BF118" s="2"/>
      <c r="BG118" s="2"/>
      <c r="BH118" s="2"/>
      <c r="BI118" s="1"/>
      <c r="BJ118" s="74"/>
    </row>
    <row r="119" spans="1:62" ht="46.8">
      <c r="A119" s="23">
        <v>115</v>
      </c>
      <c r="B119" s="33" t="s">
        <v>3143</v>
      </c>
      <c r="C119" s="33" t="s">
        <v>2454</v>
      </c>
      <c r="D119" s="33" t="s">
        <v>2659</v>
      </c>
      <c r="E119" s="33">
        <v>59</v>
      </c>
      <c r="F119" s="33" t="s">
        <v>325</v>
      </c>
      <c r="G119" s="33" t="s">
        <v>325</v>
      </c>
      <c r="H119" s="23" t="str">
        <f t="shared" si="2"/>
        <v>李＊洲</v>
      </c>
      <c r="I119" s="23" t="str">
        <f t="shared" si="3"/>
        <v>0＊764580</v>
      </c>
      <c r="J119" s="33" t="s">
        <v>2429</v>
      </c>
      <c r="K119" s="33" t="s">
        <v>1132</v>
      </c>
      <c r="L119" s="33">
        <v>1125</v>
      </c>
      <c r="M119" s="2"/>
      <c r="N119" s="2"/>
      <c r="O119" s="2"/>
      <c r="P119" s="2"/>
      <c r="Q119" s="2"/>
      <c r="R119" s="18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2"/>
      <c r="AK119" s="2"/>
      <c r="AL119" s="2"/>
      <c r="AM119" s="1"/>
      <c r="AN119" s="1"/>
      <c r="AO119" s="1"/>
      <c r="AP119" s="1"/>
      <c r="AQ119" s="1"/>
      <c r="AR119" s="2"/>
      <c r="AS119" s="1"/>
      <c r="AT119" s="1"/>
      <c r="AU119" s="1"/>
      <c r="AV119" s="1"/>
      <c r="AW119" s="1"/>
      <c r="AX119" s="1"/>
      <c r="AY119" s="1"/>
      <c r="AZ119" s="1" t="s">
        <v>3191</v>
      </c>
      <c r="BA119" s="1" t="s">
        <v>3191</v>
      </c>
      <c r="BB119" s="1"/>
      <c r="BC119" s="2"/>
      <c r="BD119" s="2"/>
      <c r="BE119" s="1"/>
      <c r="BF119" s="2"/>
      <c r="BG119" s="2"/>
      <c r="BH119" s="2"/>
      <c r="BI119" s="1"/>
      <c r="BJ119" s="74"/>
    </row>
    <row r="120" spans="1:62" ht="31.2">
      <c r="A120" s="23">
        <v>116</v>
      </c>
      <c r="B120" s="33" t="s">
        <v>2897</v>
      </c>
      <c r="C120" s="33" t="s">
        <v>657</v>
      </c>
      <c r="D120" s="33" t="s">
        <v>2661</v>
      </c>
      <c r="E120" s="33">
        <v>70</v>
      </c>
      <c r="F120" s="33" t="s">
        <v>325</v>
      </c>
      <c r="G120" s="33" t="s">
        <v>325</v>
      </c>
      <c r="H120" s="23" t="str">
        <f t="shared" si="2"/>
        <v>高＊花</v>
      </c>
      <c r="I120" s="23" t="str">
        <f t="shared" si="3"/>
        <v>0＊441895</v>
      </c>
      <c r="J120" s="33" t="s">
        <v>2429</v>
      </c>
      <c r="K120" s="33" t="s">
        <v>1127</v>
      </c>
      <c r="L120" s="33">
        <v>1125</v>
      </c>
      <c r="M120" s="2"/>
      <c r="N120" s="2"/>
      <c r="O120" s="2"/>
      <c r="P120" s="2"/>
      <c r="Q120" s="2"/>
      <c r="R120" s="18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2"/>
      <c r="AK120" s="2"/>
      <c r="AL120" s="2"/>
      <c r="AM120" s="1"/>
      <c r="AN120" s="1"/>
      <c r="AO120" s="1"/>
      <c r="AP120" s="1"/>
      <c r="AQ120" s="1"/>
      <c r="AR120" s="2"/>
      <c r="AS120" s="1"/>
      <c r="AT120" s="1"/>
      <c r="AU120" s="1"/>
      <c r="AV120" s="1"/>
      <c r="AW120" s="1"/>
      <c r="AX120" s="1"/>
      <c r="AY120" s="1"/>
      <c r="AZ120" s="1"/>
      <c r="BA120" s="1" t="s">
        <v>3191</v>
      </c>
      <c r="BB120" s="1"/>
      <c r="BC120" s="2"/>
      <c r="BD120" s="2"/>
      <c r="BE120" s="2"/>
      <c r="BF120" s="2"/>
      <c r="BG120" s="2"/>
      <c r="BH120" s="2"/>
      <c r="BI120" s="1"/>
      <c r="BJ120" s="74"/>
    </row>
    <row r="121" spans="1:62" ht="31.2">
      <c r="A121" s="23">
        <v>117</v>
      </c>
      <c r="B121" s="33" t="s">
        <v>3144</v>
      </c>
      <c r="C121" s="33" t="s">
        <v>2455</v>
      </c>
      <c r="D121" s="33" t="s">
        <v>2659</v>
      </c>
      <c r="E121" s="33">
        <v>52</v>
      </c>
      <c r="F121" s="33" t="s">
        <v>325</v>
      </c>
      <c r="G121" s="33" t="s">
        <v>325</v>
      </c>
      <c r="H121" s="23" t="str">
        <f t="shared" si="2"/>
        <v>李＊標</v>
      </c>
      <c r="I121" s="23" t="str">
        <f t="shared" si="3"/>
        <v>1＊009045</v>
      </c>
      <c r="J121" s="33" t="s">
        <v>2429</v>
      </c>
      <c r="K121" s="33" t="s">
        <v>1127</v>
      </c>
      <c r="L121" s="33">
        <v>1125</v>
      </c>
      <c r="M121" s="2"/>
      <c r="N121" s="2"/>
      <c r="O121" s="2"/>
      <c r="P121" s="2"/>
      <c r="Q121" s="2"/>
      <c r="R121" s="18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2"/>
      <c r="AK121" s="2"/>
      <c r="AL121" s="2"/>
      <c r="AM121" s="1"/>
      <c r="AN121" s="1"/>
      <c r="AO121" s="1"/>
      <c r="AP121" s="1"/>
      <c r="AQ121" s="1"/>
      <c r="AR121" s="2"/>
      <c r="AS121" s="1"/>
      <c r="AT121" s="1"/>
      <c r="AU121" s="1"/>
      <c r="AV121" s="1"/>
      <c r="AW121" s="1"/>
      <c r="AX121" s="1"/>
      <c r="AY121" s="1"/>
      <c r="AZ121" s="1"/>
      <c r="BA121" s="1" t="s">
        <v>3191</v>
      </c>
      <c r="BB121" s="1"/>
      <c r="BC121" s="2"/>
      <c r="BD121" s="2"/>
      <c r="BE121" s="1"/>
      <c r="BF121" s="2"/>
      <c r="BG121" s="2"/>
      <c r="BH121" s="2"/>
      <c r="BI121" s="1"/>
      <c r="BJ121" s="74"/>
    </row>
    <row r="122" spans="1:62" ht="31.2">
      <c r="A122" s="23">
        <v>118</v>
      </c>
      <c r="B122" s="33" t="s">
        <v>3145</v>
      </c>
      <c r="C122" s="33" t="s">
        <v>1697</v>
      </c>
      <c r="D122" s="33" t="s">
        <v>2661</v>
      </c>
      <c r="E122" s="33">
        <v>70</v>
      </c>
      <c r="F122" s="33" t="s">
        <v>325</v>
      </c>
      <c r="G122" s="33" t="s">
        <v>325</v>
      </c>
      <c r="H122" s="23" t="str">
        <f t="shared" si="2"/>
        <v>陳＊</v>
      </c>
      <c r="I122" s="23" t="str">
        <f t="shared" si="3"/>
        <v>2＊427574</v>
      </c>
      <c r="J122" s="33" t="s">
        <v>2429</v>
      </c>
      <c r="K122" s="33" t="s">
        <v>1127</v>
      </c>
      <c r="L122" s="33">
        <v>1125</v>
      </c>
      <c r="M122" s="2"/>
      <c r="N122" s="2"/>
      <c r="O122" s="2"/>
      <c r="P122" s="2"/>
      <c r="Q122" s="2"/>
      <c r="R122" s="18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2"/>
      <c r="AK122" s="2"/>
      <c r="AL122" s="2"/>
      <c r="AM122" s="1"/>
      <c r="AN122" s="1"/>
      <c r="AO122" s="1"/>
      <c r="AP122" s="1"/>
      <c r="AQ122" s="1"/>
      <c r="AR122" s="2"/>
      <c r="AS122" s="1"/>
      <c r="AT122" s="1"/>
      <c r="AU122" s="1"/>
      <c r="AV122" s="1"/>
      <c r="AW122" s="1"/>
      <c r="AX122" s="1"/>
      <c r="AY122" s="1"/>
      <c r="AZ122" s="1"/>
      <c r="BA122" s="1" t="s">
        <v>3191</v>
      </c>
      <c r="BB122" s="1"/>
      <c r="BC122" s="2"/>
      <c r="BD122" s="2"/>
      <c r="BE122" s="1"/>
      <c r="BF122" s="2"/>
      <c r="BG122" s="2"/>
      <c r="BH122" s="2"/>
      <c r="BI122" s="1"/>
      <c r="BJ122" s="74"/>
    </row>
    <row r="123" spans="1:62" ht="16.2">
      <c r="A123" s="23">
        <v>119</v>
      </c>
      <c r="B123" s="33" t="s">
        <v>2905</v>
      </c>
      <c r="C123" s="33" t="s">
        <v>2235</v>
      </c>
      <c r="D123" s="33" t="s">
        <v>2661</v>
      </c>
      <c r="E123" s="33">
        <v>73</v>
      </c>
      <c r="F123" s="33" t="s">
        <v>325</v>
      </c>
      <c r="G123" s="33" t="s">
        <v>325</v>
      </c>
      <c r="H123" s="23" t="str">
        <f t="shared" si="2"/>
        <v>陳＊寶玉</v>
      </c>
      <c r="I123" s="23" t="str">
        <f t="shared" si="3"/>
        <v>2＊840349</v>
      </c>
      <c r="J123" s="33" t="s">
        <v>2429</v>
      </c>
      <c r="K123" s="33">
        <v>5760230</v>
      </c>
      <c r="L123" s="33">
        <v>1125</v>
      </c>
      <c r="M123" s="2"/>
      <c r="N123" s="2"/>
      <c r="O123" s="2"/>
      <c r="P123" s="2"/>
      <c r="Q123" s="2"/>
      <c r="R123" s="18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2"/>
      <c r="AK123" s="2"/>
      <c r="AL123" s="2"/>
      <c r="AM123" s="1"/>
      <c r="AN123" s="1"/>
      <c r="AO123" s="1"/>
      <c r="AP123" s="1"/>
      <c r="AQ123" s="1"/>
      <c r="AR123" s="2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2" t="s">
        <v>3191</v>
      </c>
      <c r="BD123" s="2"/>
      <c r="BE123" s="1"/>
      <c r="BF123" s="2"/>
      <c r="BG123" s="2"/>
      <c r="BH123" s="2"/>
      <c r="BI123" s="1"/>
      <c r="BJ123" s="74"/>
    </row>
    <row r="124" spans="1:62" ht="16.2">
      <c r="A124" s="23">
        <v>120</v>
      </c>
      <c r="B124" s="33" t="s">
        <v>3146</v>
      </c>
      <c r="C124" s="33" t="s">
        <v>1743</v>
      </c>
      <c r="D124" s="33" t="s">
        <v>2661</v>
      </c>
      <c r="E124" s="33">
        <v>46</v>
      </c>
      <c r="F124" s="33" t="s">
        <v>325</v>
      </c>
      <c r="G124" s="33" t="s">
        <v>325</v>
      </c>
      <c r="H124" s="23" t="str">
        <f t="shared" si="2"/>
        <v>謝＊貞</v>
      </c>
      <c r="I124" s="23" t="str">
        <f t="shared" si="3"/>
        <v>2＊313224</v>
      </c>
      <c r="J124" s="33" t="s">
        <v>2429</v>
      </c>
      <c r="K124" s="33">
        <v>5760350</v>
      </c>
      <c r="L124" s="33">
        <v>1125</v>
      </c>
      <c r="M124" s="2"/>
      <c r="N124" s="2"/>
      <c r="O124" s="2"/>
      <c r="P124" s="2"/>
      <c r="Q124" s="2"/>
      <c r="R124" s="18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2"/>
      <c r="AK124" s="2"/>
      <c r="AL124" s="2"/>
      <c r="AM124" s="1"/>
      <c r="AN124" s="1"/>
      <c r="AO124" s="1"/>
      <c r="AP124" s="1"/>
      <c r="AQ124" s="1"/>
      <c r="AR124" s="2"/>
      <c r="AS124" s="1"/>
      <c r="AT124" s="1"/>
      <c r="AU124" s="1" t="s">
        <v>3191</v>
      </c>
      <c r="AV124" s="1"/>
      <c r="AW124" s="1"/>
      <c r="AX124" s="1"/>
      <c r="AY124" s="1"/>
      <c r="AZ124" s="1"/>
      <c r="BA124" s="1"/>
      <c r="BB124" s="1"/>
      <c r="BC124" s="2"/>
      <c r="BD124" s="2"/>
      <c r="BE124" s="1"/>
      <c r="BF124" s="2"/>
      <c r="BG124" s="2"/>
      <c r="BH124" s="2"/>
      <c r="BI124" s="1"/>
      <c r="BJ124" s="74"/>
    </row>
    <row r="125" spans="1:62" ht="31.2">
      <c r="A125" s="23">
        <v>121</v>
      </c>
      <c r="B125" s="33" t="s">
        <v>3147</v>
      </c>
      <c r="C125" s="33" t="s">
        <v>477</v>
      </c>
      <c r="D125" s="33" t="s">
        <v>2659</v>
      </c>
      <c r="E125" s="33">
        <v>55</v>
      </c>
      <c r="F125" s="33" t="s">
        <v>325</v>
      </c>
      <c r="G125" s="33" t="s">
        <v>325</v>
      </c>
      <c r="H125" s="23" t="str">
        <f t="shared" si="2"/>
        <v>彭＊璋</v>
      </c>
      <c r="I125" s="23" t="str">
        <f t="shared" si="3"/>
        <v>2＊752022</v>
      </c>
      <c r="J125" s="33" t="s">
        <v>2429</v>
      </c>
      <c r="K125" s="33" t="s">
        <v>1127</v>
      </c>
      <c r="L125" s="33">
        <v>1125</v>
      </c>
      <c r="M125" s="2"/>
      <c r="N125" s="2"/>
      <c r="O125" s="2"/>
      <c r="P125" s="2"/>
      <c r="Q125" s="2"/>
      <c r="R125" s="18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2"/>
      <c r="AK125" s="2"/>
      <c r="AL125" s="2"/>
      <c r="AM125" s="1"/>
      <c r="AN125" s="1"/>
      <c r="AO125" s="1"/>
      <c r="AP125" s="1"/>
      <c r="AQ125" s="1"/>
      <c r="AR125" s="2"/>
      <c r="AS125" s="1"/>
      <c r="AT125" s="1"/>
      <c r="AU125" s="1"/>
      <c r="AV125" s="1"/>
      <c r="AW125" s="1"/>
      <c r="AX125" s="1"/>
      <c r="AY125" s="1"/>
      <c r="AZ125" s="1"/>
      <c r="BA125" s="1" t="s">
        <v>3191</v>
      </c>
      <c r="BB125" s="1"/>
      <c r="BC125" s="2"/>
      <c r="BD125" s="2"/>
      <c r="BE125" s="1"/>
      <c r="BF125" s="2"/>
      <c r="BG125" s="2"/>
      <c r="BH125" s="2"/>
      <c r="BI125" s="1"/>
      <c r="BJ125" s="74"/>
    </row>
    <row r="126" spans="1:62" ht="31.2">
      <c r="A126" s="23">
        <v>122</v>
      </c>
      <c r="B126" s="33" t="s">
        <v>3138</v>
      </c>
      <c r="C126" s="33" t="s">
        <v>1751</v>
      </c>
      <c r="D126" s="33" t="s">
        <v>2659</v>
      </c>
      <c r="E126" s="33">
        <v>75</v>
      </c>
      <c r="F126" s="33" t="s">
        <v>325</v>
      </c>
      <c r="G126" s="33" t="s">
        <v>325</v>
      </c>
      <c r="H126" s="23" t="str">
        <f t="shared" si="2"/>
        <v>張＊霖</v>
      </c>
      <c r="I126" s="23" t="str">
        <f t="shared" si="3"/>
        <v>2＊809101</v>
      </c>
      <c r="J126" s="33" t="s">
        <v>2429</v>
      </c>
      <c r="K126" s="33" t="s">
        <v>3007</v>
      </c>
      <c r="L126" s="33">
        <v>1125</v>
      </c>
      <c r="M126" s="2"/>
      <c r="N126" s="2"/>
      <c r="O126" s="2"/>
      <c r="P126" s="2"/>
      <c r="Q126" s="2"/>
      <c r="R126" s="18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2"/>
      <c r="AK126" s="2"/>
      <c r="AL126" s="2"/>
      <c r="AM126" s="1"/>
      <c r="AN126" s="1"/>
      <c r="AO126" s="1"/>
      <c r="AP126" s="1"/>
      <c r="AQ126" s="1"/>
      <c r="AR126" s="2"/>
      <c r="AS126" s="1"/>
      <c r="AT126" s="1"/>
      <c r="AU126" s="1" t="s">
        <v>3191</v>
      </c>
      <c r="AV126" s="1"/>
      <c r="AW126" s="1"/>
      <c r="AX126" s="1"/>
      <c r="AY126" s="1"/>
      <c r="AZ126" s="1"/>
      <c r="BA126" s="1"/>
      <c r="BB126" s="1"/>
      <c r="BC126" s="2" t="s">
        <v>3191</v>
      </c>
      <c r="BD126" s="2"/>
      <c r="BE126" s="1"/>
      <c r="BF126" s="2"/>
      <c r="BG126" s="2"/>
      <c r="BH126" s="2"/>
      <c r="BI126" s="1"/>
      <c r="BJ126" s="74"/>
    </row>
    <row r="127" spans="1:62" ht="31.2">
      <c r="A127" s="23">
        <v>123</v>
      </c>
      <c r="B127" s="33" t="s">
        <v>3148</v>
      </c>
      <c r="C127" s="33" t="s">
        <v>2456</v>
      </c>
      <c r="D127" s="33" t="s">
        <v>2661</v>
      </c>
      <c r="E127" s="33">
        <v>78</v>
      </c>
      <c r="F127" s="33" t="s">
        <v>2182</v>
      </c>
      <c r="G127" s="33" t="s">
        <v>2457</v>
      </c>
      <c r="H127" s="23" t="str">
        <f t="shared" si="2"/>
        <v>陳＊謹治</v>
      </c>
      <c r="I127" s="23" t="str">
        <f t="shared" si="3"/>
        <v>0＊963166</v>
      </c>
      <c r="J127" s="33" t="s">
        <v>2414</v>
      </c>
      <c r="K127" s="33" t="s">
        <v>3008</v>
      </c>
      <c r="L127" s="33">
        <v>1173</v>
      </c>
      <c r="M127" s="2"/>
      <c r="N127" s="2"/>
      <c r="O127" s="2"/>
      <c r="P127" s="2"/>
      <c r="Q127" s="2"/>
      <c r="R127" s="18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2"/>
      <c r="AK127" s="2"/>
      <c r="AL127" s="2"/>
      <c r="AM127" s="1"/>
      <c r="AN127" s="1"/>
      <c r="AO127" s="1"/>
      <c r="AP127" s="1"/>
      <c r="AQ127" s="1"/>
      <c r="AR127" s="2" t="s">
        <v>3191</v>
      </c>
      <c r="AS127" s="1"/>
      <c r="AT127" s="1"/>
      <c r="AU127" s="1"/>
      <c r="AV127" s="1" t="s">
        <v>1108</v>
      </c>
      <c r="AW127" s="1"/>
      <c r="AX127" s="1"/>
      <c r="AY127" s="1"/>
      <c r="AZ127" s="1"/>
      <c r="BA127" s="1"/>
      <c r="BB127" s="1"/>
      <c r="BC127" s="2"/>
      <c r="BD127" s="2"/>
      <c r="BE127" s="1"/>
      <c r="BF127" s="2"/>
      <c r="BG127" s="2"/>
      <c r="BH127" s="2"/>
      <c r="BI127" s="1" t="s">
        <v>1111</v>
      </c>
      <c r="BJ127" s="74"/>
    </row>
    <row r="128" spans="1:62" ht="46.8">
      <c r="A128" s="23">
        <v>124</v>
      </c>
      <c r="B128" s="33" t="s">
        <v>3149</v>
      </c>
      <c r="C128" s="33" t="s">
        <v>1748</v>
      </c>
      <c r="D128" s="33" t="s">
        <v>2659</v>
      </c>
      <c r="E128" s="33">
        <v>63</v>
      </c>
      <c r="F128" s="33" t="s">
        <v>325</v>
      </c>
      <c r="G128" s="33" t="s">
        <v>325</v>
      </c>
      <c r="H128" s="23" t="str">
        <f t="shared" si="2"/>
        <v>周＊瑞</v>
      </c>
      <c r="I128" s="23" t="str">
        <f t="shared" si="3"/>
        <v>0＊952002</v>
      </c>
      <c r="J128" s="33" t="s">
        <v>2414</v>
      </c>
      <c r="K128" s="33" t="s">
        <v>1148</v>
      </c>
      <c r="L128" s="33">
        <v>1173</v>
      </c>
      <c r="M128" s="2"/>
      <c r="N128" s="2"/>
      <c r="O128" s="2"/>
      <c r="P128" s="2"/>
      <c r="Q128" s="2"/>
      <c r="R128" s="18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2"/>
      <c r="AK128" s="2"/>
      <c r="AL128" s="2"/>
      <c r="AM128" s="1"/>
      <c r="AN128" s="1"/>
      <c r="AO128" s="1"/>
      <c r="AP128" s="1"/>
      <c r="AQ128" s="1"/>
      <c r="AR128" s="2"/>
      <c r="AS128" s="1"/>
      <c r="AT128" s="1"/>
      <c r="AU128" s="1"/>
      <c r="AV128" s="1" t="s">
        <v>3191</v>
      </c>
      <c r="AW128" s="1"/>
      <c r="AX128" s="1"/>
      <c r="AY128" s="1"/>
      <c r="AZ128" s="1"/>
      <c r="BA128" s="1"/>
      <c r="BB128" s="1"/>
      <c r="BC128" s="2" t="s">
        <v>3191</v>
      </c>
      <c r="BD128" s="2"/>
      <c r="BE128" s="1"/>
      <c r="BF128" s="2"/>
      <c r="BG128" s="2"/>
      <c r="BH128" s="2"/>
      <c r="BI128" s="1"/>
      <c r="BJ128" s="74"/>
    </row>
    <row r="129" spans="1:62" ht="16.2">
      <c r="A129" s="23">
        <v>125</v>
      </c>
      <c r="B129" s="33" t="s">
        <v>3150</v>
      </c>
      <c r="C129" s="33" t="s">
        <v>1745</v>
      </c>
      <c r="D129" s="33" t="s">
        <v>2661</v>
      </c>
      <c r="E129" s="33">
        <v>95</v>
      </c>
      <c r="F129" s="33" t="s">
        <v>325</v>
      </c>
      <c r="G129" s="33" t="s">
        <v>325</v>
      </c>
      <c r="H129" s="23" t="str">
        <f t="shared" si="2"/>
        <v>李＊銀妹</v>
      </c>
      <c r="I129" s="23" t="str">
        <f t="shared" si="3"/>
        <v>0＊642031</v>
      </c>
      <c r="J129" s="33" t="s">
        <v>2414</v>
      </c>
      <c r="K129" s="33">
        <v>5760350</v>
      </c>
      <c r="L129" s="33">
        <v>1173</v>
      </c>
      <c r="M129" s="2"/>
      <c r="N129" s="2"/>
      <c r="O129" s="2"/>
      <c r="P129" s="2"/>
      <c r="Q129" s="2"/>
      <c r="R129" s="18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2"/>
      <c r="AK129" s="2"/>
      <c r="AL129" s="2"/>
      <c r="AM129" s="1"/>
      <c r="AN129" s="1"/>
      <c r="AO129" s="1"/>
      <c r="AP129" s="1"/>
      <c r="AQ129" s="1"/>
      <c r="AR129" s="2"/>
      <c r="AS129" s="1"/>
      <c r="AT129" s="1"/>
      <c r="AU129" s="1" t="s">
        <v>3191</v>
      </c>
      <c r="AV129" s="1"/>
      <c r="AW129" s="1"/>
      <c r="AX129" s="1"/>
      <c r="AY129" s="1"/>
      <c r="AZ129" s="1"/>
      <c r="BA129" s="1"/>
      <c r="BB129" s="1"/>
      <c r="BC129" s="2"/>
      <c r="BD129" s="2"/>
      <c r="BE129" s="1"/>
      <c r="BF129" s="2"/>
      <c r="BG129" s="2"/>
      <c r="BH129" s="2"/>
      <c r="BI129" s="1"/>
      <c r="BJ129" s="74"/>
    </row>
    <row r="130" spans="1:62" ht="46.8">
      <c r="A130" s="23">
        <v>126</v>
      </c>
      <c r="B130" s="33" t="s">
        <v>3151</v>
      </c>
      <c r="C130" s="33" t="s">
        <v>2458</v>
      </c>
      <c r="D130" s="33" t="s">
        <v>2661</v>
      </c>
      <c r="E130" s="33">
        <v>65</v>
      </c>
      <c r="F130" s="33" t="s">
        <v>2414</v>
      </c>
      <c r="G130" s="33" t="s">
        <v>2429</v>
      </c>
      <c r="H130" s="23" t="str">
        <f t="shared" si="2"/>
        <v>王＊英</v>
      </c>
      <c r="I130" s="23" t="str">
        <f t="shared" si="3"/>
        <v>0＊981047</v>
      </c>
      <c r="J130" s="33" t="s">
        <v>2425</v>
      </c>
      <c r="K130" s="33" t="s">
        <v>1139</v>
      </c>
      <c r="L130" s="33">
        <v>1173</v>
      </c>
      <c r="M130" s="2"/>
      <c r="N130" s="2"/>
      <c r="O130" s="2"/>
      <c r="P130" s="2"/>
      <c r="Q130" s="2"/>
      <c r="R130" s="18"/>
      <c r="S130" s="1"/>
      <c r="T130" s="1"/>
      <c r="U130" s="1"/>
      <c r="V130" s="1"/>
      <c r="W130" s="1" t="s">
        <v>3191</v>
      </c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2"/>
      <c r="AK130" s="2"/>
      <c r="AL130" s="2"/>
      <c r="AM130" s="1"/>
      <c r="AN130" s="1"/>
      <c r="AO130" s="1"/>
      <c r="AP130" s="1"/>
      <c r="AQ130" s="1"/>
      <c r="AR130" s="2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2"/>
      <c r="BD130" s="2"/>
      <c r="BE130" s="1"/>
      <c r="BF130" s="2"/>
      <c r="BG130" s="2"/>
      <c r="BH130" s="2"/>
      <c r="BI130" s="1" t="s">
        <v>1111</v>
      </c>
      <c r="BJ130" s="74"/>
    </row>
    <row r="131" spans="1:62" ht="16.2">
      <c r="A131" s="23">
        <v>127</v>
      </c>
      <c r="B131" s="33" t="s">
        <v>3152</v>
      </c>
      <c r="C131" s="33" t="s">
        <v>520</v>
      </c>
      <c r="D131" s="33" t="s">
        <v>2659</v>
      </c>
      <c r="E131" s="33">
        <v>80</v>
      </c>
      <c r="F131" s="33" t="s">
        <v>325</v>
      </c>
      <c r="G131" s="33" t="s">
        <v>325</v>
      </c>
      <c r="H131" s="23" t="str">
        <f t="shared" si="2"/>
        <v>柯＊雄</v>
      </c>
      <c r="I131" s="23" t="str">
        <f t="shared" si="3"/>
        <v>0＊135107</v>
      </c>
      <c r="J131" s="33" t="s">
        <v>2425</v>
      </c>
      <c r="K131" s="33">
        <v>5760350</v>
      </c>
      <c r="L131" s="33">
        <v>1173</v>
      </c>
      <c r="M131" s="2"/>
      <c r="N131" s="2"/>
      <c r="O131" s="2"/>
      <c r="P131" s="2"/>
      <c r="Q131" s="2"/>
      <c r="R131" s="18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2"/>
      <c r="AK131" s="2"/>
      <c r="AL131" s="2"/>
      <c r="AM131" s="1"/>
      <c r="AN131" s="1"/>
      <c r="AO131" s="1"/>
      <c r="AP131" s="1"/>
      <c r="AQ131" s="1"/>
      <c r="AR131" s="2"/>
      <c r="AS131" s="1"/>
      <c r="AT131" s="1"/>
      <c r="AU131" s="1" t="s">
        <v>3191</v>
      </c>
      <c r="AV131" s="1"/>
      <c r="AW131" s="1"/>
      <c r="AX131" s="1"/>
      <c r="AY131" s="1"/>
      <c r="AZ131" s="1"/>
      <c r="BA131" s="1"/>
      <c r="BB131" s="1"/>
      <c r="BC131" s="2"/>
      <c r="BD131" s="2"/>
      <c r="BE131" s="1"/>
      <c r="BF131" s="2"/>
      <c r="BG131" s="2"/>
      <c r="BH131" s="2"/>
      <c r="BI131" s="1"/>
      <c r="BJ131" s="74"/>
    </row>
    <row r="132" spans="1:62" ht="46.8">
      <c r="A132" s="23">
        <v>128</v>
      </c>
      <c r="B132" s="33" t="s">
        <v>3153</v>
      </c>
      <c r="C132" s="33" t="s">
        <v>2459</v>
      </c>
      <c r="D132" s="33" t="s">
        <v>2661</v>
      </c>
      <c r="E132" s="33">
        <v>75</v>
      </c>
      <c r="F132" s="33" t="s">
        <v>325</v>
      </c>
      <c r="G132" s="33" t="s">
        <v>325</v>
      </c>
      <c r="H132" s="23" t="str">
        <f t="shared" si="2"/>
        <v>唐＊淑微</v>
      </c>
      <c r="I132" s="23" t="str">
        <f t="shared" si="3"/>
        <v>0＊913750</v>
      </c>
      <c r="J132" s="33" t="s">
        <v>2417</v>
      </c>
      <c r="K132" s="33" t="s">
        <v>1132</v>
      </c>
      <c r="L132" s="33">
        <v>1173</v>
      </c>
      <c r="M132" s="2"/>
      <c r="N132" s="2"/>
      <c r="O132" s="2"/>
      <c r="P132" s="2"/>
      <c r="Q132" s="2"/>
      <c r="R132" s="18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2"/>
      <c r="AK132" s="2"/>
      <c r="AL132" s="2"/>
      <c r="AM132" s="1"/>
      <c r="AN132" s="1"/>
      <c r="AO132" s="1"/>
      <c r="AP132" s="1"/>
      <c r="AQ132" s="1"/>
      <c r="AR132" s="2"/>
      <c r="AS132" s="1"/>
      <c r="AT132" s="1"/>
      <c r="AU132" s="1"/>
      <c r="AV132" s="1"/>
      <c r="AW132" s="1"/>
      <c r="AX132" s="1"/>
      <c r="AY132" s="1" t="s">
        <v>3191</v>
      </c>
      <c r="AZ132" s="1"/>
      <c r="BA132" s="1" t="s">
        <v>1169</v>
      </c>
      <c r="BB132" s="1"/>
      <c r="BC132" s="2"/>
      <c r="BD132" s="2"/>
      <c r="BE132" s="1"/>
      <c r="BF132" s="2"/>
      <c r="BG132" s="2"/>
      <c r="BH132" s="2"/>
      <c r="BI132" s="1"/>
      <c r="BJ132" s="74"/>
    </row>
    <row r="133" spans="1:62" ht="46.8">
      <c r="A133" s="23">
        <v>129</v>
      </c>
      <c r="B133" s="33" t="s">
        <v>3138</v>
      </c>
      <c r="C133" s="33" t="s">
        <v>1751</v>
      </c>
      <c r="D133" s="33" t="s">
        <v>2659</v>
      </c>
      <c r="E133" s="33">
        <v>75</v>
      </c>
      <c r="F133" s="33" t="s">
        <v>325</v>
      </c>
      <c r="G133" s="33" t="s">
        <v>325</v>
      </c>
      <c r="H133" s="23" t="str">
        <f t="shared" ref="H133:H165" si="4">REPLACE(B133,2,1,"＊")</f>
        <v>張＊霖</v>
      </c>
      <c r="I133" s="23" t="str">
        <f t="shared" ref="I133:I165" si="5">REPLACE(C133,2,1,"＊")</f>
        <v>2＊809101</v>
      </c>
      <c r="J133" s="33" t="s">
        <v>2417</v>
      </c>
      <c r="K133" s="33" t="s">
        <v>1132</v>
      </c>
      <c r="L133" s="33">
        <v>1173</v>
      </c>
      <c r="M133" s="2"/>
      <c r="N133" s="2"/>
      <c r="O133" s="2"/>
      <c r="P133" s="2"/>
      <c r="Q133" s="2"/>
      <c r="R133" s="18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2"/>
      <c r="AK133" s="2"/>
      <c r="AL133" s="2"/>
      <c r="AM133" s="1"/>
      <c r="AN133" s="1"/>
      <c r="AO133" s="1"/>
      <c r="AP133" s="1"/>
      <c r="AQ133" s="1"/>
      <c r="AR133" s="2"/>
      <c r="AS133" s="1"/>
      <c r="AT133" s="1"/>
      <c r="AU133" s="1"/>
      <c r="AV133" s="1"/>
      <c r="AW133" s="1"/>
      <c r="AX133" s="1"/>
      <c r="AY133" s="1"/>
      <c r="AZ133" s="1" t="s">
        <v>3191</v>
      </c>
      <c r="BA133" s="1" t="s">
        <v>3191</v>
      </c>
      <c r="BB133" s="1"/>
      <c r="BC133" s="2"/>
      <c r="BD133" s="2"/>
      <c r="BE133" s="1"/>
      <c r="BF133" s="2"/>
      <c r="BG133" s="2"/>
      <c r="BH133" s="2"/>
      <c r="BI133" s="1"/>
      <c r="BJ133" s="74"/>
    </row>
    <row r="134" spans="1:62" ht="16.2">
      <c r="A134" s="23">
        <v>130</v>
      </c>
      <c r="B134" s="33" t="s">
        <v>2936</v>
      </c>
      <c r="C134" s="33" t="s">
        <v>490</v>
      </c>
      <c r="D134" s="33" t="s">
        <v>2659</v>
      </c>
      <c r="E134" s="33">
        <v>46</v>
      </c>
      <c r="F134" s="33" t="s">
        <v>325</v>
      </c>
      <c r="G134" s="33" t="s">
        <v>325</v>
      </c>
      <c r="H134" s="23" t="str">
        <f t="shared" si="4"/>
        <v>高＊誠</v>
      </c>
      <c r="I134" s="23" t="str">
        <f t="shared" si="5"/>
        <v>0＊901391</v>
      </c>
      <c r="J134" s="33" t="s">
        <v>2432</v>
      </c>
      <c r="K134" s="33">
        <v>5761110</v>
      </c>
      <c r="L134" s="33">
        <v>1173</v>
      </c>
      <c r="M134" s="2"/>
      <c r="N134" s="2"/>
      <c r="O134" s="2"/>
      <c r="P134" s="2"/>
      <c r="Q134" s="2"/>
      <c r="R134" s="18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2"/>
      <c r="AK134" s="2"/>
      <c r="AL134" s="2"/>
      <c r="AM134" s="1"/>
      <c r="AN134" s="1"/>
      <c r="AO134" s="1"/>
      <c r="AP134" s="1"/>
      <c r="AQ134" s="1"/>
      <c r="AR134" s="2"/>
      <c r="AS134" s="1"/>
      <c r="AT134" s="1"/>
      <c r="AU134" s="1"/>
      <c r="AV134" s="1" t="s">
        <v>3191</v>
      </c>
      <c r="AW134" s="1"/>
      <c r="AX134" s="1"/>
      <c r="AY134" s="1"/>
      <c r="AZ134" s="1"/>
      <c r="BA134" s="1"/>
      <c r="BB134" s="1"/>
      <c r="BC134" s="2"/>
      <c r="BD134" s="2"/>
      <c r="BE134" s="1"/>
      <c r="BF134" s="2"/>
      <c r="BG134" s="2"/>
      <c r="BH134" s="2"/>
      <c r="BI134" s="1"/>
      <c r="BJ134" s="74"/>
    </row>
    <row r="135" spans="1:62" ht="46.8">
      <c r="A135" s="23">
        <v>131</v>
      </c>
      <c r="B135" s="33" t="s">
        <v>2918</v>
      </c>
      <c r="C135" s="33" t="s">
        <v>895</v>
      </c>
      <c r="D135" s="33" t="s">
        <v>2659</v>
      </c>
      <c r="E135" s="33">
        <v>64</v>
      </c>
      <c r="F135" s="33" t="s">
        <v>325</v>
      </c>
      <c r="G135" s="33" t="s">
        <v>325</v>
      </c>
      <c r="H135" s="23" t="str">
        <f t="shared" si="4"/>
        <v>陳＊賢</v>
      </c>
      <c r="I135" s="23" t="str">
        <f t="shared" si="5"/>
        <v>1＊680841</v>
      </c>
      <c r="J135" s="33" t="s">
        <v>2432</v>
      </c>
      <c r="K135" s="33" t="s">
        <v>1134</v>
      </c>
      <c r="L135" s="33">
        <v>1173</v>
      </c>
      <c r="M135" s="2"/>
      <c r="N135" s="2"/>
      <c r="O135" s="2"/>
      <c r="P135" s="2"/>
      <c r="Q135" s="2"/>
      <c r="R135" s="18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2"/>
      <c r="AK135" s="2"/>
      <c r="AL135" s="2"/>
      <c r="AM135" s="1"/>
      <c r="AN135" s="1"/>
      <c r="AO135" s="1"/>
      <c r="AP135" s="1"/>
      <c r="AQ135" s="1"/>
      <c r="AR135" s="2"/>
      <c r="AS135" s="1"/>
      <c r="AT135" s="1"/>
      <c r="AU135" s="1"/>
      <c r="AV135" s="1"/>
      <c r="AW135" s="1"/>
      <c r="AX135" s="1"/>
      <c r="AY135" s="1"/>
      <c r="AZ135" s="1"/>
      <c r="BA135" s="1" t="s">
        <v>3191</v>
      </c>
      <c r="BB135" s="1"/>
      <c r="BC135" s="2"/>
      <c r="BD135" s="2"/>
      <c r="BE135" s="1"/>
      <c r="BF135" s="2"/>
      <c r="BG135" s="2"/>
      <c r="BH135" s="2"/>
      <c r="BI135" s="1" t="s">
        <v>1098</v>
      </c>
      <c r="BJ135" s="74"/>
    </row>
    <row r="136" spans="1:62" ht="46.8">
      <c r="A136" s="23">
        <v>132</v>
      </c>
      <c r="B136" s="33" t="s">
        <v>3154</v>
      </c>
      <c r="C136" s="33" t="s">
        <v>177</v>
      </c>
      <c r="D136" s="33" t="s">
        <v>2661</v>
      </c>
      <c r="E136" s="33">
        <v>72</v>
      </c>
      <c r="F136" s="33" t="s">
        <v>325</v>
      </c>
      <c r="G136" s="33" t="s">
        <v>325</v>
      </c>
      <c r="H136" s="23" t="str">
        <f t="shared" si="4"/>
        <v>邱＊</v>
      </c>
      <c r="I136" s="23" t="str">
        <f t="shared" si="5"/>
        <v>1＊233488</v>
      </c>
      <c r="J136" s="33" t="s">
        <v>2432</v>
      </c>
      <c r="K136" s="33" t="s">
        <v>1132</v>
      </c>
      <c r="L136" s="33">
        <v>1173</v>
      </c>
      <c r="M136" s="2"/>
      <c r="N136" s="2"/>
      <c r="O136" s="2"/>
      <c r="P136" s="2"/>
      <c r="Q136" s="2"/>
      <c r="R136" s="18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2"/>
      <c r="AK136" s="2"/>
      <c r="AL136" s="2"/>
      <c r="AM136" s="1"/>
      <c r="AN136" s="1"/>
      <c r="AO136" s="1"/>
      <c r="AP136" s="1"/>
      <c r="AQ136" s="1"/>
      <c r="AR136" s="2"/>
      <c r="AS136" s="1"/>
      <c r="AT136" s="1"/>
      <c r="AU136" s="1"/>
      <c r="AV136" s="1"/>
      <c r="AW136" s="1"/>
      <c r="AX136" s="1"/>
      <c r="AY136" s="1"/>
      <c r="AZ136" s="1" t="s">
        <v>3191</v>
      </c>
      <c r="BA136" s="1" t="s">
        <v>3191</v>
      </c>
      <c r="BB136" s="1"/>
      <c r="BC136" s="2"/>
      <c r="BD136" s="2"/>
      <c r="BE136" s="1"/>
      <c r="BF136" s="2"/>
      <c r="BG136" s="2"/>
      <c r="BH136" s="2"/>
      <c r="BI136" s="1"/>
      <c r="BJ136" s="74"/>
    </row>
    <row r="137" spans="1:62" ht="31.2">
      <c r="A137" s="23">
        <v>133</v>
      </c>
      <c r="B137" s="33" t="s">
        <v>3155</v>
      </c>
      <c r="C137" s="33" t="s">
        <v>2460</v>
      </c>
      <c r="D137" s="33" t="s">
        <v>2659</v>
      </c>
      <c r="E137" s="33">
        <v>78</v>
      </c>
      <c r="F137" s="33" t="s">
        <v>2215</v>
      </c>
      <c r="G137" s="33" t="s">
        <v>2419</v>
      </c>
      <c r="H137" s="23" t="str">
        <f t="shared" si="4"/>
        <v>曾＊誌</v>
      </c>
      <c r="I137" s="23" t="str">
        <f t="shared" si="5"/>
        <v>1＊633657</v>
      </c>
      <c r="J137" s="33" t="s">
        <v>2426</v>
      </c>
      <c r="K137" s="33" t="s">
        <v>1127</v>
      </c>
      <c r="L137" s="33">
        <v>1173</v>
      </c>
      <c r="M137" s="2"/>
      <c r="N137" s="2"/>
      <c r="O137" s="2"/>
      <c r="P137" s="2"/>
      <c r="Q137" s="2"/>
      <c r="R137" s="18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2"/>
      <c r="AK137" s="2"/>
      <c r="AL137" s="2"/>
      <c r="AM137" s="1"/>
      <c r="AN137" s="1"/>
      <c r="AO137" s="1"/>
      <c r="AP137" s="1"/>
      <c r="AQ137" s="1"/>
      <c r="AR137" s="2"/>
      <c r="AS137" s="1"/>
      <c r="AT137" s="1"/>
      <c r="AU137" s="1"/>
      <c r="AV137" s="1"/>
      <c r="AW137" s="1"/>
      <c r="AX137" s="1"/>
      <c r="AY137" s="1"/>
      <c r="AZ137" s="1"/>
      <c r="BA137" s="1" t="s">
        <v>3191</v>
      </c>
      <c r="BB137" s="1"/>
      <c r="BC137" s="2"/>
      <c r="BD137" s="2"/>
      <c r="BE137" s="1"/>
      <c r="BF137" s="2"/>
      <c r="BG137" s="2"/>
      <c r="BH137" s="2"/>
      <c r="BI137" s="1"/>
      <c r="BJ137" s="74"/>
    </row>
    <row r="138" spans="1:62" ht="31.2">
      <c r="A138" s="23">
        <v>134</v>
      </c>
      <c r="B138" s="33" t="s">
        <v>3065</v>
      </c>
      <c r="C138" s="33" t="s">
        <v>2382</v>
      </c>
      <c r="D138" s="33" t="s">
        <v>2659</v>
      </c>
      <c r="E138" s="33">
        <v>69</v>
      </c>
      <c r="F138" s="33" t="s">
        <v>325</v>
      </c>
      <c r="G138" s="33" t="s">
        <v>325</v>
      </c>
      <c r="H138" s="23" t="str">
        <f t="shared" si="4"/>
        <v>張＊賢</v>
      </c>
      <c r="I138" s="23" t="str">
        <f t="shared" si="5"/>
        <v>0＊525142</v>
      </c>
      <c r="J138" s="33" t="s">
        <v>2426</v>
      </c>
      <c r="K138" s="33" t="s">
        <v>1127</v>
      </c>
      <c r="L138" s="33">
        <v>1173</v>
      </c>
      <c r="M138" s="2"/>
      <c r="N138" s="2"/>
      <c r="O138" s="2"/>
      <c r="P138" s="2"/>
      <c r="Q138" s="2"/>
      <c r="R138" s="18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2"/>
      <c r="AK138" s="2"/>
      <c r="AL138" s="2"/>
      <c r="AM138" s="1"/>
      <c r="AN138" s="1"/>
      <c r="AO138" s="1"/>
      <c r="AP138" s="1"/>
      <c r="AQ138" s="1"/>
      <c r="AR138" s="2"/>
      <c r="AS138" s="1"/>
      <c r="AT138" s="1"/>
      <c r="AU138" s="1"/>
      <c r="AV138" s="1"/>
      <c r="AW138" s="1"/>
      <c r="AX138" s="1"/>
      <c r="AY138" s="1"/>
      <c r="AZ138" s="1"/>
      <c r="BA138" s="1" t="s">
        <v>3191</v>
      </c>
      <c r="BB138" s="1"/>
      <c r="BC138" s="2"/>
      <c r="BD138" s="2"/>
      <c r="BE138" s="1"/>
      <c r="BF138" s="2"/>
      <c r="BG138" s="2"/>
      <c r="BH138" s="2"/>
      <c r="BI138" s="1"/>
      <c r="BJ138" s="74"/>
    </row>
    <row r="139" spans="1:62" ht="46.8">
      <c r="A139" s="23">
        <v>135</v>
      </c>
      <c r="B139" s="33" t="s">
        <v>3156</v>
      </c>
      <c r="C139" s="33" t="s">
        <v>2461</v>
      </c>
      <c r="D139" s="33" t="s">
        <v>2661</v>
      </c>
      <c r="E139" s="33">
        <v>78</v>
      </c>
      <c r="F139" s="33" t="s">
        <v>325</v>
      </c>
      <c r="G139" s="33" t="s">
        <v>325</v>
      </c>
      <c r="H139" s="23" t="str">
        <f t="shared" si="4"/>
        <v>林＊幸枝</v>
      </c>
      <c r="I139" s="23" t="str">
        <f t="shared" si="5"/>
        <v>0＊139631</v>
      </c>
      <c r="J139" s="33" t="s">
        <v>2176</v>
      </c>
      <c r="K139" s="33" t="s">
        <v>1132</v>
      </c>
      <c r="L139" s="33">
        <v>1410</v>
      </c>
      <c r="M139" s="2"/>
      <c r="N139" s="2"/>
      <c r="O139" s="2"/>
      <c r="P139" s="2"/>
      <c r="Q139" s="2"/>
      <c r="R139" s="18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2"/>
      <c r="AK139" s="2"/>
      <c r="AL139" s="2"/>
      <c r="AM139" s="1"/>
      <c r="AN139" s="1"/>
      <c r="AO139" s="1"/>
      <c r="AP139" s="1"/>
      <c r="AQ139" s="1"/>
      <c r="AR139" s="2"/>
      <c r="AS139" s="1"/>
      <c r="AT139" s="1"/>
      <c r="AU139" s="1"/>
      <c r="AV139" s="1"/>
      <c r="AW139" s="1"/>
      <c r="AX139" s="1"/>
      <c r="AY139" s="1"/>
      <c r="AZ139" s="1" t="s">
        <v>3191</v>
      </c>
      <c r="BA139" s="1" t="s">
        <v>3191</v>
      </c>
      <c r="BB139" s="1"/>
      <c r="BC139" s="2"/>
      <c r="BD139" s="2"/>
      <c r="BE139" s="1"/>
      <c r="BF139" s="2"/>
      <c r="BG139" s="2"/>
      <c r="BH139" s="2"/>
      <c r="BI139" s="1"/>
      <c r="BJ139" s="74"/>
    </row>
    <row r="140" spans="1:62" ht="31.2">
      <c r="A140" s="23">
        <v>136</v>
      </c>
      <c r="B140" s="33" t="s">
        <v>3157</v>
      </c>
      <c r="C140" s="33" t="s">
        <v>2124</v>
      </c>
      <c r="D140" s="33" t="s">
        <v>2661</v>
      </c>
      <c r="E140" s="33">
        <v>48</v>
      </c>
      <c r="F140" s="33" t="s">
        <v>2162</v>
      </c>
      <c r="G140" s="33" t="s">
        <v>2424</v>
      </c>
      <c r="H140" s="23" t="str">
        <f t="shared" si="4"/>
        <v>虎＊娟</v>
      </c>
      <c r="I140" s="23" t="str">
        <f t="shared" si="5"/>
        <v>1＊864294</v>
      </c>
      <c r="J140" s="33" t="s">
        <v>2411</v>
      </c>
      <c r="K140" s="33" t="s">
        <v>1142</v>
      </c>
      <c r="L140" s="33">
        <v>1410</v>
      </c>
      <c r="M140" s="2"/>
      <c r="N140" s="2"/>
      <c r="O140" s="2"/>
      <c r="P140" s="2"/>
      <c r="Q140" s="2"/>
      <c r="R140" s="18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2"/>
      <c r="AK140" s="2"/>
      <c r="AL140" s="2"/>
      <c r="AM140" s="1"/>
      <c r="AN140" s="1"/>
      <c r="AO140" s="1"/>
      <c r="AP140" s="1"/>
      <c r="AQ140" s="1"/>
      <c r="AR140" s="2"/>
      <c r="AS140" s="1"/>
      <c r="AT140" s="1"/>
      <c r="AU140" s="1"/>
      <c r="AV140" s="1" t="s">
        <v>3191</v>
      </c>
      <c r="AW140" s="1"/>
      <c r="AX140" s="1"/>
      <c r="AY140" s="1"/>
      <c r="AZ140" s="1"/>
      <c r="BA140" s="1"/>
      <c r="BB140" s="1"/>
      <c r="BC140" s="2"/>
      <c r="BD140" s="2"/>
      <c r="BE140" s="1"/>
      <c r="BF140" s="2"/>
      <c r="BG140" s="2"/>
      <c r="BH140" s="2"/>
      <c r="BI140" s="1" t="s">
        <v>1111</v>
      </c>
      <c r="BJ140" s="74"/>
    </row>
    <row r="141" spans="1:62" ht="31.2">
      <c r="A141" s="23">
        <v>137</v>
      </c>
      <c r="B141" s="33" t="s">
        <v>3158</v>
      </c>
      <c r="C141" s="33" t="s">
        <v>2462</v>
      </c>
      <c r="D141" s="33" t="s">
        <v>2661</v>
      </c>
      <c r="E141" s="33">
        <v>80</v>
      </c>
      <c r="F141" s="33" t="s">
        <v>325</v>
      </c>
      <c r="G141" s="33" t="s">
        <v>325</v>
      </c>
      <c r="H141" s="23" t="str">
        <f t="shared" si="4"/>
        <v>林＊玉珠</v>
      </c>
      <c r="I141" s="23" t="str">
        <f t="shared" si="5"/>
        <v>0＊897106</v>
      </c>
      <c r="J141" s="33" t="s">
        <v>2411</v>
      </c>
      <c r="K141" s="33" t="s">
        <v>1143</v>
      </c>
      <c r="L141" s="33">
        <v>1410</v>
      </c>
      <c r="M141" s="2"/>
      <c r="N141" s="2"/>
      <c r="O141" s="2"/>
      <c r="P141" s="2"/>
      <c r="Q141" s="2"/>
      <c r="R141" s="18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2"/>
      <c r="AK141" s="2"/>
      <c r="AL141" s="2"/>
      <c r="AM141" s="1"/>
      <c r="AN141" s="1"/>
      <c r="AO141" s="1"/>
      <c r="AP141" s="1"/>
      <c r="AQ141" s="1"/>
      <c r="AR141" s="2"/>
      <c r="AS141" s="1"/>
      <c r="AT141" s="1"/>
      <c r="AU141" s="1"/>
      <c r="AV141" s="1" t="s">
        <v>3191</v>
      </c>
      <c r="AW141" s="1"/>
      <c r="AX141" s="1"/>
      <c r="AY141" s="1"/>
      <c r="AZ141" s="1"/>
      <c r="BA141" s="1"/>
      <c r="BB141" s="1"/>
      <c r="BC141" s="2" t="s">
        <v>3191</v>
      </c>
      <c r="BD141" s="2"/>
      <c r="BE141" s="1"/>
      <c r="BF141" s="2"/>
      <c r="BG141" s="2"/>
      <c r="BH141" s="2"/>
      <c r="BI141" s="1"/>
      <c r="BJ141" s="74"/>
    </row>
    <row r="142" spans="1:62" ht="62.4">
      <c r="A142" s="23">
        <v>138</v>
      </c>
      <c r="B142" s="33" t="s">
        <v>3159</v>
      </c>
      <c r="C142" s="33" t="s">
        <v>2463</v>
      </c>
      <c r="D142" s="33" t="s">
        <v>2661</v>
      </c>
      <c r="E142" s="33">
        <v>101</v>
      </c>
      <c r="F142" s="33" t="s">
        <v>776</v>
      </c>
      <c r="G142" s="33"/>
      <c r="H142" s="23" t="str">
        <f t="shared" si="4"/>
        <v>黃＊碧瑜</v>
      </c>
      <c r="I142" s="23" t="str">
        <f t="shared" si="5"/>
        <v>1＊826005</v>
      </c>
      <c r="J142" s="33" t="s">
        <v>2414</v>
      </c>
      <c r="K142" s="33" t="s">
        <v>2644</v>
      </c>
      <c r="L142" s="33">
        <v>1410</v>
      </c>
      <c r="M142" s="2"/>
      <c r="N142" s="2"/>
      <c r="O142" s="2"/>
      <c r="P142" s="2"/>
      <c r="Q142" s="2"/>
      <c r="R142" s="18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2"/>
      <c r="AK142" s="2"/>
      <c r="AL142" s="2"/>
      <c r="AM142" s="1"/>
      <c r="AN142" s="1"/>
      <c r="AO142" s="1"/>
      <c r="AP142" s="1"/>
      <c r="AQ142" s="1"/>
      <c r="AR142" s="2" t="s">
        <v>3191</v>
      </c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2" t="s">
        <v>3191</v>
      </c>
      <c r="BD142" s="2"/>
      <c r="BE142" s="1"/>
      <c r="BF142" s="2"/>
      <c r="BG142" s="2"/>
      <c r="BH142" s="2"/>
      <c r="BI142" s="1" t="s">
        <v>1111</v>
      </c>
      <c r="BJ142" s="74"/>
    </row>
    <row r="143" spans="1:62" ht="46.8">
      <c r="A143" s="23">
        <v>139</v>
      </c>
      <c r="B143" s="33" t="s">
        <v>2962</v>
      </c>
      <c r="C143" s="33" t="s">
        <v>2274</v>
      </c>
      <c r="D143" s="33" t="s">
        <v>2659</v>
      </c>
      <c r="E143" s="33">
        <v>81</v>
      </c>
      <c r="F143" s="33" t="s">
        <v>325</v>
      </c>
      <c r="G143" s="33" t="s">
        <v>325</v>
      </c>
      <c r="H143" s="23" t="str">
        <f t="shared" si="4"/>
        <v>陳＊介</v>
      </c>
      <c r="I143" s="23" t="str">
        <f t="shared" si="5"/>
        <v>0＊027105</v>
      </c>
      <c r="J143" s="33" t="s">
        <v>2414</v>
      </c>
      <c r="K143" s="33" t="s">
        <v>1148</v>
      </c>
      <c r="L143" s="33">
        <v>1410</v>
      </c>
      <c r="M143" s="2"/>
      <c r="N143" s="2"/>
      <c r="O143" s="2"/>
      <c r="P143" s="2"/>
      <c r="Q143" s="2"/>
      <c r="R143" s="18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2"/>
      <c r="AK143" s="2"/>
      <c r="AL143" s="2"/>
      <c r="AM143" s="1"/>
      <c r="AN143" s="1"/>
      <c r="AO143" s="1"/>
      <c r="AP143" s="1"/>
      <c r="AQ143" s="1"/>
      <c r="AR143" s="2"/>
      <c r="AS143" s="1"/>
      <c r="AT143" s="1"/>
      <c r="AU143" s="1"/>
      <c r="AV143" s="1" t="s">
        <v>3191</v>
      </c>
      <c r="AW143" s="1"/>
      <c r="AX143" s="1"/>
      <c r="AY143" s="1"/>
      <c r="AZ143" s="1"/>
      <c r="BA143" s="1"/>
      <c r="BB143" s="1"/>
      <c r="BC143" s="2" t="s">
        <v>3191</v>
      </c>
      <c r="BD143" s="37"/>
      <c r="BE143" s="1"/>
      <c r="BF143" s="2"/>
      <c r="BG143" s="2"/>
      <c r="BH143" s="2"/>
      <c r="BI143" s="1"/>
      <c r="BJ143" s="74"/>
    </row>
    <row r="144" spans="1:62" ht="31.2">
      <c r="A144" s="23">
        <v>140</v>
      </c>
      <c r="B144" s="33" t="s">
        <v>3160</v>
      </c>
      <c r="C144" s="33" t="s">
        <v>564</v>
      </c>
      <c r="D144" s="33" t="s">
        <v>2661</v>
      </c>
      <c r="E144" s="33">
        <v>74</v>
      </c>
      <c r="F144" s="33" t="s">
        <v>325</v>
      </c>
      <c r="G144" s="33" t="s">
        <v>325</v>
      </c>
      <c r="H144" s="23" t="str">
        <f t="shared" si="4"/>
        <v>楊＊梅</v>
      </c>
      <c r="I144" s="23" t="str">
        <f t="shared" si="5"/>
        <v>0＊312679</v>
      </c>
      <c r="J144" s="33" t="s">
        <v>2414</v>
      </c>
      <c r="K144" s="33" t="s">
        <v>1127</v>
      </c>
      <c r="L144" s="33">
        <v>1410</v>
      </c>
      <c r="M144" s="2"/>
      <c r="N144" s="2"/>
      <c r="O144" s="2"/>
      <c r="P144" s="2"/>
      <c r="Q144" s="2"/>
      <c r="R144" s="18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2"/>
      <c r="AK144" s="2"/>
      <c r="AL144" s="2"/>
      <c r="AM144" s="1"/>
      <c r="AN144" s="1"/>
      <c r="AO144" s="1"/>
      <c r="AP144" s="1"/>
      <c r="AQ144" s="1"/>
      <c r="AR144" s="2"/>
      <c r="AS144" s="1"/>
      <c r="AT144" s="1"/>
      <c r="AU144" s="1"/>
      <c r="AV144" s="1"/>
      <c r="AW144" s="1"/>
      <c r="AX144" s="1"/>
      <c r="AY144" s="1"/>
      <c r="AZ144" s="1"/>
      <c r="BA144" s="1" t="s">
        <v>3191</v>
      </c>
      <c r="BB144" s="78"/>
      <c r="BC144" s="2"/>
      <c r="BD144" s="2"/>
      <c r="BE144" s="1"/>
      <c r="BF144" s="2"/>
      <c r="BG144" s="2"/>
      <c r="BH144" s="2"/>
      <c r="BI144" s="1"/>
      <c r="BJ144" s="74"/>
    </row>
    <row r="145" spans="1:62" ht="31.2">
      <c r="A145" s="23">
        <v>141</v>
      </c>
      <c r="B145" s="33" t="s">
        <v>3161</v>
      </c>
      <c r="C145" s="33" t="s">
        <v>1485</v>
      </c>
      <c r="D145" s="33" t="s">
        <v>2659</v>
      </c>
      <c r="E145" s="33">
        <v>77</v>
      </c>
      <c r="F145" s="33" t="s">
        <v>325</v>
      </c>
      <c r="G145" s="33" t="s">
        <v>325</v>
      </c>
      <c r="H145" s="23" t="str">
        <f t="shared" si="4"/>
        <v>黃＊建</v>
      </c>
      <c r="I145" s="23" t="str">
        <f t="shared" si="5"/>
        <v>0＊756367</v>
      </c>
      <c r="J145" s="33" t="s">
        <v>2414</v>
      </c>
      <c r="K145" s="33" t="s">
        <v>1142</v>
      </c>
      <c r="L145" s="33">
        <v>1410</v>
      </c>
      <c r="M145" s="2"/>
      <c r="N145" s="2"/>
      <c r="O145" s="2"/>
      <c r="P145" s="2"/>
      <c r="Q145" s="2"/>
      <c r="R145" s="18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2"/>
      <c r="AK145" s="2"/>
      <c r="AL145" s="2"/>
      <c r="AM145" s="1"/>
      <c r="AN145" s="1"/>
      <c r="AO145" s="1"/>
      <c r="AP145" s="1"/>
      <c r="AQ145" s="1"/>
      <c r="AR145" s="2"/>
      <c r="AS145" s="1"/>
      <c r="AT145" s="1"/>
      <c r="AU145" s="1"/>
      <c r="AV145" s="1" t="s">
        <v>3191</v>
      </c>
      <c r="AW145" s="1"/>
      <c r="AX145" s="1"/>
      <c r="AY145" s="1"/>
      <c r="AZ145" s="1"/>
      <c r="BA145" s="1"/>
      <c r="BB145" s="1"/>
      <c r="BC145" s="2"/>
      <c r="BD145" s="2"/>
      <c r="BE145" s="1"/>
      <c r="BF145" s="2"/>
      <c r="BG145" s="2"/>
      <c r="BH145" s="2"/>
      <c r="BI145" s="1" t="s">
        <v>1111</v>
      </c>
      <c r="BJ145" s="74"/>
    </row>
    <row r="146" spans="1:62" ht="62.4">
      <c r="A146" s="23">
        <v>142</v>
      </c>
      <c r="B146" s="33" t="s">
        <v>3162</v>
      </c>
      <c r="C146" s="33" t="s">
        <v>1488</v>
      </c>
      <c r="D146" s="33" t="s">
        <v>2659</v>
      </c>
      <c r="E146" s="33">
        <v>34</v>
      </c>
      <c r="F146" s="33" t="s">
        <v>325</v>
      </c>
      <c r="G146" s="33" t="s">
        <v>325</v>
      </c>
      <c r="H146" s="23" t="str">
        <f t="shared" si="4"/>
        <v>洪＊駿</v>
      </c>
      <c r="I146" s="23" t="str">
        <f t="shared" si="5"/>
        <v>1＊944488</v>
      </c>
      <c r="J146" s="33" t="s">
        <v>2414</v>
      </c>
      <c r="K146" s="33" t="s">
        <v>3009</v>
      </c>
      <c r="L146" s="33">
        <v>1410</v>
      </c>
      <c r="M146" s="2"/>
      <c r="N146" s="2"/>
      <c r="O146" s="2"/>
      <c r="P146" s="2"/>
      <c r="Q146" s="2"/>
      <c r="R146" s="18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2"/>
      <c r="AK146" s="2"/>
      <c r="AL146" s="2"/>
      <c r="AM146" s="1"/>
      <c r="AN146" s="1"/>
      <c r="AO146" s="1"/>
      <c r="AP146" s="1"/>
      <c r="AQ146" s="1"/>
      <c r="AR146" s="2"/>
      <c r="AS146" s="1"/>
      <c r="AT146" s="1"/>
      <c r="AU146" s="1"/>
      <c r="AV146" s="1"/>
      <c r="AW146" s="1"/>
      <c r="AX146" s="1"/>
      <c r="AY146" s="1"/>
      <c r="AZ146" s="1"/>
      <c r="BA146" s="1" t="s">
        <v>3191</v>
      </c>
      <c r="BB146" s="1"/>
      <c r="BC146" s="2"/>
      <c r="BD146" s="2"/>
      <c r="BE146" s="1"/>
      <c r="BF146" s="2" t="s">
        <v>1114</v>
      </c>
      <c r="BG146" s="2"/>
      <c r="BH146" s="2"/>
      <c r="BI146" s="1" t="s">
        <v>1098</v>
      </c>
      <c r="BJ146" s="74"/>
    </row>
    <row r="147" spans="1:62" ht="31.2">
      <c r="A147" s="23">
        <v>143</v>
      </c>
      <c r="B147" s="33" t="s">
        <v>3163</v>
      </c>
      <c r="C147" s="33" t="s">
        <v>561</v>
      </c>
      <c r="D147" s="33" t="s">
        <v>2659</v>
      </c>
      <c r="E147" s="33">
        <v>69</v>
      </c>
      <c r="F147" s="33" t="s">
        <v>325</v>
      </c>
      <c r="G147" s="33" t="s">
        <v>325</v>
      </c>
      <c r="H147" s="23" t="str">
        <f t="shared" si="4"/>
        <v>陳＊樹</v>
      </c>
      <c r="I147" s="23" t="str">
        <f t="shared" si="5"/>
        <v>1＊627452</v>
      </c>
      <c r="J147" s="33" t="s">
        <v>2414</v>
      </c>
      <c r="K147" s="33" t="s">
        <v>1127</v>
      </c>
      <c r="L147" s="33">
        <v>1410</v>
      </c>
      <c r="M147" s="2"/>
      <c r="N147" s="2"/>
      <c r="O147" s="2"/>
      <c r="P147" s="2"/>
      <c r="Q147" s="2"/>
      <c r="R147" s="18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2"/>
      <c r="AK147" s="2"/>
      <c r="AL147" s="2"/>
      <c r="AM147" s="1"/>
      <c r="AN147" s="1"/>
      <c r="AO147" s="1"/>
      <c r="AP147" s="1"/>
      <c r="AQ147" s="1"/>
      <c r="AR147" s="2"/>
      <c r="AS147" s="1"/>
      <c r="AT147" s="1"/>
      <c r="AU147" s="1"/>
      <c r="AV147" s="1"/>
      <c r="AW147" s="1"/>
      <c r="AX147" s="1"/>
      <c r="AY147" s="1"/>
      <c r="AZ147" s="1"/>
      <c r="BA147" s="1" t="s">
        <v>3191</v>
      </c>
      <c r="BB147" s="1"/>
      <c r="BC147" s="2"/>
      <c r="BD147" s="2"/>
      <c r="BE147" s="1"/>
      <c r="BF147" s="2"/>
      <c r="BG147" s="2"/>
      <c r="BH147" s="2"/>
      <c r="BI147" s="1"/>
      <c r="BJ147" s="74"/>
    </row>
    <row r="148" spans="1:62" ht="31.2">
      <c r="A148" s="23">
        <v>144</v>
      </c>
      <c r="B148" s="33" t="s">
        <v>3052</v>
      </c>
      <c r="C148" s="33" t="s">
        <v>125</v>
      </c>
      <c r="D148" s="33" t="s">
        <v>2659</v>
      </c>
      <c r="E148" s="33">
        <v>64</v>
      </c>
      <c r="F148" s="33" t="s">
        <v>325</v>
      </c>
      <c r="G148" s="33" t="s">
        <v>325</v>
      </c>
      <c r="H148" s="23" t="str">
        <f t="shared" si="4"/>
        <v>張＊民</v>
      </c>
      <c r="I148" s="23" t="str">
        <f t="shared" si="5"/>
        <v>2＊568689</v>
      </c>
      <c r="J148" s="33" t="s">
        <v>2425</v>
      </c>
      <c r="K148" s="33" t="s">
        <v>1142</v>
      </c>
      <c r="L148" s="33">
        <v>1410</v>
      </c>
      <c r="M148" s="2"/>
      <c r="N148" s="2"/>
      <c r="O148" s="2"/>
      <c r="P148" s="2"/>
      <c r="Q148" s="2"/>
      <c r="R148" s="18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2"/>
      <c r="AK148" s="2"/>
      <c r="AL148" s="2"/>
      <c r="AM148" s="1"/>
      <c r="AN148" s="1"/>
      <c r="AO148" s="1"/>
      <c r="AP148" s="1"/>
      <c r="AQ148" s="1"/>
      <c r="AR148" s="2"/>
      <c r="AS148" s="1"/>
      <c r="AT148" s="1"/>
      <c r="AU148" s="1"/>
      <c r="AV148" s="1" t="s">
        <v>3191</v>
      </c>
      <c r="AW148" s="1"/>
      <c r="AX148" s="1"/>
      <c r="AY148" s="1"/>
      <c r="AZ148" s="1"/>
      <c r="BA148" s="1"/>
      <c r="BB148" s="1"/>
      <c r="BC148" s="2"/>
      <c r="BD148" s="2"/>
      <c r="BE148" s="1"/>
      <c r="BF148" s="2"/>
      <c r="BG148" s="2"/>
      <c r="BH148" s="2"/>
      <c r="BI148" s="1" t="s">
        <v>1111</v>
      </c>
      <c r="BJ148" s="74"/>
    </row>
    <row r="149" spans="1:62" ht="31.2">
      <c r="A149" s="23">
        <v>145</v>
      </c>
      <c r="B149" s="33" t="s">
        <v>3164</v>
      </c>
      <c r="C149" s="33" t="s">
        <v>1495</v>
      </c>
      <c r="D149" s="33" t="s">
        <v>2659</v>
      </c>
      <c r="E149" s="33">
        <v>63</v>
      </c>
      <c r="F149" s="33" t="s">
        <v>325</v>
      </c>
      <c r="G149" s="33" t="s">
        <v>325</v>
      </c>
      <c r="H149" s="23" t="str">
        <f t="shared" si="4"/>
        <v>林＊輝</v>
      </c>
      <c r="I149" s="23" t="str">
        <f t="shared" si="5"/>
        <v>0＊395161</v>
      </c>
      <c r="J149" s="33" t="s">
        <v>2426</v>
      </c>
      <c r="K149" s="33" t="s">
        <v>1127</v>
      </c>
      <c r="L149" s="33">
        <v>1410</v>
      </c>
      <c r="M149" s="2"/>
      <c r="N149" s="2"/>
      <c r="O149" s="2"/>
      <c r="P149" s="2"/>
      <c r="Q149" s="2"/>
      <c r="R149" s="18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2"/>
      <c r="AK149" s="2"/>
      <c r="AL149" s="2"/>
      <c r="AM149" s="1"/>
      <c r="AN149" s="1"/>
      <c r="AO149" s="1"/>
      <c r="AP149" s="1"/>
      <c r="AQ149" s="1"/>
      <c r="AR149" s="2"/>
      <c r="AS149" s="1"/>
      <c r="AT149" s="1"/>
      <c r="AU149" s="1"/>
      <c r="AV149" s="1"/>
      <c r="AW149" s="1"/>
      <c r="AX149" s="1"/>
      <c r="AY149" s="1"/>
      <c r="AZ149" s="1"/>
      <c r="BA149" s="1" t="s">
        <v>3191</v>
      </c>
      <c r="BB149" s="1"/>
      <c r="BC149" s="2"/>
      <c r="BD149" s="2"/>
      <c r="BE149" s="1"/>
      <c r="BF149" s="2"/>
      <c r="BG149" s="2"/>
      <c r="BH149" s="2"/>
      <c r="BI149" s="1"/>
      <c r="BJ149" s="74"/>
    </row>
    <row r="150" spans="1:62" ht="31.2">
      <c r="A150" s="23">
        <v>146</v>
      </c>
      <c r="B150" s="33" t="s">
        <v>2768</v>
      </c>
      <c r="C150" s="33" t="s">
        <v>2130</v>
      </c>
      <c r="D150" s="33" t="s">
        <v>2659</v>
      </c>
      <c r="E150" s="33">
        <v>88</v>
      </c>
      <c r="F150" s="33" t="s">
        <v>325</v>
      </c>
      <c r="G150" s="33" t="s">
        <v>325</v>
      </c>
      <c r="H150" s="23" t="str">
        <f t="shared" si="4"/>
        <v>陳＊臣</v>
      </c>
      <c r="I150" s="23" t="str">
        <f t="shared" si="5"/>
        <v>0＊061390</v>
      </c>
      <c r="J150" s="33" t="s">
        <v>2426</v>
      </c>
      <c r="K150" s="33" t="s">
        <v>1127</v>
      </c>
      <c r="L150" s="33">
        <v>1410</v>
      </c>
      <c r="M150" s="2"/>
      <c r="N150" s="2"/>
      <c r="O150" s="2"/>
      <c r="P150" s="2"/>
      <c r="Q150" s="2"/>
      <c r="R150" s="18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2"/>
      <c r="AK150" s="2"/>
      <c r="AL150" s="2"/>
      <c r="AM150" s="1"/>
      <c r="AN150" s="1"/>
      <c r="AO150" s="1"/>
      <c r="AP150" s="1"/>
      <c r="AQ150" s="1"/>
      <c r="AR150" s="2"/>
      <c r="AS150" s="1"/>
      <c r="AT150" s="1"/>
      <c r="AU150" s="1"/>
      <c r="AV150" s="1"/>
      <c r="AW150" s="1"/>
      <c r="AX150" s="1"/>
      <c r="AY150" s="1"/>
      <c r="AZ150" s="1"/>
      <c r="BA150" s="1" t="s">
        <v>3191</v>
      </c>
      <c r="BB150" s="1"/>
      <c r="BC150" s="2"/>
      <c r="BD150" s="2"/>
      <c r="BE150" s="1"/>
      <c r="BF150" s="2"/>
      <c r="BG150" s="2"/>
      <c r="BH150" s="2"/>
      <c r="BI150" s="1"/>
      <c r="BJ150" s="74"/>
    </row>
    <row r="151" spans="1:62" ht="46.8">
      <c r="A151" s="23">
        <v>147</v>
      </c>
      <c r="B151" s="33" t="s">
        <v>3161</v>
      </c>
      <c r="C151" s="33" t="s">
        <v>1485</v>
      </c>
      <c r="D151" s="33" t="s">
        <v>2659</v>
      </c>
      <c r="E151" s="33">
        <v>77</v>
      </c>
      <c r="F151" s="33" t="s">
        <v>325</v>
      </c>
      <c r="G151" s="33" t="s">
        <v>325</v>
      </c>
      <c r="H151" s="23" t="str">
        <f t="shared" si="4"/>
        <v>黃＊建</v>
      </c>
      <c r="I151" s="23" t="str">
        <f t="shared" si="5"/>
        <v>0＊756367</v>
      </c>
      <c r="J151" s="33" t="s">
        <v>2426</v>
      </c>
      <c r="K151" s="33" t="s">
        <v>1134</v>
      </c>
      <c r="L151" s="33">
        <v>1410</v>
      </c>
      <c r="M151" s="2"/>
      <c r="N151" s="2"/>
      <c r="O151" s="2"/>
      <c r="P151" s="2"/>
      <c r="Q151" s="2"/>
      <c r="R151" s="18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2"/>
      <c r="AK151" s="2"/>
      <c r="AL151" s="2"/>
      <c r="AM151" s="1"/>
      <c r="AN151" s="1"/>
      <c r="AO151" s="1"/>
      <c r="AP151" s="1"/>
      <c r="AQ151" s="1"/>
      <c r="AR151" s="2"/>
      <c r="AS151" s="1"/>
      <c r="AT151" s="1"/>
      <c r="AU151" s="1"/>
      <c r="AV151" s="1"/>
      <c r="AW151" s="1"/>
      <c r="AX151" s="1"/>
      <c r="AY151" s="1"/>
      <c r="AZ151" s="1"/>
      <c r="BA151" s="1" t="s">
        <v>3191</v>
      </c>
      <c r="BB151" s="1"/>
      <c r="BC151" s="2"/>
      <c r="BD151" s="2"/>
      <c r="BE151" s="1"/>
      <c r="BF151" s="2"/>
      <c r="BG151" s="2"/>
      <c r="BH151" s="2"/>
      <c r="BI151" s="1" t="s">
        <v>1098</v>
      </c>
      <c r="BJ151" s="74"/>
    </row>
    <row r="152" spans="1:62" ht="46.8">
      <c r="A152" s="23">
        <v>148</v>
      </c>
      <c r="B152" s="33" t="s">
        <v>3165</v>
      </c>
      <c r="C152" s="33" t="s">
        <v>2464</v>
      </c>
      <c r="D152" s="33" t="s">
        <v>2659</v>
      </c>
      <c r="E152" s="33">
        <v>48</v>
      </c>
      <c r="F152" s="33" t="s">
        <v>325</v>
      </c>
      <c r="G152" s="33" t="s">
        <v>325</v>
      </c>
      <c r="H152" s="23" t="str">
        <f t="shared" si="4"/>
        <v>徐＊棋</v>
      </c>
      <c r="I152" s="23" t="str">
        <f t="shared" si="5"/>
        <v>2＊898265</v>
      </c>
      <c r="J152" s="33" t="s">
        <v>2435</v>
      </c>
      <c r="K152" s="33" t="s">
        <v>1132</v>
      </c>
      <c r="L152" s="33">
        <v>1410</v>
      </c>
      <c r="M152" s="2"/>
      <c r="N152" s="2"/>
      <c r="O152" s="2"/>
      <c r="P152" s="2"/>
      <c r="Q152" s="2"/>
      <c r="R152" s="18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2"/>
      <c r="AK152" s="2"/>
      <c r="AL152" s="2"/>
      <c r="AM152" s="1"/>
      <c r="AN152" s="1"/>
      <c r="AO152" s="1"/>
      <c r="AP152" s="1"/>
      <c r="AQ152" s="1"/>
      <c r="AR152" s="2"/>
      <c r="AS152" s="1"/>
      <c r="AT152" s="1"/>
      <c r="AU152" s="1"/>
      <c r="AV152" s="1"/>
      <c r="AW152" s="1"/>
      <c r="AX152" s="1"/>
      <c r="AY152" s="1"/>
      <c r="AZ152" s="1" t="s">
        <v>3191</v>
      </c>
      <c r="BA152" s="1" t="s">
        <v>3191</v>
      </c>
      <c r="BB152" s="1"/>
      <c r="BC152" s="2"/>
      <c r="BD152" s="2"/>
      <c r="BE152" s="1"/>
      <c r="BF152" s="2"/>
      <c r="BG152" s="2"/>
      <c r="BH152" s="2"/>
      <c r="BI152" s="1"/>
      <c r="BJ152" s="74"/>
    </row>
    <row r="153" spans="1:62" ht="31.2">
      <c r="A153" s="23">
        <v>149</v>
      </c>
      <c r="B153" s="33" t="s">
        <v>3166</v>
      </c>
      <c r="C153" s="33" t="s">
        <v>2465</v>
      </c>
      <c r="D153" s="33" t="s">
        <v>2661</v>
      </c>
      <c r="E153" s="33">
        <v>73</v>
      </c>
      <c r="F153" s="33" t="s">
        <v>2435</v>
      </c>
      <c r="G153" s="33" t="s">
        <v>2466</v>
      </c>
      <c r="H153" s="23" t="str">
        <f t="shared" si="4"/>
        <v>詹＊玉梅</v>
      </c>
      <c r="I153" s="23" t="str">
        <f t="shared" si="5"/>
        <v>1＊654213</v>
      </c>
      <c r="J153" s="33" t="s">
        <v>2449</v>
      </c>
      <c r="K153" s="33" t="s">
        <v>1142</v>
      </c>
      <c r="L153" s="33">
        <v>1410</v>
      </c>
      <c r="M153" s="2"/>
      <c r="N153" s="2"/>
      <c r="O153" s="2"/>
      <c r="P153" s="2"/>
      <c r="Q153" s="2"/>
      <c r="R153" s="18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2"/>
      <c r="AK153" s="2"/>
      <c r="AL153" s="2"/>
      <c r="AM153" s="1"/>
      <c r="AN153" s="1"/>
      <c r="AO153" s="1"/>
      <c r="AP153" s="1"/>
      <c r="AQ153" s="1"/>
      <c r="AR153" s="2"/>
      <c r="AS153" s="1"/>
      <c r="AT153" s="1"/>
      <c r="AU153" s="1"/>
      <c r="AV153" s="1" t="s">
        <v>3191</v>
      </c>
      <c r="AW153" s="1"/>
      <c r="AX153" s="1"/>
      <c r="AY153" s="1"/>
      <c r="AZ153" s="1"/>
      <c r="BA153" s="1"/>
      <c r="BB153" s="1"/>
      <c r="BC153" s="2"/>
      <c r="BD153" s="2"/>
      <c r="BE153" s="1"/>
      <c r="BF153" s="2"/>
      <c r="BG153" s="2"/>
      <c r="BH153" s="2"/>
      <c r="BI153" s="1" t="s">
        <v>1111</v>
      </c>
      <c r="BJ153" s="74"/>
    </row>
    <row r="154" spans="1:62" ht="31.2">
      <c r="A154" s="23">
        <v>150</v>
      </c>
      <c r="B154" s="33" t="s">
        <v>3167</v>
      </c>
      <c r="C154" s="33" t="s">
        <v>2467</v>
      </c>
      <c r="D154" s="33" t="s">
        <v>2661</v>
      </c>
      <c r="E154" s="33">
        <v>53</v>
      </c>
      <c r="F154" s="33" t="s">
        <v>325</v>
      </c>
      <c r="G154" s="33" t="s">
        <v>325</v>
      </c>
      <c r="H154" s="23" t="str">
        <f t="shared" si="4"/>
        <v>林＊素麗</v>
      </c>
      <c r="I154" s="23" t="str">
        <f t="shared" si="5"/>
        <v>1＊254741</v>
      </c>
      <c r="J154" s="33" t="s">
        <v>2449</v>
      </c>
      <c r="K154" s="33" t="s">
        <v>1130</v>
      </c>
      <c r="L154" s="33">
        <v>1410</v>
      </c>
      <c r="M154" s="2"/>
      <c r="N154" s="2"/>
      <c r="O154" s="2"/>
      <c r="P154" s="2"/>
      <c r="Q154" s="2"/>
      <c r="R154" s="18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2"/>
      <c r="AK154" s="2"/>
      <c r="AL154" s="2"/>
      <c r="AM154" s="1"/>
      <c r="AN154" s="1"/>
      <c r="AO154" s="1"/>
      <c r="AP154" s="1"/>
      <c r="AQ154" s="1"/>
      <c r="AR154" s="2"/>
      <c r="AS154" s="1"/>
      <c r="AT154" s="1"/>
      <c r="AU154" s="1"/>
      <c r="AV154" s="1"/>
      <c r="AW154" s="1"/>
      <c r="AX154" s="1"/>
      <c r="AY154" s="1"/>
      <c r="AZ154" s="1"/>
      <c r="BA154" s="1"/>
      <c r="BB154" s="1" t="s">
        <v>1102</v>
      </c>
      <c r="BC154" s="2"/>
      <c r="BD154" s="2"/>
      <c r="BE154" s="1"/>
      <c r="BF154" s="2"/>
      <c r="BG154" s="2"/>
      <c r="BH154" s="2"/>
      <c r="BI154" s="1"/>
      <c r="BJ154" s="74"/>
    </row>
    <row r="155" spans="1:62" ht="46.8">
      <c r="A155" s="23">
        <v>151</v>
      </c>
      <c r="B155" s="33" t="s">
        <v>3168</v>
      </c>
      <c r="C155" s="33" t="s">
        <v>2468</v>
      </c>
      <c r="D155" s="33" t="s">
        <v>2659</v>
      </c>
      <c r="E155" s="33">
        <v>79</v>
      </c>
      <c r="F155" s="33" t="s">
        <v>325</v>
      </c>
      <c r="G155" s="33" t="s">
        <v>325</v>
      </c>
      <c r="H155" s="23" t="str">
        <f t="shared" si="4"/>
        <v>陳＊章</v>
      </c>
      <c r="I155" s="23" t="str">
        <f t="shared" si="5"/>
        <v>2＊899438</v>
      </c>
      <c r="J155" s="33" t="s">
        <v>2449</v>
      </c>
      <c r="K155" s="33" t="s">
        <v>1132</v>
      </c>
      <c r="L155" s="33">
        <v>1410</v>
      </c>
      <c r="M155" s="2"/>
      <c r="N155" s="2"/>
      <c r="O155" s="2"/>
      <c r="P155" s="2"/>
      <c r="Q155" s="2"/>
      <c r="R155" s="18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2"/>
      <c r="AK155" s="2"/>
      <c r="AL155" s="2"/>
      <c r="AM155" s="1"/>
      <c r="AN155" s="1"/>
      <c r="AO155" s="1"/>
      <c r="AP155" s="1"/>
      <c r="AQ155" s="1"/>
      <c r="AR155" s="2"/>
      <c r="AS155" s="1"/>
      <c r="AT155" s="1"/>
      <c r="AU155" s="1"/>
      <c r="AV155" s="1"/>
      <c r="AW155" s="1"/>
      <c r="AX155" s="1"/>
      <c r="AY155" s="1"/>
      <c r="AZ155" s="1" t="s">
        <v>3191</v>
      </c>
      <c r="BA155" s="1" t="s">
        <v>3191</v>
      </c>
      <c r="BB155" s="1"/>
      <c r="BC155" s="2"/>
      <c r="BD155" s="2"/>
      <c r="BE155" s="1"/>
      <c r="BF155" s="2"/>
      <c r="BG155" s="2"/>
      <c r="BH155" s="2"/>
      <c r="BI155" s="1"/>
      <c r="BJ155" s="74"/>
    </row>
    <row r="156" spans="1:62" ht="31.2">
      <c r="A156" s="23">
        <v>152</v>
      </c>
      <c r="B156" s="33" t="s">
        <v>3169</v>
      </c>
      <c r="C156" s="33" t="s">
        <v>2469</v>
      </c>
      <c r="D156" s="33" t="s">
        <v>2659</v>
      </c>
      <c r="E156" s="33">
        <v>86</v>
      </c>
      <c r="F156" s="33" t="s">
        <v>2146</v>
      </c>
      <c r="G156" s="33"/>
      <c r="H156" s="23" t="str">
        <f t="shared" si="4"/>
        <v>陸＊清</v>
      </c>
      <c r="I156" s="23" t="str">
        <f t="shared" si="5"/>
        <v>2＊583407</v>
      </c>
      <c r="J156" s="33" t="s">
        <v>2411</v>
      </c>
      <c r="K156" s="33" t="s">
        <v>1142</v>
      </c>
      <c r="L156" s="33">
        <v>1551</v>
      </c>
      <c r="M156" s="2"/>
      <c r="N156" s="2"/>
      <c r="O156" s="2"/>
      <c r="P156" s="2"/>
      <c r="Q156" s="2"/>
      <c r="R156" s="18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2"/>
      <c r="AK156" s="2"/>
      <c r="AL156" s="2"/>
      <c r="AM156" s="1"/>
      <c r="AN156" s="1"/>
      <c r="AO156" s="1"/>
      <c r="AP156" s="1"/>
      <c r="AQ156" s="1"/>
      <c r="AR156" s="2"/>
      <c r="AS156" s="1"/>
      <c r="AT156" s="1"/>
      <c r="AU156" s="1"/>
      <c r="AV156" s="1" t="s">
        <v>3191</v>
      </c>
      <c r="AW156" s="1"/>
      <c r="AX156" s="1"/>
      <c r="AY156" s="1"/>
      <c r="AZ156" s="1"/>
      <c r="BA156" s="2"/>
      <c r="BB156" s="1"/>
      <c r="BC156" s="2"/>
      <c r="BD156" s="37"/>
      <c r="BE156" s="1"/>
      <c r="BF156" s="2"/>
      <c r="BG156" s="2"/>
      <c r="BH156" s="2"/>
      <c r="BI156" s="1" t="s">
        <v>1111</v>
      </c>
      <c r="BJ156" s="74"/>
    </row>
    <row r="157" spans="1:62" ht="16.2">
      <c r="A157" s="23">
        <v>153</v>
      </c>
      <c r="B157" s="33" t="s">
        <v>3170</v>
      </c>
      <c r="C157" s="33" t="s">
        <v>2470</v>
      </c>
      <c r="D157" s="33" t="s">
        <v>2661</v>
      </c>
      <c r="E157" s="33">
        <v>33</v>
      </c>
      <c r="F157" s="33" t="s">
        <v>325</v>
      </c>
      <c r="G157" s="33" t="s">
        <v>325</v>
      </c>
      <c r="H157" s="23" t="str">
        <f t="shared" si="4"/>
        <v>康＊臻</v>
      </c>
      <c r="I157" s="23" t="str">
        <f t="shared" si="5"/>
        <v>1＊145509</v>
      </c>
      <c r="J157" s="33" t="s">
        <v>2411</v>
      </c>
      <c r="K157" s="33">
        <v>5760461</v>
      </c>
      <c r="L157" s="33">
        <v>1551</v>
      </c>
      <c r="M157" s="2"/>
      <c r="N157" s="2"/>
      <c r="O157" s="2"/>
      <c r="P157" s="2"/>
      <c r="Q157" s="2" t="s">
        <v>1100</v>
      </c>
      <c r="R157" s="18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2"/>
      <c r="AK157" s="2"/>
      <c r="AL157" s="2"/>
      <c r="AM157" s="1"/>
      <c r="AN157" s="1"/>
      <c r="AO157" s="1"/>
      <c r="AP157" s="1"/>
      <c r="AQ157" s="1"/>
      <c r="AR157" s="2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2"/>
      <c r="BD157" s="2"/>
      <c r="BE157" s="1"/>
      <c r="BF157" s="2"/>
      <c r="BG157" s="2"/>
      <c r="BH157" s="2"/>
      <c r="BI157" s="1"/>
      <c r="BJ157" s="74"/>
    </row>
    <row r="158" spans="1:62" ht="62.4">
      <c r="A158" s="23">
        <v>154</v>
      </c>
      <c r="B158" s="33" t="s">
        <v>3171</v>
      </c>
      <c r="C158" s="33" t="s">
        <v>2471</v>
      </c>
      <c r="D158" s="33" t="s">
        <v>2661</v>
      </c>
      <c r="E158" s="33">
        <v>80</v>
      </c>
      <c r="F158" s="33" t="s">
        <v>325</v>
      </c>
      <c r="G158" s="33" t="s">
        <v>325</v>
      </c>
      <c r="H158" s="23" t="str">
        <f t="shared" si="4"/>
        <v>蔡＊眞</v>
      </c>
      <c r="I158" s="23" t="str">
        <f t="shared" si="5"/>
        <v>0＊803398</v>
      </c>
      <c r="J158" s="33" t="s">
        <v>2417</v>
      </c>
      <c r="K158" s="33" t="s">
        <v>1814</v>
      </c>
      <c r="L158" s="33">
        <v>1551</v>
      </c>
      <c r="M158" s="2"/>
      <c r="N158" s="2"/>
      <c r="O158" s="2"/>
      <c r="P158" s="2"/>
      <c r="Q158" s="2"/>
      <c r="R158" s="18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2"/>
      <c r="AK158" s="2"/>
      <c r="AL158" s="2"/>
      <c r="AM158" s="1"/>
      <c r="AN158" s="1"/>
      <c r="AO158" s="1"/>
      <c r="AP158" s="1"/>
      <c r="AQ158" s="1"/>
      <c r="AR158" s="2"/>
      <c r="AS158" s="1"/>
      <c r="AT158" s="1"/>
      <c r="AU158" s="1"/>
      <c r="AV158" s="1" t="s">
        <v>3191</v>
      </c>
      <c r="AW158" s="1"/>
      <c r="AX158" s="1"/>
      <c r="AY158" s="1"/>
      <c r="AZ158" s="1"/>
      <c r="BA158" s="1"/>
      <c r="BB158" s="1"/>
      <c r="BC158" s="2" t="s">
        <v>3191</v>
      </c>
      <c r="BD158" s="2"/>
      <c r="BE158" s="1"/>
      <c r="BF158" s="2"/>
      <c r="BG158" s="2"/>
      <c r="BH158" s="2"/>
      <c r="BI158" s="1" t="s">
        <v>1111</v>
      </c>
      <c r="BJ158" s="74"/>
    </row>
    <row r="159" spans="1:62" ht="62.4">
      <c r="A159" s="23">
        <v>155</v>
      </c>
      <c r="B159" s="33" t="s">
        <v>2701</v>
      </c>
      <c r="C159" s="33" t="s">
        <v>1440</v>
      </c>
      <c r="D159" s="33" t="s">
        <v>2661</v>
      </c>
      <c r="E159" s="33">
        <v>66</v>
      </c>
      <c r="F159" s="33" t="s">
        <v>2417</v>
      </c>
      <c r="G159" s="33" t="s">
        <v>2417</v>
      </c>
      <c r="H159" s="23" t="str">
        <f t="shared" si="4"/>
        <v>陳＊嬌</v>
      </c>
      <c r="I159" s="23" t="str">
        <f t="shared" si="5"/>
        <v>2＊795743</v>
      </c>
      <c r="J159" s="33" t="s">
        <v>2417</v>
      </c>
      <c r="K159" s="33" t="s">
        <v>1814</v>
      </c>
      <c r="L159" s="33">
        <v>1551</v>
      </c>
      <c r="M159" s="2"/>
      <c r="N159" s="2"/>
      <c r="O159" s="2"/>
      <c r="P159" s="2"/>
      <c r="Q159" s="2"/>
      <c r="R159" s="18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2"/>
      <c r="AK159" s="2"/>
      <c r="AL159" s="2"/>
      <c r="AM159" s="1"/>
      <c r="AN159" s="1"/>
      <c r="AO159" s="1"/>
      <c r="AP159" s="1"/>
      <c r="AQ159" s="1"/>
      <c r="AR159" s="2"/>
      <c r="AS159" s="1"/>
      <c r="AT159" s="1"/>
      <c r="AU159" s="1"/>
      <c r="AV159" s="1" t="s">
        <v>3191</v>
      </c>
      <c r="AW159" s="1"/>
      <c r="AX159" s="1"/>
      <c r="AY159" s="1"/>
      <c r="AZ159" s="1"/>
      <c r="BA159" s="1"/>
      <c r="BB159" s="1"/>
      <c r="BC159" s="2" t="s">
        <v>3191</v>
      </c>
      <c r="BD159" s="2"/>
      <c r="BE159" s="1"/>
      <c r="BF159" s="2"/>
      <c r="BG159" s="2"/>
      <c r="BH159" s="2"/>
      <c r="BI159" s="1" t="s">
        <v>1111</v>
      </c>
      <c r="BJ159" s="74"/>
    </row>
    <row r="160" spans="1:62" ht="46.8">
      <c r="A160" s="23">
        <v>156</v>
      </c>
      <c r="B160" s="33" t="s">
        <v>3172</v>
      </c>
      <c r="C160" s="33" t="s">
        <v>2472</v>
      </c>
      <c r="D160" s="33" t="s">
        <v>2659</v>
      </c>
      <c r="E160" s="33">
        <v>90</v>
      </c>
      <c r="F160" s="33" t="s">
        <v>2424</v>
      </c>
      <c r="G160" s="33" t="s">
        <v>2424</v>
      </c>
      <c r="H160" s="23" t="str">
        <f t="shared" si="4"/>
        <v>何＊炎</v>
      </c>
      <c r="I160" s="23" t="str">
        <f t="shared" si="5"/>
        <v>0＊263893</v>
      </c>
      <c r="J160" s="33" t="s">
        <v>2424</v>
      </c>
      <c r="K160" s="33" t="s">
        <v>1155</v>
      </c>
      <c r="L160" s="33">
        <v>1551</v>
      </c>
      <c r="M160" s="2"/>
      <c r="N160" s="2"/>
      <c r="O160" s="2"/>
      <c r="P160" s="2"/>
      <c r="Q160" s="2"/>
      <c r="R160" s="18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2"/>
      <c r="AK160" s="2"/>
      <c r="AL160" s="2"/>
      <c r="AM160" s="1"/>
      <c r="AN160" s="1"/>
      <c r="AO160" s="1"/>
      <c r="AP160" s="1"/>
      <c r="AQ160" s="1"/>
      <c r="AR160" s="2"/>
      <c r="AS160" s="1"/>
      <c r="AT160" s="1"/>
      <c r="AU160" s="1"/>
      <c r="AV160" s="1" t="s">
        <v>3191</v>
      </c>
      <c r="AW160" s="1"/>
      <c r="AX160" s="1"/>
      <c r="AY160" s="1"/>
      <c r="AZ160" s="1"/>
      <c r="BA160" s="1"/>
      <c r="BB160" s="1"/>
      <c r="BC160" s="2" t="s">
        <v>3191</v>
      </c>
      <c r="BD160" s="2"/>
      <c r="BE160" s="1"/>
      <c r="BF160" s="2"/>
      <c r="BG160" s="2"/>
      <c r="BH160" s="2"/>
      <c r="BI160" s="1" t="s">
        <v>1111</v>
      </c>
      <c r="BJ160" s="74"/>
    </row>
    <row r="161" spans="1:62" ht="31.2">
      <c r="A161" s="23">
        <v>157</v>
      </c>
      <c r="B161" s="33" t="s">
        <v>3171</v>
      </c>
      <c r="C161" s="33" t="s">
        <v>2471</v>
      </c>
      <c r="D161" s="33" t="s">
        <v>2661</v>
      </c>
      <c r="E161" s="33">
        <v>80</v>
      </c>
      <c r="F161" s="33" t="s">
        <v>2428</v>
      </c>
      <c r="G161" s="33" t="s">
        <v>2435</v>
      </c>
      <c r="H161" s="23" t="str">
        <f t="shared" si="4"/>
        <v>蔡＊眞</v>
      </c>
      <c r="I161" s="23" t="str">
        <f t="shared" si="5"/>
        <v>0＊803398</v>
      </c>
      <c r="J161" s="33" t="s">
        <v>2426</v>
      </c>
      <c r="K161" s="33" t="s">
        <v>1127</v>
      </c>
      <c r="L161" s="33">
        <v>1551</v>
      </c>
      <c r="M161" s="2"/>
      <c r="N161" s="2"/>
      <c r="O161" s="2"/>
      <c r="P161" s="2"/>
      <c r="Q161" s="2"/>
      <c r="R161" s="18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2"/>
      <c r="AK161" s="2"/>
      <c r="AL161" s="2"/>
      <c r="AM161" s="1"/>
      <c r="AN161" s="1"/>
      <c r="AO161" s="1"/>
      <c r="AP161" s="1"/>
      <c r="AQ161" s="1"/>
      <c r="AR161" s="2"/>
      <c r="AS161" s="1"/>
      <c r="AT161" s="1"/>
      <c r="AU161" s="1"/>
      <c r="AV161" s="1"/>
      <c r="AW161" s="1"/>
      <c r="AX161" s="1"/>
      <c r="AY161" s="1"/>
      <c r="AZ161" s="1"/>
      <c r="BA161" s="1" t="s">
        <v>3191</v>
      </c>
      <c r="BB161" s="1"/>
      <c r="BC161" s="2"/>
      <c r="BD161" s="2"/>
      <c r="BE161" s="1"/>
      <c r="BF161" s="2"/>
      <c r="BG161" s="2"/>
      <c r="BH161" s="2"/>
      <c r="BI161" s="1"/>
      <c r="BJ161" s="74"/>
    </row>
    <row r="162" spans="1:62" ht="31.2">
      <c r="A162" s="23">
        <v>158</v>
      </c>
      <c r="B162" s="33" t="s">
        <v>3059</v>
      </c>
      <c r="C162" s="33" t="s">
        <v>2359</v>
      </c>
      <c r="D162" s="33" t="s">
        <v>2659</v>
      </c>
      <c r="E162" s="33">
        <v>79</v>
      </c>
      <c r="F162" s="33" t="s">
        <v>2182</v>
      </c>
      <c r="G162" s="33"/>
      <c r="H162" s="23" t="str">
        <f t="shared" si="4"/>
        <v>張＊雄</v>
      </c>
      <c r="I162" s="23" t="str">
        <f t="shared" si="5"/>
        <v>1＊650608</v>
      </c>
      <c r="J162" s="33" t="s">
        <v>2429</v>
      </c>
      <c r="K162" s="33" t="s">
        <v>1152</v>
      </c>
      <c r="L162" s="33">
        <v>1551</v>
      </c>
      <c r="M162" s="2"/>
      <c r="N162" s="2"/>
      <c r="O162" s="2"/>
      <c r="P162" s="2"/>
      <c r="Q162" s="2"/>
      <c r="R162" s="18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2"/>
      <c r="AK162" s="2"/>
      <c r="AL162" s="2"/>
      <c r="AM162" s="1"/>
      <c r="AN162" s="1"/>
      <c r="AO162" s="1"/>
      <c r="AP162" s="1"/>
      <c r="AQ162" s="1"/>
      <c r="AR162" s="2" t="s">
        <v>3191</v>
      </c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2"/>
      <c r="BD162" s="2"/>
      <c r="BE162" s="1"/>
      <c r="BF162" s="2"/>
      <c r="BG162" s="2"/>
      <c r="BH162" s="2"/>
      <c r="BI162" s="1" t="s">
        <v>1111</v>
      </c>
      <c r="BJ162" s="74"/>
    </row>
    <row r="163" spans="1:62" ht="31.2">
      <c r="A163" s="23">
        <v>159</v>
      </c>
      <c r="B163" s="33" t="s">
        <v>3133</v>
      </c>
      <c r="C163" s="33" t="s">
        <v>2448</v>
      </c>
      <c r="D163" s="33" t="s">
        <v>2659</v>
      </c>
      <c r="E163" s="33">
        <v>79</v>
      </c>
      <c r="F163" s="33" t="s">
        <v>2193</v>
      </c>
      <c r="G163" s="33" t="s">
        <v>2449</v>
      </c>
      <c r="H163" s="23" t="str">
        <f t="shared" si="4"/>
        <v>潘＊輔</v>
      </c>
      <c r="I163" s="23" t="str">
        <f t="shared" si="5"/>
        <v>1＊642388</v>
      </c>
      <c r="J163" s="33" t="s">
        <v>2429</v>
      </c>
      <c r="K163" s="33" t="s">
        <v>1142</v>
      </c>
      <c r="L163" s="33">
        <v>1551</v>
      </c>
      <c r="M163" s="2"/>
      <c r="N163" s="2"/>
      <c r="O163" s="2"/>
      <c r="P163" s="2"/>
      <c r="Q163" s="2"/>
      <c r="R163" s="18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2"/>
      <c r="AK163" s="2"/>
      <c r="AL163" s="2"/>
      <c r="AM163" s="1"/>
      <c r="AN163" s="1"/>
      <c r="AO163" s="1"/>
      <c r="AP163" s="1"/>
      <c r="AQ163" s="1"/>
      <c r="AR163" s="2"/>
      <c r="AS163" s="1"/>
      <c r="AT163" s="1"/>
      <c r="AU163" s="1"/>
      <c r="AV163" s="1" t="s">
        <v>3191</v>
      </c>
      <c r="AW163" s="1"/>
      <c r="AX163" s="1"/>
      <c r="AY163" s="1"/>
      <c r="AZ163" s="1"/>
      <c r="BA163" s="1"/>
      <c r="BB163" s="1"/>
      <c r="BC163" s="2"/>
      <c r="BD163" s="2"/>
      <c r="BE163" s="1"/>
      <c r="BF163" s="2"/>
      <c r="BG163" s="2"/>
      <c r="BH163" s="2"/>
      <c r="BI163" s="1" t="s">
        <v>1111</v>
      </c>
      <c r="BJ163" s="74"/>
    </row>
    <row r="164" spans="1:62" ht="62.4">
      <c r="A164" s="23">
        <v>160</v>
      </c>
      <c r="B164" s="33" t="s">
        <v>3173</v>
      </c>
      <c r="C164" s="33" t="s">
        <v>2473</v>
      </c>
      <c r="D164" s="33" t="s">
        <v>2661</v>
      </c>
      <c r="E164" s="33">
        <v>87</v>
      </c>
      <c r="F164" s="33" t="s">
        <v>325</v>
      </c>
      <c r="G164" s="33" t="s">
        <v>325</v>
      </c>
      <c r="H164" s="23" t="str">
        <f t="shared" si="4"/>
        <v>姜＊年子</v>
      </c>
      <c r="I164" s="23" t="str">
        <f t="shared" si="5"/>
        <v>0＊265402</v>
      </c>
      <c r="J164" s="33" t="s">
        <v>2429</v>
      </c>
      <c r="K164" s="33" t="s">
        <v>3010</v>
      </c>
      <c r="L164" s="33">
        <v>1551</v>
      </c>
      <c r="M164" s="2"/>
      <c r="N164" s="2"/>
      <c r="O164" s="2"/>
      <c r="P164" s="2"/>
      <c r="Q164" s="2"/>
      <c r="R164" s="18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2"/>
      <c r="AK164" s="2"/>
      <c r="AL164" s="2"/>
      <c r="AM164" s="1"/>
      <c r="AN164" s="1"/>
      <c r="AO164" s="1"/>
      <c r="AP164" s="1"/>
      <c r="AQ164" s="1"/>
      <c r="AR164" s="2"/>
      <c r="AS164" s="1"/>
      <c r="AT164" s="1"/>
      <c r="AU164" s="1" t="s">
        <v>3191</v>
      </c>
      <c r="AV164" s="1" t="s">
        <v>3191</v>
      </c>
      <c r="AW164" s="1"/>
      <c r="AX164" s="1"/>
      <c r="AY164" s="1"/>
      <c r="AZ164" s="1"/>
      <c r="BA164" s="2"/>
      <c r="BB164" s="1"/>
      <c r="BC164" s="2" t="s">
        <v>3191</v>
      </c>
      <c r="BD164" s="2"/>
      <c r="BE164" s="1"/>
      <c r="BF164" s="2"/>
      <c r="BG164" s="2"/>
      <c r="BH164" s="2"/>
      <c r="BI164" s="1" t="s">
        <v>1111</v>
      </c>
      <c r="BJ164" s="74"/>
    </row>
    <row r="165" spans="1:62" ht="31.2">
      <c r="A165" s="23">
        <v>161</v>
      </c>
      <c r="B165" s="33" t="s">
        <v>3174</v>
      </c>
      <c r="C165" s="33" t="s">
        <v>1506</v>
      </c>
      <c r="D165" s="33" t="s">
        <v>2661</v>
      </c>
      <c r="E165" s="33">
        <v>62</v>
      </c>
      <c r="F165" s="33" t="s">
        <v>325</v>
      </c>
      <c r="G165" s="33" t="s">
        <v>325</v>
      </c>
      <c r="H165" s="23" t="str">
        <f t="shared" si="4"/>
        <v>吳＊月春</v>
      </c>
      <c r="I165" s="23" t="str">
        <f t="shared" si="5"/>
        <v>1＊246692</v>
      </c>
      <c r="J165" s="33" t="s">
        <v>2429</v>
      </c>
      <c r="K165" s="33" t="s">
        <v>1127</v>
      </c>
      <c r="L165" s="33">
        <v>1551</v>
      </c>
      <c r="M165" s="2"/>
      <c r="N165" s="2"/>
      <c r="O165" s="2"/>
      <c r="P165" s="2"/>
      <c r="Q165" s="2"/>
      <c r="R165" s="18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2"/>
      <c r="AK165" s="2"/>
      <c r="AL165" s="2"/>
      <c r="AM165" s="1"/>
      <c r="AN165" s="1"/>
      <c r="AO165" s="1"/>
      <c r="AP165" s="1"/>
      <c r="AQ165" s="1"/>
      <c r="AR165" s="2"/>
      <c r="AS165" s="1"/>
      <c r="AT165" s="1"/>
      <c r="AU165" s="1"/>
      <c r="AV165" s="1"/>
      <c r="AW165" s="1"/>
      <c r="AX165" s="1"/>
      <c r="AY165" s="1"/>
      <c r="AZ165" s="1"/>
      <c r="BA165" s="1" t="s">
        <v>3191</v>
      </c>
      <c r="BB165" s="1"/>
      <c r="BC165" s="2"/>
      <c r="BD165" s="2"/>
      <c r="BE165" s="1"/>
      <c r="BF165" s="2"/>
      <c r="BG165" s="2"/>
      <c r="BH165" s="2"/>
      <c r="BI165" s="1"/>
      <c r="BJ165" s="74"/>
    </row>
    <row r="166" spans="1:62" ht="16.2">
      <c r="A166" s="20"/>
      <c r="B166" s="69"/>
      <c r="C166" s="69"/>
      <c r="D166" s="69"/>
      <c r="E166" s="69"/>
      <c r="F166" s="69"/>
      <c r="G166" s="69"/>
      <c r="H166" s="69"/>
      <c r="I166" s="69"/>
      <c r="J166" s="69"/>
      <c r="K166" s="70"/>
      <c r="L166" s="71" t="s">
        <v>3175</v>
      </c>
      <c r="M166" s="8">
        <f>COUNTIF(M5:M165,BJ1)</f>
        <v>0</v>
      </c>
      <c r="N166" s="8">
        <f>COUNTIF(N5:N165,BJ1)</f>
        <v>1</v>
      </c>
      <c r="O166" s="8">
        <f>COUNTIF(O5:O165,BJ1)+4</f>
        <v>4</v>
      </c>
      <c r="P166" s="8">
        <f>COUNTIF(P5:P165,BJ1)</f>
        <v>3</v>
      </c>
      <c r="Q166" s="8">
        <f>COUNTIF(Q5:Q165,BJ1)+2</f>
        <v>5</v>
      </c>
      <c r="R166" s="8">
        <f>COUNTIF(R5:R165,BJ1)</f>
        <v>0</v>
      </c>
      <c r="S166" s="8">
        <f>COUNTIF(S5:S165,BJ1)</f>
        <v>0</v>
      </c>
      <c r="T166" s="8">
        <f>COUNTIF(T8:T165,BJ1)</f>
        <v>0</v>
      </c>
      <c r="U166" s="8">
        <f>COUNTIF(U5:U165,BJ1)</f>
        <v>1</v>
      </c>
      <c r="V166" s="8">
        <f>COUNTIF(V5:V165,BJ1)</f>
        <v>0</v>
      </c>
      <c r="W166" s="8">
        <f>COUNTIF(W5:W165,BJ1)</f>
        <v>9</v>
      </c>
      <c r="X166" s="8">
        <f>COUNTIF(X5:X165,BJ1)</f>
        <v>0</v>
      </c>
      <c r="Y166" s="8">
        <f>COUNTIF(Y5:Y165,BJ1)+1</f>
        <v>1</v>
      </c>
      <c r="Z166" s="8">
        <f>COUNTIF(Z5:Z165,BJ1)</f>
        <v>0</v>
      </c>
      <c r="AA166" s="8">
        <f>COUNTIF(AA5:AA165,BJ1)</f>
        <v>0</v>
      </c>
      <c r="AB166" s="8">
        <f>COUNTIF(AB5:AB165,BJ1)</f>
        <v>0</v>
      </c>
      <c r="AC166" s="8">
        <f>COUNTIF(AC5:AC165,BJ1)</f>
        <v>0</v>
      </c>
      <c r="AD166" s="8">
        <f>COUNTIF(AD5:AD165,BJ1)</f>
        <v>0</v>
      </c>
      <c r="AE166" s="8">
        <f>COUNTIF(AE5:AE165,BJ1)</f>
        <v>0</v>
      </c>
      <c r="AF166" s="8">
        <f>COUNTIF(AF5:AF165,BJ1)</f>
        <v>0</v>
      </c>
      <c r="AG166" s="8">
        <f>COUNTIF(AG5:AG165,BJ1)</f>
        <v>0</v>
      </c>
      <c r="AH166" s="8">
        <f>COUNTIF(AH5:AH165,BJ1)</f>
        <v>1</v>
      </c>
      <c r="AI166" s="8">
        <f>COUNTIF(AI5:AI165,BJ1)</f>
        <v>0</v>
      </c>
      <c r="AJ166" s="8">
        <f>COUNTIF(AJ5:AJ165,BJ1)</f>
        <v>0</v>
      </c>
      <c r="AK166" s="8">
        <f>COUNTIF(AK5:AK165,BJ1)</f>
        <v>0</v>
      </c>
      <c r="AL166" s="8">
        <f>COUNTIF(AL5:AL165,BJ1)</f>
        <v>0</v>
      </c>
      <c r="AM166" s="8">
        <f>COUNTIF(AM5:AM165,BJ1)</f>
        <v>0</v>
      </c>
      <c r="AN166" s="8">
        <f>COUNTIF(AN5:AN165,BJ1)</f>
        <v>0</v>
      </c>
      <c r="AO166" s="8">
        <f>COUNTIF(AO5:AO165,BJ1)</f>
        <v>0</v>
      </c>
      <c r="AP166" s="8">
        <f>COUNTIF(AP5:AP165,BJ1)</f>
        <v>0</v>
      </c>
      <c r="AQ166" s="8">
        <f>COUNTIF(AQ5:AQ165,BJ1)</f>
        <v>0</v>
      </c>
      <c r="AR166" s="8">
        <f>COUNTIF(AR5:AR165,BJ1)</f>
        <v>3</v>
      </c>
      <c r="AS166" s="8">
        <f>COUNTIF(AS5:AS165,BJ1)</f>
        <v>3</v>
      </c>
      <c r="AT166" s="8">
        <f>COUNTIF(AT5:AT165,BJ1)</f>
        <v>15</v>
      </c>
      <c r="AU166" s="8">
        <f>COUNTIF(AU8:AU165,BJ1)</f>
        <v>9</v>
      </c>
      <c r="AV166" s="8">
        <f>COUNTIF(AV5:AV165,BJ1)</f>
        <v>25</v>
      </c>
      <c r="AW166" s="8">
        <f>COUNTIF(AW5:AW165,BJ1)</f>
        <v>4</v>
      </c>
      <c r="AX166" s="8">
        <f>COUNTIF(AX5:AX165,BJ1)</f>
        <v>11</v>
      </c>
      <c r="AY166" s="8">
        <f>COUNTIF(AY5:AY165,BJ1)</f>
        <v>4</v>
      </c>
      <c r="AZ166" s="8">
        <f>COUNTIF(AZ5:AZ165,BJ1)</f>
        <v>13</v>
      </c>
      <c r="BA166" s="8">
        <f>COUNTIF(BA5:BA165,BJ1)+6</f>
        <v>63</v>
      </c>
      <c r="BB166" s="8">
        <f>COUNTIF(BB5:BB165,BJ1)+7</f>
        <v>10</v>
      </c>
      <c r="BC166" s="8">
        <f>COUNTIF(BC5:BC165,BJ1)</f>
        <v>11</v>
      </c>
      <c r="BD166" s="8">
        <f>COUNTIF(BD5:BD165,BJ1)</f>
        <v>0</v>
      </c>
      <c r="BE166" s="8">
        <f>COUNTIF(BE5:BE165,BJ1)+6</f>
        <v>6</v>
      </c>
      <c r="BF166" s="8">
        <f>COUNTIF(BF5:BF165,BJ1)+3</f>
        <v>3</v>
      </c>
      <c r="BG166" s="8">
        <f>COUNTIF(BG5:BG165,BJ1)</f>
        <v>1</v>
      </c>
      <c r="BH166" s="8">
        <f>COUNTIF(BH5:BH165,BJ1)</f>
        <v>0</v>
      </c>
      <c r="BI166" s="8">
        <f>COUNTIF(BI5:BI165,BJ1)+34</f>
        <v>34</v>
      </c>
      <c r="BJ166" s="74"/>
    </row>
    <row r="167" spans="1:62" ht="16.2">
      <c r="A167" s="74"/>
      <c r="B167" s="74"/>
      <c r="C167" s="10"/>
      <c r="D167" s="74"/>
      <c r="E167" s="74"/>
      <c r="F167" s="74"/>
      <c r="G167" s="74"/>
      <c r="H167" s="9"/>
      <c r="I167" s="10"/>
      <c r="J167" s="11"/>
      <c r="K167" s="12"/>
      <c r="L167" s="12"/>
      <c r="M167" s="74" t="s">
        <v>3176</v>
      </c>
      <c r="N167" s="74"/>
      <c r="O167" s="74"/>
      <c r="P167" s="74"/>
      <c r="Q167" s="74"/>
      <c r="R167" s="13"/>
      <c r="S167" s="74"/>
      <c r="T167" s="74"/>
      <c r="U167" s="74"/>
      <c r="V167" s="74"/>
      <c r="W167" s="74"/>
      <c r="X167" s="74"/>
      <c r="Y167" s="74"/>
      <c r="Z167" s="74"/>
      <c r="AA167" s="74"/>
      <c r="AB167" s="74"/>
      <c r="AC167" s="74"/>
      <c r="AD167" s="74"/>
      <c r="AE167" s="74"/>
      <c r="AF167" s="74"/>
      <c r="AG167" s="74"/>
      <c r="AH167" s="74"/>
      <c r="AI167" s="74"/>
      <c r="AJ167" s="74"/>
      <c r="AK167" s="74"/>
      <c r="AL167" s="74"/>
      <c r="AM167" s="74"/>
      <c r="AN167" s="74"/>
      <c r="AO167" s="74"/>
      <c r="AP167" s="74"/>
      <c r="AQ167" s="74"/>
      <c r="AR167" s="74"/>
      <c r="AS167" s="74"/>
      <c r="AT167" s="74"/>
      <c r="AU167" s="74"/>
      <c r="AV167" s="74"/>
      <c r="AW167" s="74"/>
      <c r="AX167" s="74"/>
      <c r="AY167" s="74"/>
      <c r="AZ167" s="74"/>
      <c r="BA167" s="74"/>
      <c r="BB167" s="74"/>
      <c r="BC167" s="74"/>
      <c r="BD167" s="74"/>
      <c r="BE167" s="74"/>
      <c r="BF167" s="74"/>
      <c r="BG167" s="74"/>
      <c r="BH167" s="74"/>
      <c r="BI167" s="21"/>
      <c r="BJ167" s="74"/>
    </row>
    <row r="168" spans="1:62">
      <c r="A168" s="74"/>
      <c r="B168" s="74"/>
      <c r="C168" s="12"/>
      <c r="D168" s="74"/>
      <c r="E168" s="74"/>
      <c r="F168" s="74"/>
      <c r="G168" s="74"/>
      <c r="H168" s="23" t="str">
        <f>REPLACE(B168,2,1,"＊")</f>
        <v>＊</v>
      </c>
      <c r="I168" s="23" t="str">
        <f>REPLACE(C168,2,1,"＊")</f>
        <v>＊</v>
      </c>
      <c r="J168" s="74"/>
      <c r="L168" s="12"/>
      <c r="O168" s="74"/>
      <c r="P168" s="74"/>
      <c r="Q168" s="74"/>
      <c r="R168" s="14"/>
      <c r="S168" s="74"/>
      <c r="T168" s="74"/>
      <c r="U168" s="74"/>
      <c r="V168" s="74"/>
      <c r="W168" s="74"/>
      <c r="X168" s="74"/>
      <c r="Y168" s="74"/>
      <c r="Z168" s="74"/>
      <c r="AA168" s="74"/>
      <c r="AB168" s="74"/>
      <c r="AC168" s="74"/>
      <c r="AD168" s="74"/>
      <c r="AE168" s="74"/>
      <c r="AF168" s="74"/>
      <c r="AG168" s="74"/>
      <c r="AH168" s="74"/>
      <c r="AI168" s="74"/>
      <c r="AJ168" s="74"/>
      <c r="AK168" s="74"/>
      <c r="AL168" s="74"/>
      <c r="AM168" s="74"/>
      <c r="AN168" s="74"/>
      <c r="AO168" s="74"/>
      <c r="AP168" s="74"/>
      <c r="AQ168" s="74"/>
      <c r="AR168" s="74"/>
      <c r="AS168" s="74"/>
      <c r="AT168" s="74"/>
      <c r="AU168" s="74"/>
      <c r="AV168" s="74"/>
      <c r="AW168" s="74"/>
      <c r="AX168" s="74"/>
      <c r="AY168" s="74"/>
      <c r="AZ168" s="74"/>
      <c r="BA168" s="74"/>
      <c r="BB168" s="74"/>
      <c r="BC168" s="74"/>
      <c r="BD168" s="74"/>
      <c r="BE168" s="74"/>
      <c r="BF168" s="74"/>
      <c r="BG168" s="74"/>
      <c r="BH168" s="74"/>
      <c r="BI168" s="21"/>
      <c r="BJ168" s="74"/>
    </row>
    <row r="169" spans="1:62">
      <c r="A169" s="74"/>
      <c r="B169" s="74"/>
      <c r="C169" s="10"/>
      <c r="D169" s="74"/>
      <c r="E169" s="74"/>
      <c r="F169" s="74"/>
      <c r="G169" s="74"/>
      <c r="H169" s="74"/>
      <c r="I169" s="10"/>
      <c r="J169" s="11"/>
      <c r="L169" s="12"/>
      <c r="M169" s="158" t="s">
        <v>3177</v>
      </c>
      <c r="N169" s="158"/>
      <c r="O169" s="74"/>
      <c r="P169" s="74"/>
      <c r="Q169" s="74"/>
      <c r="R169" s="14"/>
      <c r="S169" s="74"/>
      <c r="T169" s="74"/>
      <c r="U169" s="74"/>
      <c r="V169" s="74"/>
      <c r="W169" s="74"/>
      <c r="X169" s="74"/>
      <c r="Y169" s="74"/>
      <c r="Z169" s="74"/>
      <c r="AA169" s="74"/>
      <c r="AB169" s="74"/>
      <c r="AC169" s="74"/>
      <c r="AD169" s="74"/>
      <c r="AE169" s="74"/>
      <c r="AF169" s="74"/>
      <c r="AG169" s="74"/>
      <c r="AH169" s="74"/>
      <c r="AI169" s="74"/>
      <c r="AJ169" s="74"/>
      <c r="AK169" s="74"/>
      <c r="AL169" s="74"/>
      <c r="AM169" s="74"/>
      <c r="AN169" s="74"/>
      <c r="AO169" s="74"/>
      <c r="AP169" s="74"/>
      <c r="AQ169" s="74"/>
      <c r="AR169" s="74"/>
      <c r="AS169" s="74"/>
      <c r="AT169" s="74"/>
      <c r="AU169" s="74"/>
      <c r="AV169" s="74"/>
      <c r="AW169" s="74"/>
      <c r="AX169" s="74"/>
      <c r="AY169" s="74"/>
      <c r="AZ169" s="74"/>
      <c r="BA169" s="74"/>
      <c r="BB169" s="74"/>
      <c r="BC169" s="74"/>
      <c r="BD169" s="74"/>
      <c r="BE169" s="74"/>
      <c r="BF169" s="74"/>
      <c r="BG169" s="74"/>
      <c r="BH169" s="74"/>
      <c r="BI169" s="21"/>
      <c r="BJ169" s="74"/>
    </row>
    <row r="170" spans="1:62">
      <c r="A170" s="74"/>
      <c r="B170" s="74"/>
      <c r="C170" s="74"/>
      <c r="D170" s="74"/>
      <c r="E170" s="74"/>
      <c r="F170" s="74"/>
      <c r="G170" s="74"/>
      <c r="I170" s="74"/>
      <c r="J170" s="74"/>
      <c r="L170" s="12"/>
      <c r="M170" s="74"/>
      <c r="N170" s="74"/>
      <c r="O170" s="74"/>
      <c r="Q170" s="74"/>
      <c r="R170" s="14"/>
      <c r="S170" s="74"/>
      <c r="T170" s="74"/>
      <c r="U170" s="74"/>
      <c r="V170" s="74"/>
      <c r="W170" s="74"/>
      <c r="X170" s="74"/>
      <c r="Y170" s="74"/>
      <c r="Z170" s="74"/>
      <c r="AA170" s="74"/>
      <c r="AB170" s="74"/>
      <c r="AC170" s="74"/>
      <c r="AD170" s="74"/>
      <c r="AE170" s="74"/>
      <c r="AF170" s="74"/>
      <c r="AG170" s="74"/>
      <c r="AH170" s="74"/>
      <c r="AI170" s="74"/>
      <c r="AJ170" s="74"/>
      <c r="AK170" s="74"/>
      <c r="AL170" s="74"/>
      <c r="AM170" s="74"/>
      <c r="AN170" s="74"/>
      <c r="AO170" s="74"/>
      <c r="AP170" s="74"/>
      <c r="AQ170" s="74"/>
      <c r="AR170" s="74"/>
      <c r="AS170" s="74"/>
      <c r="AT170" s="74"/>
      <c r="AU170" s="74"/>
      <c r="AV170" s="74"/>
      <c r="AW170" s="74"/>
      <c r="AX170" s="74"/>
      <c r="AY170" s="74"/>
      <c r="AZ170" s="74"/>
      <c r="BA170" s="74"/>
      <c r="BB170" s="74"/>
      <c r="BC170" s="74"/>
      <c r="BD170" s="74"/>
      <c r="BE170" s="74"/>
      <c r="BF170" s="74"/>
      <c r="BG170" s="74"/>
      <c r="BH170" s="74"/>
      <c r="BI170" s="21"/>
      <c r="BJ170" s="74"/>
    </row>
    <row r="171" spans="1:62">
      <c r="C171" s="74"/>
      <c r="H171" s="158" t="s">
        <v>2987</v>
      </c>
      <c r="I171" s="158"/>
      <c r="J171" s="74"/>
      <c r="R171" s="14"/>
    </row>
    <row r="172" spans="1:62">
      <c r="C172" s="74"/>
      <c r="H172" s="158"/>
      <c r="I172" s="158"/>
      <c r="J172" s="74"/>
      <c r="R172" s="14"/>
    </row>
    <row r="173" spans="1:62">
      <c r="H173" s="158"/>
      <c r="I173" s="158"/>
      <c r="R173" s="14"/>
    </row>
    <row r="174" spans="1:62">
      <c r="H174" s="48"/>
      <c r="I174" s="48"/>
      <c r="R174" s="14"/>
    </row>
    <row r="175" spans="1:62">
      <c r="H175" s="48"/>
      <c r="I175" s="48"/>
      <c r="R175" s="16"/>
    </row>
    <row r="176" spans="1:62">
      <c r="R176" s="14"/>
    </row>
    <row r="177" spans="18:18">
      <c r="R177" s="14"/>
    </row>
    <row r="178" spans="18:18">
      <c r="R178" s="14"/>
    </row>
    <row r="179" spans="18:18">
      <c r="R179" s="14"/>
    </row>
    <row r="180" spans="18:18">
      <c r="R180" s="14"/>
    </row>
    <row r="181" spans="18:18">
      <c r="R181" s="14"/>
    </row>
    <row r="182" spans="18:18">
      <c r="R182" s="14"/>
    </row>
    <row r="183" spans="18:18">
      <c r="R183" s="14"/>
    </row>
    <row r="184" spans="18:18">
      <c r="R184" s="14"/>
    </row>
    <row r="185" spans="18:18">
      <c r="R185" s="14"/>
    </row>
    <row r="186" spans="18:18">
      <c r="R186" s="17"/>
    </row>
    <row r="187" spans="18:18">
      <c r="R187" s="74"/>
    </row>
    <row r="188" spans="18:18">
      <c r="R188" s="74"/>
    </row>
    <row r="189" spans="18:18">
      <c r="R189" s="74"/>
    </row>
    <row r="190" spans="18:18">
      <c r="R190" s="74"/>
    </row>
    <row r="191" spans="18:18">
      <c r="R191" s="15"/>
    </row>
    <row r="192" spans="18:18">
      <c r="R192" s="15"/>
    </row>
    <row r="193" spans="18:18">
      <c r="R193" s="15"/>
    </row>
  </sheetData>
  <mergeCells count="57">
    <mergeCell ref="M169:N169"/>
    <mergeCell ref="AW3:AX3"/>
    <mergeCell ref="AY3:AZ3"/>
    <mergeCell ref="BA3:BB3"/>
    <mergeCell ref="AH3:AI3"/>
    <mergeCell ref="AJ3:AJ4"/>
    <mergeCell ref="AK3:AK4"/>
    <mergeCell ref="AL3:AL4"/>
    <mergeCell ref="AM3:AN3"/>
    <mergeCell ref="AO3:AQ3"/>
    <mergeCell ref="S2:T3"/>
    <mergeCell ref="U2:AB2"/>
    <mergeCell ref="AC2:AD3"/>
    <mergeCell ref="U3:U4"/>
    <mergeCell ref="V3:W3"/>
    <mergeCell ref="Z3:Z4"/>
    <mergeCell ref="AH1:AQ1"/>
    <mergeCell ref="AR1:BG1"/>
    <mergeCell ref="AH2:AQ2"/>
    <mergeCell ref="AR2:AR4"/>
    <mergeCell ref="AS2:AT3"/>
    <mergeCell ref="AU2:AV3"/>
    <mergeCell ref="AW2:BG2"/>
    <mergeCell ref="BF3:BF4"/>
    <mergeCell ref="BG3:BG4"/>
    <mergeCell ref="BC3:BC4"/>
    <mergeCell ref="BD3:BD4"/>
    <mergeCell ref="BE3:BE4"/>
    <mergeCell ref="BH1:BH4"/>
    <mergeCell ref="BI1:BI4"/>
    <mergeCell ref="M2:M4"/>
    <mergeCell ref="N2:N4"/>
    <mergeCell ref="O2:O4"/>
    <mergeCell ref="P2:P4"/>
    <mergeCell ref="AE2:AG2"/>
    <mergeCell ref="AA3:AA4"/>
    <mergeCell ref="AB3:AB4"/>
    <mergeCell ref="AE3:AG3"/>
    <mergeCell ref="M1:R1"/>
    <mergeCell ref="S1:AG1"/>
    <mergeCell ref="Q2:Q4"/>
    <mergeCell ref="R2:R4"/>
    <mergeCell ref="X3:X4"/>
    <mergeCell ref="Y3:Y4"/>
    <mergeCell ref="H171:I173"/>
    <mergeCell ref="L1:L4"/>
    <mergeCell ref="A1:A4"/>
    <mergeCell ref="B1:B4"/>
    <mergeCell ref="C1:C4"/>
    <mergeCell ref="D1:D4"/>
    <mergeCell ref="E1:E4"/>
    <mergeCell ref="F1:F4"/>
    <mergeCell ref="G1:G4"/>
    <mergeCell ref="H1:H4"/>
    <mergeCell ref="I1:I4"/>
    <mergeCell ref="J1:J4"/>
    <mergeCell ref="K1:K4"/>
  </mergeCells>
  <phoneticPr fontId="9" type="noConversion"/>
  <pageMargins left="0.19685039370078741" right="0" top="0.43307086614173229" bottom="0.31496062992125984" header="0.23622047244094491" footer="0"/>
  <pageSetup paperSize="9" scale="41" fitToHeight="0" orientation="landscape" r:id="rId1"/>
  <headerFooter>
    <oddHeader xml:space="preserve">&amp;C&amp;"標楷體,粗體"&amp;24新光醫院 110 年 5 月份心臟血管外科年度手術人數申報表&amp;R   </oddHeader>
    <oddFooter>&amp;R&amp;P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J392"/>
  <sheetViews>
    <sheetView zoomScale="85" zoomScaleNormal="85" zoomScaleSheetLayoutView="55" workbookViewId="0">
      <pane xSplit="11" ySplit="4" topLeftCell="L5" activePane="bottomRight" state="frozen"/>
      <selection pane="topRight" activeCell="J1" sqref="J1"/>
      <selection pane="bottomLeft" activeCell="A5" sqref="A5"/>
      <selection pane="bottomRight" activeCell="W9" sqref="W9"/>
    </sheetView>
  </sheetViews>
  <sheetFormatPr defaultColWidth="8.88671875" defaultRowHeight="15.6"/>
  <cols>
    <col min="1" max="1" width="6.33203125" style="15" customWidth="1"/>
    <col min="2" max="2" width="15.88671875" style="15" hidden="1" customWidth="1"/>
    <col min="3" max="3" width="11.88671875" style="15" hidden="1" customWidth="1"/>
    <col min="4" max="5" width="4" style="15" hidden="1" customWidth="1"/>
    <col min="6" max="7" width="12.109375" style="15" hidden="1" customWidth="1"/>
    <col min="8" max="8" width="15.88671875" style="15" customWidth="1"/>
    <col min="9" max="9" width="11.88671875" style="15" customWidth="1"/>
    <col min="10" max="10" width="12.109375" style="15" bestFit="1" customWidth="1"/>
    <col min="11" max="11" width="10.21875" style="74" customWidth="1"/>
    <col min="12" max="12" width="7.21875" style="15" customWidth="1"/>
    <col min="13" max="13" width="9.6640625" style="4" bestFit="1" customWidth="1"/>
    <col min="14" max="15" width="6.44140625" style="4" bestFit="1" customWidth="1"/>
    <col min="16" max="16" width="5.88671875" style="4" bestFit="1" customWidth="1"/>
    <col min="17" max="17" width="5.44140625" style="4" bestFit="1" customWidth="1"/>
    <col min="18" max="18" width="9.44140625" style="4" bestFit="1" customWidth="1"/>
    <col min="19" max="19" width="11.6640625" style="4" customWidth="1"/>
    <col min="20" max="20" width="4.44140625" style="4" bestFit="1" customWidth="1"/>
    <col min="21" max="21" width="5.77734375" style="4" bestFit="1" customWidth="1"/>
    <col min="22" max="22" width="2.88671875" style="4" bestFit="1" customWidth="1"/>
    <col min="23" max="23" width="3.88671875" style="4" bestFit="1" customWidth="1"/>
    <col min="24" max="24" width="3.77734375" style="4" bestFit="1" customWidth="1"/>
    <col min="25" max="25" width="13.21875" style="4" bestFit="1" customWidth="1"/>
    <col min="26" max="26" width="7.88671875" style="4" bestFit="1" customWidth="1"/>
    <col min="27" max="27" width="7.77734375" style="4" bestFit="1" customWidth="1"/>
    <col min="28" max="28" width="9" style="4" customWidth="1"/>
    <col min="29" max="29" width="5.77734375" style="4" bestFit="1" customWidth="1"/>
    <col min="30" max="30" width="5.44140625" style="4" bestFit="1" customWidth="1"/>
    <col min="31" max="31" width="5.77734375" style="4" bestFit="1" customWidth="1"/>
    <col min="32" max="32" width="7.6640625" style="4" customWidth="1"/>
    <col min="33" max="33" width="8.5546875" style="4" bestFit="1" customWidth="1"/>
    <col min="34" max="34" width="2.88671875" style="4" bestFit="1" customWidth="1"/>
    <col min="35" max="35" width="3.21875" style="4" bestFit="1" customWidth="1"/>
    <col min="36" max="36" width="12.44140625" style="4" bestFit="1" customWidth="1"/>
    <col min="37" max="37" width="16" style="4" customWidth="1"/>
    <col min="38" max="38" width="5" style="4" bestFit="1" customWidth="1"/>
    <col min="39" max="39" width="3" style="4" bestFit="1" customWidth="1"/>
    <col min="40" max="40" width="2.77734375" style="4" bestFit="1" customWidth="1"/>
    <col min="41" max="41" width="5.77734375" style="4" customWidth="1"/>
    <col min="42" max="42" width="6.5546875" style="4" bestFit="1" customWidth="1"/>
    <col min="43" max="43" width="6" style="4" bestFit="1" customWidth="1"/>
    <col min="44" max="44" width="6.6640625" style="4" bestFit="1" customWidth="1"/>
    <col min="45" max="45" width="3" style="4" bestFit="1" customWidth="1"/>
    <col min="46" max="48" width="3.88671875" style="4" bestFit="1" customWidth="1"/>
    <col min="49" max="49" width="3.77734375" style="4" bestFit="1" customWidth="1"/>
    <col min="50" max="50" width="4.6640625" style="4" bestFit="1" customWidth="1"/>
    <col min="51" max="51" width="5.77734375" style="4" bestFit="1" customWidth="1"/>
    <col min="52" max="52" width="5.109375" style="4" bestFit="1" customWidth="1"/>
    <col min="53" max="54" width="7.77734375" style="4" bestFit="1" customWidth="1"/>
    <col min="55" max="55" width="3.77734375" style="4" bestFit="1" customWidth="1"/>
    <col min="56" max="56" width="10.77734375" style="4" customWidth="1"/>
    <col min="57" max="57" width="5" style="4" bestFit="1" customWidth="1"/>
    <col min="58" max="58" width="5.77734375" style="4" bestFit="1" customWidth="1"/>
    <col min="59" max="59" width="8.77734375" style="4" customWidth="1"/>
    <col min="60" max="60" width="6" style="4" bestFit="1" customWidth="1"/>
    <col min="61" max="61" width="26.88671875" style="4" customWidth="1"/>
    <col min="62" max="62" width="3.21875" style="4" bestFit="1" customWidth="1"/>
    <col min="63" max="16384" width="8.88671875" style="4"/>
  </cols>
  <sheetData>
    <row r="1" spans="1:62">
      <c r="A1" s="151" t="s">
        <v>0</v>
      </c>
      <c r="B1" s="151" t="s">
        <v>2648</v>
      </c>
      <c r="C1" s="153" t="s">
        <v>2649</v>
      </c>
      <c r="D1" s="161" t="s">
        <v>2650</v>
      </c>
      <c r="E1" s="161" t="s">
        <v>2651</v>
      </c>
      <c r="F1" s="161" t="s">
        <v>2652</v>
      </c>
      <c r="G1" s="161" t="s">
        <v>2653</v>
      </c>
      <c r="H1" s="151" t="s">
        <v>2648</v>
      </c>
      <c r="I1" s="153" t="s">
        <v>2654</v>
      </c>
      <c r="J1" s="155" t="s">
        <v>2655</v>
      </c>
      <c r="K1" s="149" t="s">
        <v>2656</v>
      </c>
      <c r="L1" s="149" t="s">
        <v>2657</v>
      </c>
      <c r="M1" s="143" t="s">
        <v>4</v>
      </c>
      <c r="N1" s="144"/>
      <c r="O1" s="144"/>
      <c r="P1" s="144"/>
      <c r="Q1" s="144"/>
      <c r="R1" s="145"/>
      <c r="S1" s="141" t="s">
        <v>5</v>
      </c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1"/>
      <c r="AI1" s="140"/>
      <c r="AJ1" s="140"/>
      <c r="AK1" s="140"/>
      <c r="AL1" s="140"/>
      <c r="AM1" s="140"/>
      <c r="AN1" s="140"/>
      <c r="AO1" s="140"/>
      <c r="AP1" s="140"/>
      <c r="AQ1" s="140"/>
      <c r="AR1" s="141" t="s">
        <v>6</v>
      </c>
      <c r="AS1" s="140"/>
      <c r="AT1" s="140"/>
      <c r="AU1" s="140"/>
      <c r="AV1" s="140"/>
      <c r="AW1" s="140"/>
      <c r="AX1" s="140"/>
      <c r="AY1" s="140"/>
      <c r="AZ1" s="140"/>
      <c r="BA1" s="140"/>
      <c r="BB1" s="140"/>
      <c r="BC1" s="140"/>
      <c r="BD1" s="140"/>
      <c r="BE1" s="140"/>
      <c r="BF1" s="140"/>
      <c r="BG1" s="140"/>
      <c r="BH1" s="141" t="s">
        <v>7</v>
      </c>
      <c r="BI1" s="141" t="s">
        <v>8</v>
      </c>
      <c r="BJ1" s="56" t="s">
        <v>9</v>
      </c>
    </row>
    <row r="2" spans="1:62">
      <c r="A2" s="152"/>
      <c r="B2" s="164"/>
      <c r="C2" s="154"/>
      <c r="D2" s="162"/>
      <c r="E2" s="162"/>
      <c r="F2" s="162"/>
      <c r="G2" s="162"/>
      <c r="H2" s="150"/>
      <c r="I2" s="154"/>
      <c r="J2" s="150"/>
      <c r="K2" s="156"/>
      <c r="L2" s="150"/>
      <c r="M2" s="139" t="s">
        <v>53</v>
      </c>
      <c r="N2" s="142" t="s">
        <v>10</v>
      </c>
      <c r="O2" s="139" t="s">
        <v>11</v>
      </c>
      <c r="P2" s="139" t="s">
        <v>12</v>
      </c>
      <c r="Q2" s="139" t="s">
        <v>13</v>
      </c>
      <c r="R2" s="146" t="s">
        <v>50</v>
      </c>
      <c r="S2" s="139" t="s">
        <v>14</v>
      </c>
      <c r="T2" s="140"/>
      <c r="U2" s="139" t="s">
        <v>15</v>
      </c>
      <c r="V2" s="140"/>
      <c r="W2" s="140"/>
      <c r="X2" s="140"/>
      <c r="Y2" s="140"/>
      <c r="Z2" s="140"/>
      <c r="AA2" s="140"/>
      <c r="AB2" s="140"/>
      <c r="AC2" s="139" t="s">
        <v>16</v>
      </c>
      <c r="AD2" s="140"/>
      <c r="AE2" s="139" t="s">
        <v>17</v>
      </c>
      <c r="AF2" s="140"/>
      <c r="AG2" s="140"/>
      <c r="AH2" s="139" t="s">
        <v>18</v>
      </c>
      <c r="AI2" s="140"/>
      <c r="AJ2" s="140"/>
      <c r="AK2" s="140"/>
      <c r="AL2" s="140"/>
      <c r="AM2" s="140"/>
      <c r="AN2" s="140"/>
      <c r="AO2" s="140"/>
      <c r="AP2" s="140"/>
      <c r="AQ2" s="140"/>
      <c r="AR2" s="139" t="s">
        <v>19</v>
      </c>
      <c r="AS2" s="139" t="s">
        <v>20</v>
      </c>
      <c r="AT2" s="140"/>
      <c r="AU2" s="139" t="s">
        <v>49</v>
      </c>
      <c r="AV2" s="140"/>
      <c r="AW2" s="139" t="s">
        <v>21</v>
      </c>
      <c r="AX2" s="140"/>
      <c r="AY2" s="140"/>
      <c r="AZ2" s="140"/>
      <c r="BA2" s="140"/>
      <c r="BB2" s="140"/>
      <c r="BC2" s="140"/>
      <c r="BD2" s="140"/>
      <c r="BE2" s="140"/>
      <c r="BF2" s="140"/>
      <c r="BG2" s="140"/>
      <c r="BH2" s="140"/>
      <c r="BI2" s="140"/>
      <c r="BJ2" s="56"/>
    </row>
    <row r="3" spans="1:62">
      <c r="A3" s="152"/>
      <c r="B3" s="164"/>
      <c r="C3" s="154"/>
      <c r="D3" s="162"/>
      <c r="E3" s="162"/>
      <c r="F3" s="162"/>
      <c r="G3" s="162"/>
      <c r="H3" s="150"/>
      <c r="I3" s="154"/>
      <c r="J3" s="150"/>
      <c r="K3" s="156"/>
      <c r="L3" s="150"/>
      <c r="M3" s="140"/>
      <c r="N3" s="140"/>
      <c r="O3" s="140"/>
      <c r="P3" s="140"/>
      <c r="Q3" s="140"/>
      <c r="R3" s="147"/>
      <c r="S3" s="140"/>
      <c r="T3" s="140"/>
      <c r="U3" s="139" t="s">
        <v>22</v>
      </c>
      <c r="V3" s="139" t="s">
        <v>23</v>
      </c>
      <c r="W3" s="140"/>
      <c r="X3" s="139" t="s">
        <v>24</v>
      </c>
      <c r="Y3" s="139" t="s">
        <v>25</v>
      </c>
      <c r="Z3" s="139" t="s">
        <v>26</v>
      </c>
      <c r="AA3" s="139" t="s">
        <v>27</v>
      </c>
      <c r="AB3" s="139" t="s">
        <v>28</v>
      </c>
      <c r="AC3" s="140"/>
      <c r="AD3" s="140"/>
      <c r="AE3" s="139" t="s">
        <v>29</v>
      </c>
      <c r="AF3" s="140"/>
      <c r="AG3" s="140"/>
      <c r="AH3" s="139" t="s">
        <v>23</v>
      </c>
      <c r="AI3" s="140"/>
      <c r="AJ3" s="139" t="s">
        <v>24</v>
      </c>
      <c r="AK3" s="139" t="s">
        <v>25</v>
      </c>
      <c r="AL3" s="139" t="s">
        <v>28</v>
      </c>
      <c r="AM3" s="139" t="s">
        <v>30</v>
      </c>
      <c r="AN3" s="140"/>
      <c r="AO3" s="139" t="s">
        <v>29</v>
      </c>
      <c r="AP3" s="140"/>
      <c r="AQ3" s="140"/>
      <c r="AR3" s="140"/>
      <c r="AS3" s="140"/>
      <c r="AT3" s="140"/>
      <c r="AU3" s="140"/>
      <c r="AV3" s="140"/>
      <c r="AW3" s="139" t="s">
        <v>31</v>
      </c>
      <c r="AX3" s="140"/>
      <c r="AY3" s="139" t="s">
        <v>29</v>
      </c>
      <c r="AZ3" s="140"/>
      <c r="BA3" s="139" t="s">
        <v>23</v>
      </c>
      <c r="BB3" s="140"/>
      <c r="BC3" s="139" t="s">
        <v>24</v>
      </c>
      <c r="BD3" s="139" t="s">
        <v>25</v>
      </c>
      <c r="BE3" s="139" t="s">
        <v>28</v>
      </c>
      <c r="BF3" s="139" t="s">
        <v>32</v>
      </c>
      <c r="BG3" s="139" t="s">
        <v>33</v>
      </c>
      <c r="BH3" s="140"/>
      <c r="BI3" s="140"/>
      <c r="BJ3" s="56"/>
    </row>
    <row r="4" spans="1:62">
      <c r="A4" s="152"/>
      <c r="B4" s="165"/>
      <c r="C4" s="166"/>
      <c r="D4" s="163"/>
      <c r="E4" s="163"/>
      <c r="F4" s="163"/>
      <c r="G4" s="163"/>
      <c r="H4" s="150"/>
      <c r="I4" s="154"/>
      <c r="J4" s="150"/>
      <c r="K4" s="156"/>
      <c r="L4" s="150"/>
      <c r="M4" s="140"/>
      <c r="N4" s="140"/>
      <c r="O4" s="140"/>
      <c r="P4" s="140"/>
      <c r="Q4" s="140"/>
      <c r="R4" s="148"/>
      <c r="S4" s="55" t="s">
        <v>22</v>
      </c>
      <c r="T4" s="55" t="s">
        <v>34</v>
      </c>
      <c r="U4" s="140"/>
      <c r="V4" s="55" t="s">
        <v>35</v>
      </c>
      <c r="W4" s="55" t="s">
        <v>36</v>
      </c>
      <c r="X4" s="140"/>
      <c r="Y4" s="140"/>
      <c r="Z4" s="140"/>
      <c r="AA4" s="140"/>
      <c r="AB4" s="140"/>
      <c r="AC4" s="55" t="s">
        <v>22</v>
      </c>
      <c r="AD4" s="55" t="s">
        <v>37</v>
      </c>
      <c r="AE4" s="55" t="s">
        <v>22</v>
      </c>
      <c r="AF4" s="55" t="s">
        <v>38</v>
      </c>
      <c r="AG4" s="55" t="s">
        <v>39</v>
      </c>
      <c r="AH4" s="55" t="s">
        <v>35</v>
      </c>
      <c r="AI4" s="55" t="s">
        <v>36</v>
      </c>
      <c r="AJ4" s="140"/>
      <c r="AK4" s="140"/>
      <c r="AL4" s="140"/>
      <c r="AM4" s="55" t="s">
        <v>40</v>
      </c>
      <c r="AN4" s="55" t="s">
        <v>41</v>
      </c>
      <c r="AO4" s="55" t="s">
        <v>22</v>
      </c>
      <c r="AP4" s="55" t="s">
        <v>38</v>
      </c>
      <c r="AQ4" s="55" t="s">
        <v>39</v>
      </c>
      <c r="AR4" s="140"/>
      <c r="AS4" s="55" t="s">
        <v>40</v>
      </c>
      <c r="AT4" s="55" t="s">
        <v>41</v>
      </c>
      <c r="AU4" s="55" t="s">
        <v>40</v>
      </c>
      <c r="AV4" s="55" t="s">
        <v>41</v>
      </c>
      <c r="AW4" s="55" t="s">
        <v>42</v>
      </c>
      <c r="AX4" s="55" t="s">
        <v>43</v>
      </c>
      <c r="AY4" s="55" t="s">
        <v>22</v>
      </c>
      <c r="AZ4" s="55" t="s">
        <v>44</v>
      </c>
      <c r="BA4" s="55" t="s">
        <v>35</v>
      </c>
      <c r="BB4" s="55" t="s">
        <v>36</v>
      </c>
      <c r="BC4" s="140"/>
      <c r="BD4" s="140"/>
      <c r="BE4" s="140"/>
      <c r="BF4" s="140"/>
      <c r="BG4" s="140"/>
      <c r="BH4" s="140"/>
      <c r="BI4" s="140"/>
      <c r="BJ4" s="56"/>
    </row>
    <row r="5" spans="1:62" ht="16.2">
      <c r="A5" s="23">
        <v>1</v>
      </c>
      <c r="B5" s="33" t="s">
        <v>2658</v>
      </c>
      <c r="C5" s="33" t="s">
        <v>2056</v>
      </c>
      <c r="D5" s="33" t="s">
        <v>2659</v>
      </c>
      <c r="E5" s="33">
        <v>60</v>
      </c>
      <c r="F5" s="33"/>
      <c r="G5" s="33"/>
      <c r="H5" s="23" t="str">
        <f t="shared" ref="H5:H68" si="0">REPLACE(B5,2,1,"＊")</f>
        <v>何＊佣</v>
      </c>
      <c r="I5" s="23" t="str">
        <f t="shared" ref="I5:I68" si="1">REPLACE(C5,2,1,"＊")</f>
        <v>1＊579900</v>
      </c>
      <c r="J5" s="33" t="s">
        <v>2032</v>
      </c>
      <c r="K5" s="33" t="s">
        <v>67</v>
      </c>
      <c r="L5" s="36" t="s">
        <v>334</v>
      </c>
      <c r="M5" s="2"/>
      <c r="N5" s="2"/>
      <c r="O5" s="2"/>
      <c r="P5" s="2"/>
      <c r="Q5" s="2"/>
      <c r="R5" s="18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3"/>
      <c r="AK5" s="1"/>
      <c r="AL5" s="3"/>
      <c r="AM5" s="1"/>
      <c r="AN5" s="1"/>
      <c r="AO5" s="1"/>
      <c r="AP5" s="1"/>
      <c r="AQ5" s="1"/>
      <c r="AR5" s="2"/>
      <c r="AS5" s="1"/>
      <c r="AT5" s="1"/>
      <c r="AU5" s="1"/>
      <c r="AV5" s="1"/>
      <c r="AW5" s="1"/>
      <c r="AX5" s="1" t="s">
        <v>3187</v>
      </c>
      <c r="AY5" s="1"/>
      <c r="AZ5" s="1"/>
      <c r="BA5" s="1"/>
      <c r="BB5" s="1"/>
      <c r="BC5" s="2"/>
      <c r="BD5" s="3"/>
      <c r="BE5" s="2"/>
      <c r="BF5" s="2"/>
      <c r="BG5" s="2"/>
      <c r="BH5" s="2"/>
      <c r="BI5" s="1"/>
      <c r="BJ5" s="56"/>
    </row>
    <row r="6" spans="1:62" ht="16.2">
      <c r="A6" s="23">
        <v>2</v>
      </c>
      <c r="B6" s="33" t="s">
        <v>2660</v>
      </c>
      <c r="C6" s="33" t="s">
        <v>2057</v>
      </c>
      <c r="D6" s="33" t="s">
        <v>2661</v>
      </c>
      <c r="E6" s="33">
        <v>85</v>
      </c>
      <c r="F6" s="33"/>
      <c r="G6" s="33"/>
      <c r="H6" s="23" t="str">
        <f t="shared" si="0"/>
        <v>林＊茶</v>
      </c>
      <c r="I6" s="23" t="str">
        <f t="shared" si="1"/>
        <v>2＊826491</v>
      </c>
      <c r="J6" s="33" t="s">
        <v>2032</v>
      </c>
      <c r="K6" s="33" t="s">
        <v>67</v>
      </c>
      <c r="L6" s="36" t="s">
        <v>334</v>
      </c>
      <c r="M6" s="2"/>
      <c r="N6" s="2"/>
      <c r="O6" s="2"/>
      <c r="P6" s="2"/>
      <c r="Q6" s="2"/>
      <c r="R6" s="18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3"/>
      <c r="AK6" s="1"/>
      <c r="AL6" s="3"/>
      <c r="AM6" s="1"/>
      <c r="AN6" s="1"/>
      <c r="AO6" s="1"/>
      <c r="AP6" s="1"/>
      <c r="AQ6" s="1"/>
      <c r="AR6" s="2"/>
      <c r="AS6" s="1"/>
      <c r="AT6" s="1"/>
      <c r="AU6" s="1"/>
      <c r="AV6" s="1"/>
      <c r="AW6" s="1"/>
      <c r="AX6" s="1" t="s">
        <v>3187</v>
      </c>
      <c r="AY6" s="1"/>
      <c r="AZ6" s="1"/>
      <c r="BA6" s="1"/>
      <c r="BB6" s="1"/>
      <c r="BC6" s="2"/>
      <c r="BD6" s="3"/>
      <c r="BE6" s="2"/>
      <c r="BF6" s="2"/>
      <c r="BG6" s="2"/>
      <c r="BH6" s="2"/>
      <c r="BI6" s="1"/>
      <c r="BJ6" s="56"/>
    </row>
    <row r="7" spans="1:62" ht="16.2">
      <c r="A7" s="23">
        <v>3</v>
      </c>
      <c r="B7" s="33" t="s">
        <v>2662</v>
      </c>
      <c r="C7" s="33" t="s">
        <v>390</v>
      </c>
      <c r="D7" s="33" t="s">
        <v>2661</v>
      </c>
      <c r="E7" s="33">
        <v>92</v>
      </c>
      <c r="F7" s="33"/>
      <c r="G7" s="33"/>
      <c r="H7" s="23" t="str">
        <f t="shared" si="0"/>
        <v>王＊</v>
      </c>
      <c r="I7" s="23" t="str">
        <f t="shared" si="1"/>
        <v>2＊856683</v>
      </c>
      <c r="J7" s="33" t="s">
        <v>2032</v>
      </c>
      <c r="K7" s="33" t="s">
        <v>118</v>
      </c>
      <c r="L7" s="36" t="s">
        <v>334</v>
      </c>
      <c r="M7" s="2"/>
      <c r="N7" s="2"/>
      <c r="O7" s="2"/>
      <c r="P7" s="2"/>
      <c r="Q7" s="2"/>
      <c r="R7" s="18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3"/>
      <c r="AK7" s="1"/>
      <c r="AL7" s="3"/>
      <c r="AM7" s="1"/>
      <c r="AN7" s="1"/>
      <c r="AO7" s="1"/>
      <c r="AP7" s="1"/>
      <c r="AQ7" s="1"/>
      <c r="AR7" s="2"/>
      <c r="AS7" s="1"/>
      <c r="AT7" s="1"/>
      <c r="AU7" s="1"/>
      <c r="AV7" s="1"/>
      <c r="AW7" s="1" t="s">
        <v>3180</v>
      </c>
      <c r="AX7" s="1"/>
      <c r="AY7" s="1"/>
      <c r="AZ7" s="1"/>
      <c r="BA7" s="1"/>
      <c r="BB7" s="1"/>
      <c r="BC7" s="2"/>
      <c r="BD7" s="3"/>
      <c r="BE7" s="2"/>
      <c r="BF7" s="2"/>
      <c r="BG7" s="2"/>
      <c r="BH7" s="2"/>
      <c r="BI7" s="1"/>
      <c r="BJ7" s="56"/>
    </row>
    <row r="8" spans="1:62" ht="16.2">
      <c r="A8" s="23">
        <v>4</v>
      </c>
      <c r="B8" s="33" t="s">
        <v>2663</v>
      </c>
      <c r="C8" s="33" t="s">
        <v>2058</v>
      </c>
      <c r="D8" s="33" t="s">
        <v>2661</v>
      </c>
      <c r="E8" s="33">
        <v>68</v>
      </c>
      <c r="F8" s="33"/>
      <c r="G8" s="33"/>
      <c r="H8" s="23" t="str">
        <f t="shared" si="0"/>
        <v>張＊菊</v>
      </c>
      <c r="I8" s="23" t="str">
        <f t="shared" si="1"/>
        <v>0＊854889</v>
      </c>
      <c r="J8" s="33" t="s">
        <v>2032</v>
      </c>
      <c r="K8" s="33" t="s">
        <v>115</v>
      </c>
      <c r="L8" s="36" t="s">
        <v>334</v>
      </c>
      <c r="M8" s="2"/>
      <c r="N8" s="2"/>
      <c r="O8" s="2"/>
      <c r="P8" s="2"/>
      <c r="Q8" s="2"/>
      <c r="R8" s="18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3"/>
      <c r="AK8" s="1"/>
      <c r="AL8" s="3"/>
      <c r="AM8" s="1"/>
      <c r="AN8" s="1"/>
      <c r="AO8" s="1"/>
      <c r="AP8" s="1"/>
      <c r="AQ8" s="1"/>
      <c r="AR8" s="2"/>
      <c r="AS8" s="1"/>
      <c r="AT8" s="1"/>
      <c r="AU8" s="1"/>
      <c r="AV8" s="1"/>
      <c r="AW8" s="1"/>
      <c r="AX8" s="1"/>
      <c r="AY8" s="1"/>
      <c r="AZ8" s="1"/>
      <c r="BA8" s="1" t="s">
        <v>3180</v>
      </c>
      <c r="BB8" s="1"/>
      <c r="BC8" s="2"/>
      <c r="BD8" s="3"/>
      <c r="BE8" s="2"/>
      <c r="BF8" s="2"/>
      <c r="BG8" s="2"/>
      <c r="BH8" s="2"/>
      <c r="BI8" s="1"/>
      <c r="BJ8" s="56"/>
    </row>
    <row r="9" spans="1:62" ht="16.2">
      <c r="A9" s="23">
        <v>5</v>
      </c>
      <c r="B9" s="33" t="s">
        <v>2664</v>
      </c>
      <c r="C9" s="33" t="s">
        <v>2059</v>
      </c>
      <c r="D9" s="33" t="s">
        <v>2661</v>
      </c>
      <c r="E9" s="33">
        <v>27</v>
      </c>
      <c r="F9" s="33"/>
      <c r="G9" s="33"/>
      <c r="H9" s="23" t="str">
        <f t="shared" si="0"/>
        <v>陳＊雯</v>
      </c>
      <c r="I9" s="23" t="str">
        <f t="shared" si="1"/>
        <v>2＊036278</v>
      </c>
      <c r="J9" s="33" t="s">
        <v>2032</v>
      </c>
      <c r="K9" s="33" t="s">
        <v>67</v>
      </c>
      <c r="L9" s="36" t="s">
        <v>334</v>
      </c>
      <c r="M9" s="75"/>
      <c r="N9" s="75"/>
      <c r="O9" s="75"/>
      <c r="P9" s="75"/>
      <c r="Q9" s="75"/>
      <c r="R9" s="76"/>
      <c r="S9" s="73"/>
      <c r="T9" s="73"/>
      <c r="U9" s="73"/>
      <c r="V9" s="73"/>
      <c r="W9" s="73"/>
      <c r="X9" s="73"/>
      <c r="Y9" s="73"/>
      <c r="Z9" s="73"/>
      <c r="AA9" s="73"/>
      <c r="AB9" s="73"/>
      <c r="AC9" s="73"/>
      <c r="AD9" s="73"/>
      <c r="AE9" s="73"/>
      <c r="AF9" s="73"/>
      <c r="AG9" s="73"/>
      <c r="AH9" s="73"/>
      <c r="AI9" s="73"/>
      <c r="AJ9" s="77"/>
      <c r="AK9" s="73"/>
      <c r="AL9" s="77"/>
      <c r="AM9" s="73"/>
      <c r="AN9" s="73"/>
      <c r="AO9" s="73"/>
      <c r="AP9" s="73"/>
      <c r="AQ9" s="73"/>
      <c r="AR9" s="75"/>
      <c r="AS9" s="73"/>
      <c r="AT9" s="73"/>
      <c r="AU9" s="73"/>
      <c r="AV9" s="73"/>
      <c r="AW9" s="73"/>
      <c r="AX9" s="1" t="s">
        <v>3187</v>
      </c>
      <c r="AY9" s="73"/>
      <c r="AZ9" s="73"/>
      <c r="BA9" s="73"/>
      <c r="BB9" s="73"/>
      <c r="BC9" s="75"/>
      <c r="BD9" s="77"/>
      <c r="BE9" s="75"/>
      <c r="BF9" s="75"/>
      <c r="BG9" s="75"/>
      <c r="BH9" s="75"/>
      <c r="BI9" s="73"/>
      <c r="BJ9" s="56"/>
    </row>
    <row r="10" spans="1:62" ht="16.2">
      <c r="A10" s="23">
        <v>6</v>
      </c>
      <c r="B10" s="33" t="s">
        <v>2665</v>
      </c>
      <c r="C10" s="33" t="s">
        <v>2060</v>
      </c>
      <c r="D10" s="33" t="s">
        <v>2661</v>
      </c>
      <c r="E10" s="33">
        <v>58</v>
      </c>
      <c r="F10" s="33"/>
      <c r="G10" s="33"/>
      <c r="H10" s="23" t="str">
        <f t="shared" si="0"/>
        <v>黃＊娥</v>
      </c>
      <c r="I10" s="23" t="str">
        <f t="shared" si="1"/>
        <v>2＊700380</v>
      </c>
      <c r="J10" s="33" t="s">
        <v>2032</v>
      </c>
      <c r="K10" s="33" t="s">
        <v>2061</v>
      </c>
      <c r="L10" s="36" t="s">
        <v>334</v>
      </c>
      <c r="M10" s="2"/>
      <c r="N10" s="2"/>
      <c r="O10" s="2"/>
      <c r="P10" s="2"/>
      <c r="Q10" s="2" t="s">
        <v>1100</v>
      </c>
      <c r="R10" s="18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3"/>
      <c r="AK10" s="1"/>
      <c r="AL10" s="3"/>
      <c r="AM10" s="1"/>
      <c r="AN10" s="1"/>
      <c r="AO10" s="1"/>
      <c r="AP10" s="1"/>
      <c r="AQ10" s="1"/>
      <c r="AR10" s="2"/>
      <c r="AS10" s="1"/>
      <c r="AT10" s="1"/>
      <c r="AU10" s="1"/>
      <c r="AV10" s="1"/>
      <c r="AW10" s="1"/>
      <c r="AX10" s="37"/>
      <c r="AY10" s="1"/>
      <c r="AZ10" s="1"/>
      <c r="BA10" s="1"/>
      <c r="BB10" s="1"/>
      <c r="BC10" s="2"/>
      <c r="BD10" s="3"/>
      <c r="BE10" s="2"/>
      <c r="BF10" s="2"/>
      <c r="BG10" s="2"/>
      <c r="BH10" s="2"/>
      <c r="BI10" s="1"/>
      <c r="BJ10" s="56"/>
    </row>
    <row r="11" spans="1:62" ht="31.2">
      <c r="A11" s="23">
        <v>7</v>
      </c>
      <c r="B11" s="33" t="s">
        <v>2666</v>
      </c>
      <c r="C11" s="33" t="s">
        <v>1444</v>
      </c>
      <c r="D11" s="33" t="s">
        <v>2659</v>
      </c>
      <c r="E11" s="33">
        <v>54</v>
      </c>
      <c r="F11" s="33" t="s">
        <v>2062</v>
      </c>
      <c r="G11" s="33" t="s">
        <v>2029</v>
      </c>
      <c r="H11" s="23" t="str">
        <f t="shared" si="0"/>
        <v>劉＊源</v>
      </c>
      <c r="I11" s="23" t="str">
        <f t="shared" si="1"/>
        <v>1＊604856</v>
      </c>
      <c r="J11" s="33" t="s">
        <v>2032</v>
      </c>
      <c r="K11" s="33" t="s">
        <v>2063</v>
      </c>
      <c r="L11" s="36" t="s">
        <v>334</v>
      </c>
      <c r="M11" s="2"/>
      <c r="N11" s="2"/>
      <c r="O11" s="2"/>
      <c r="P11" s="2"/>
      <c r="Q11" s="2"/>
      <c r="R11" s="18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3"/>
      <c r="AK11" s="1"/>
      <c r="AL11" s="3"/>
      <c r="AM11" s="1"/>
      <c r="AN11" s="1"/>
      <c r="AO11" s="1"/>
      <c r="AP11" s="1"/>
      <c r="AQ11" s="1"/>
      <c r="AR11" s="2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2"/>
      <c r="BD11" s="3"/>
      <c r="BE11" s="2"/>
      <c r="BF11" s="2"/>
      <c r="BG11" s="2"/>
      <c r="BH11" s="2"/>
      <c r="BI11" s="1" t="s">
        <v>2624</v>
      </c>
      <c r="BJ11" s="56"/>
    </row>
    <row r="12" spans="1:62" ht="16.2">
      <c r="A12" s="23">
        <v>8</v>
      </c>
      <c r="B12" s="33" t="s">
        <v>2667</v>
      </c>
      <c r="C12" s="33" t="s">
        <v>2064</v>
      </c>
      <c r="D12" s="33" t="s">
        <v>2659</v>
      </c>
      <c r="E12" s="33">
        <v>68</v>
      </c>
      <c r="F12" s="33"/>
      <c r="G12" s="33"/>
      <c r="H12" s="23" t="str">
        <f t="shared" si="0"/>
        <v>黃＊松</v>
      </c>
      <c r="I12" s="23" t="str">
        <f t="shared" si="1"/>
        <v>0＊997503</v>
      </c>
      <c r="J12" s="33" t="s">
        <v>2032</v>
      </c>
      <c r="K12" s="33" t="s">
        <v>58</v>
      </c>
      <c r="L12" s="36" t="s">
        <v>334</v>
      </c>
      <c r="M12" s="2"/>
      <c r="N12" s="2"/>
      <c r="O12" s="2"/>
      <c r="P12" s="2"/>
      <c r="Q12" s="2"/>
      <c r="R12" s="18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3"/>
      <c r="AK12" s="1"/>
      <c r="AL12" s="3"/>
      <c r="AM12" s="1"/>
      <c r="AN12" s="1"/>
      <c r="AO12" s="1"/>
      <c r="AP12" s="1"/>
      <c r="AQ12" s="1"/>
      <c r="AR12" s="2"/>
      <c r="AS12" s="1"/>
      <c r="AT12" s="1" t="s">
        <v>3187</v>
      </c>
      <c r="AU12" s="1"/>
      <c r="AV12" s="1"/>
      <c r="AW12" s="1"/>
      <c r="AX12" s="1"/>
      <c r="AY12" s="1"/>
      <c r="AZ12" s="1"/>
      <c r="BA12" s="1"/>
      <c r="BB12" s="1"/>
      <c r="BC12" s="2"/>
      <c r="BD12" s="3"/>
      <c r="BE12" s="2"/>
      <c r="BF12" s="2"/>
      <c r="BG12" s="2"/>
      <c r="BH12" s="2"/>
      <c r="BI12" s="73"/>
      <c r="BJ12" s="56"/>
    </row>
    <row r="13" spans="1:62" ht="16.2">
      <c r="A13" s="23">
        <v>9</v>
      </c>
      <c r="B13" s="33" t="s">
        <v>2668</v>
      </c>
      <c r="C13" s="33" t="s">
        <v>2065</v>
      </c>
      <c r="D13" s="33" t="s">
        <v>2661</v>
      </c>
      <c r="E13" s="33">
        <v>68</v>
      </c>
      <c r="F13" s="33"/>
      <c r="G13" s="33"/>
      <c r="H13" s="23" t="str">
        <f t="shared" si="0"/>
        <v>洪＊芬</v>
      </c>
      <c r="I13" s="23" t="str">
        <f t="shared" si="1"/>
        <v>1＊975111</v>
      </c>
      <c r="J13" s="33" t="s">
        <v>2050</v>
      </c>
      <c r="K13" s="33" t="s">
        <v>195</v>
      </c>
      <c r="L13" s="36" t="s">
        <v>334</v>
      </c>
      <c r="M13" s="2"/>
      <c r="N13" s="2"/>
      <c r="O13" s="2" t="s">
        <v>3179</v>
      </c>
      <c r="P13" s="2" t="s">
        <v>3180</v>
      </c>
      <c r="Q13" s="2"/>
      <c r="R13" s="18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3"/>
      <c r="AK13" s="1"/>
      <c r="AL13" s="3"/>
      <c r="AM13" s="1"/>
      <c r="AN13" s="1"/>
      <c r="AO13" s="1"/>
      <c r="AP13" s="1"/>
      <c r="AQ13" s="1"/>
      <c r="AR13" s="2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2"/>
      <c r="BD13" s="3"/>
      <c r="BE13" s="2"/>
      <c r="BF13" s="2"/>
      <c r="BG13" s="2"/>
      <c r="BH13" s="2"/>
      <c r="BI13" s="1"/>
      <c r="BJ13" s="56"/>
    </row>
    <row r="14" spans="1:62" ht="16.2">
      <c r="A14" s="23">
        <v>10</v>
      </c>
      <c r="B14" s="33" t="s">
        <v>2669</v>
      </c>
      <c r="C14" s="33" t="s">
        <v>2066</v>
      </c>
      <c r="D14" s="33" t="s">
        <v>2661</v>
      </c>
      <c r="E14" s="33">
        <v>82</v>
      </c>
      <c r="F14" s="33"/>
      <c r="G14" s="33"/>
      <c r="H14" s="23" t="str">
        <f t="shared" si="0"/>
        <v>蘇＊華</v>
      </c>
      <c r="I14" s="23" t="str">
        <f t="shared" si="1"/>
        <v>1＊199683</v>
      </c>
      <c r="J14" s="33" t="s">
        <v>2050</v>
      </c>
      <c r="K14" s="33" t="s">
        <v>115</v>
      </c>
      <c r="L14" s="36" t="s">
        <v>334</v>
      </c>
      <c r="M14" s="2"/>
      <c r="N14" s="2"/>
      <c r="O14" s="2"/>
      <c r="P14" s="2"/>
      <c r="Q14" s="2"/>
      <c r="R14" s="18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2"/>
      <c r="AI14" s="2"/>
      <c r="AJ14" s="2"/>
      <c r="AK14" s="1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1"/>
      <c r="AW14" s="2"/>
      <c r="AX14" s="2"/>
      <c r="AY14" s="2"/>
      <c r="AZ14" s="2"/>
      <c r="BA14" s="1" t="s">
        <v>3180</v>
      </c>
      <c r="BB14" s="1"/>
      <c r="BC14" s="2"/>
      <c r="BD14" s="2"/>
      <c r="BE14" s="1"/>
      <c r="BF14" s="2"/>
      <c r="BG14" s="2"/>
      <c r="BH14" s="2"/>
      <c r="BI14" s="1"/>
      <c r="BJ14" s="56"/>
    </row>
    <row r="15" spans="1:62" ht="16.2">
      <c r="A15" s="23">
        <v>11</v>
      </c>
      <c r="B15" s="33" t="s">
        <v>2670</v>
      </c>
      <c r="C15" s="33" t="s">
        <v>142</v>
      </c>
      <c r="D15" s="33" t="s">
        <v>2661</v>
      </c>
      <c r="E15" s="33">
        <v>54</v>
      </c>
      <c r="F15" s="33"/>
      <c r="G15" s="33"/>
      <c r="H15" s="23" t="str">
        <f t="shared" si="0"/>
        <v>倪＊貞</v>
      </c>
      <c r="I15" s="23" t="str">
        <f t="shared" si="1"/>
        <v>2＊711051</v>
      </c>
      <c r="J15" s="33" t="s">
        <v>2050</v>
      </c>
      <c r="K15" s="33" t="s">
        <v>115</v>
      </c>
      <c r="L15" s="36" t="s">
        <v>334</v>
      </c>
      <c r="M15" s="2"/>
      <c r="N15" s="2"/>
      <c r="O15" s="2"/>
      <c r="P15" s="2"/>
      <c r="Q15" s="2"/>
      <c r="R15" s="18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2"/>
      <c r="AI15" s="2"/>
      <c r="AJ15" s="2"/>
      <c r="AK15" s="1"/>
      <c r="AL15" s="2"/>
      <c r="AM15" s="2"/>
      <c r="AN15" s="2"/>
      <c r="AO15" s="2"/>
      <c r="AP15" s="2"/>
      <c r="AQ15" s="2"/>
      <c r="AR15" s="2"/>
      <c r="AS15" s="2"/>
      <c r="AT15" s="1"/>
      <c r="AU15" s="2"/>
      <c r="AV15" s="2"/>
      <c r="AW15" s="2"/>
      <c r="AX15" s="2"/>
      <c r="AY15" s="2"/>
      <c r="AZ15" s="2"/>
      <c r="BA15" s="1" t="s">
        <v>3180</v>
      </c>
      <c r="BB15" s="2"/>
      <c r="BC15" s="2"/>
      <c r="BD15" s="2"/>
      <c r="BE15" s="1"/>
      <c r="BF15" s="2"/>
      <c r="BG15" s="2"/>
      <c r="BH15" s="2"/>
      <c r="BI15" s="1"/>
      <c r="BJ15" s="56"/>
    </row>
    <row r="16" spans="1:62" ht="16.2">
      <c r="A16" s="23">
        <v>12</v>
      </c>
      <c r="B16" s="33" t="s">
        <v>2671</v>
      </c>
      <c r="C16" s="33" t="s">
        <v>2067</v>
      </c>
      <c r="D16" s="33" t="s">
        <v>2661</v>
      </c>
      <c r="E16" s="33">
        <v>55</v>
      </c>
      <c r="F16" s="33"/>
      <c r="G16" s="33"/>
      <c r="H16" s="23" t="str">
        <f t="shared" si="0"/>
        <v>張＊娟</v>
      </c>
      <c r="I16" s="23" t="str">
        <f t="shared" si="1"/>
        <v>2＊849404</v>
      </c>
      <c r="J16" s="33" t="s">
        <v>2034</v>
      </c>
      <c r="K16" s="33" t="s">
        <v>67</v>
      </c>
      <c r="L16" s="36" t="s">
        <v>334</v>
      </c>
      <c r="M16" s="2"/>
      <c r="N16" s="2"/>
      <c r="O16" s="2"/>
      <c r="P16" s="2"/>
      <c r="Q16" s="2"/>
      <c r="R16" s="18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2"/>
      <c r="AI16" s="2"/>
      <c r="AJ16" s="2"/>
      <c r="AK16" s="1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1"/>
      <c r="AW16" s="2"/>
      <c r="AX16" s="1" t="s">
        <v>3187</v>
      </c>
      <c r="AY16" s="2"/>
      <c r="AZ16" s="2"/>
      <c r="BA16" s="2"/>
      <c r="BB16" s="1"/>
      <c r="BC16" s="2"/>
      <c r="BD16" s="2"/>
      <c r="BE16" s="1"/>
      <c r="BF16" s="2"/>
      <c r="BG16" s="2"/>
      <c r="BH16" s="2"/>
      <c r="BI16" s="1"/>
      <c r="BJ16" s="56"/>
    </row>
    <row r="17" spans="1:62" ht="16.2">
      <c r="A17" s="23">
        <v>13</v>
      </c>
      <c r="B17" s="33" t="s">
        <v>2672</v>
      </c>
      <c r="C17" s="33" t="s">
        <v>2068</v>
      </c>
      <c r="D17" s="33" t="s">
        <v>2659</v>
      </c>
      <c r="E17" s="33">
        <v>51</v>
      </c>
      <c r="F17" s="33"/>
      <c r="G17" s="33"/>
      <c r="H17" s="23" t="str">
        <f t="shared" si="0"/>
        <v>林＊賢</v>
      </c>
      <c r="I17" s="23" t="str">
        <f t="shared" si="1"/>
        <v>2＊843312</v>
      </c>
      <c r="J17" s="33" t="s">
        <v>2034</v>
      </c>
      <c r="K17" s="33" t="s">
        <v>67</v>
      </c>
      <c r="L17" s="36" t="s">
        <v>334</v>
      </c>
      <c r="M17" s="2"/>
      <c r="N17" s="2"/>
      <c r="O17" s="2"/>
      <c r="P17" s="2"/>
      <c r="Q17" s="2"/>
      <c r="R17" s="18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2"/>
      <c r="AI17" s="2"/>
      <c r="AJ17" s="2"/>
      <c r="AK17" s="1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1" t="s">
        <v>3187</v>
      </c>
      <c r="AY17" s="2"/>
      <c r="AZ17" s="2"/>
      <c r="BA17" s="2"/>
      <c r="BB17" s="2"/>
      <c r="BC17" s="2"/>
      <c r="BD17" s="2"/>
      <c r="BE17" s="1"/>
      <c r="BF17" s="2"/>
      <c r="BG17" s="2"/>
      <c r="BH17" s="2"/>
      <c r="BI17" s="1"/>
      <c r="BJ17" s="56"/>
    </row>
    <row r="18" spans="1:62" ht="27">
      <c r="A18" s="23">
        <v>14</v>
      </c>
      <c r="B18" s="79" t="s">
        <v>2069</v>
      </c>
      <c r="C18" s="33" t="s">
        <v>2070</v>
      </c>
      <c r="D18" s="33" t="s">
        <v>2661</v>
      </c>
      <c r="E18" s="33">
        <v>76</v>
      </c>
      <c r="F18" s="33" t="s">
        <v>2071</v>
      </c>
      <c r="G18" s="33" t="s">
        <v>2013</v>
      </c>
      <c r="H18" s="79" t="s">
        <v>2988</v>
      </c>
      <c r="I18" s="23" t="str">
        <f t="shared" si="1"/>
        <v>2＊827619</v>
      </c>
      <c r="J18" s="33" t="s">
        <v>2034</v>
      </c>
      <c r="K18" s="33" t="s">
        <v>135</v>
      </c>
      <c r="L18" s="36" t="s">
        <v>334</v>
      </c>
      <c r="M18" s="2"/>
      <c r="N18" s="2"/>
      <c r="O18" s="2"/>
      <c r="P18" s="2"/>
      <c r="Q18" s="2"/>
      <c r="R18" s="18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2"/>
      <c r="AI18" s="2"/>
      <c r="AJ18" s="2"/>
      <c r="AK18" s="1"/>
      <c r="AL18" s="2"/>
      <c r="AM18" s="2"/>
      <c r="AN18" s="2"/>
      <c r="AO18" s="2"/>
      <c r="AP18" s="2"/>
      <c r="AQ18" s="2"/>
      <c r="AR18" s="2"/>
      <c r="AS18" s="2"/>
      <c r="AT18" s="1"/>
      <c r="AU18" s="2"/>
      <c r="AV18" s="2" t="s">
        <v>2617</v>
      </c>
      <c r="AW18" s="2"/>
      <c r="AX18" s="2"/>
      <c r="AY18" s="2"/>
      <c r="AZ18" s="2"/>
      <c r="BA18" s="2"/>
      <c r="BB18" s="2"/>
      <c r="BC18" s="2"/>
      <c r="BD18" s="2"/>
      <c r="BE18" s="1"/>
      <c r="BF18" s="2"/>
      <c r="BG18" s="2"/>
      <c r="BH18" s="2"/>
      <c r="BI18" s="1"/>
      <c r="BJ18" s="56"/>
    </row>
    <row r="19" spans="1:62" ht="16.2">
      <c r="A19" s="23">
        <v>15</v>
      </c>
      <c r="B19" s="33" t="s">
        <v>2673</v>
      </c>
      <c r="C19" s="33" t="s">
        <v>2072</v>
      </c>
      <c r="D19" s="33" t="s">
        <v>2661</v>
      </c>
      <c r="E19" s="33">
        <v>44</v>
      </c>
      <c r="F19" s="33"/>
      <c r="G19" s="33"/>
      <c r="H19" s="23" t="str">
        <f t="shared" si="0"/>
        <v>陳＊蒨</v>
      </c>
      <c r="I19" s="23" t="str">
        <f t="shared" si="1"/>
        <v>1＊071570</v>
      </c>
      <c r="J19" s="33" t="s">
        <v>2053</v>
      </c>
      <c r="K19" s="33" t="s">
        <v>115</v>
      </c>
      <c r="L19" s="36" t="s">
        <v>334</v>
      </c>
      <c r="M19" s="2"/>
      <c r="N19" s="2"/>
      <c r="O19" s="2"/>
      <c r="P19" s="2"/>
      <c r="Q19" s="2"/>
      <c r="R19" s="18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2"/>
      <c r="AI19" s="2"/>
      <c r="AJ19" s="2"/>
      <c r="AK19" s="1"/>
      <c r="AL19" s="2"/>
      <c r="AM19" s="2"/>
      <c r="AN19" s="2"/>
      <c r="AO19" s="2"/>
      <c r="AP19" s="2"/>
      <c r="AQ19" s="2"/>
      <c r="AR19" s="2"/>
      <c r="AS19" s="2"/>
      <c r="AT19" s="1"/>
      <c r="AU19" s="2"/>
      <c r="AV19" s="2"/>
      <c r="AW19" s="2"/>
      <c r="AX19" s="2"/>
      <c r="AY19" s="2"/>
      <c r="AZ19" s="2"/>
      <c r="BA19" s="1" t="s">
        <v>3180</v>
      </c>
      <c r="BB19" s="1"/>
      <c r="BC19" s="2"/>
      <c r="BD19" s="2"/>
      <c r="BE19" s="1"/>
      <c r="BF19" s="2"/>
      <c r="BG19" s="2"/>
      <c r="BH19" s="2"/>
      <c r="BI19" s="1"/>
      <c r="BJ19" s="56"/>
    </row>
    <row r="20" spans="1:62" ht="31.2">
      <c r="A20" s="23">
        <v>16</v>
      </c>
      <c r="B20" s="33" t="s">
        <v>2674</v>
      </c>
      <c r="C20" s="33" t="s">
        <v>2073</v>
      </c>
      <c r="D20" s="33" t="s">
        <v>2659</v>
      </c>
      <c r="E20" s="33">
        <v>43</v>
      </c>
      <c r="F20" s="33"/>
      <c r="G20" s="33"/>
      <c r="H20" s="23" t="str">
        <f>REPLACE(B20,2,1,"＊")</f>
        <v>黃＊欽</v>
      </c>
      <c r="I20" s="23" t="str">
        <f t="shared" si="1"/>
        <v>1＊860517</v>
      </c>
      <c r="J20" s="33" t="s">
        <v>2053</v>
      </c>
      <c r="K20" s="33" t="s">
        <v>1097</v>
      </c>
      <c r="L20" s="36" t="s">
        <v>334</v>
      </c>
      <c r="M20" s="2"/>
      <c r="N20" s="2"/>
      <c r="O20" s="2"/>
      <c r="P20" s="2"/>
      <c r="Q20" s="2"/>
      <c r="R20" s="18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2"/>
      <c r="AI20" s="2"/>
      <c r="AJ20" s="2"/>
      <c r="AK20" s="1"/>
      <c r="AL20" s="2"/>
      <c r="AM20" s="2"/>
      <c r="AN20" s="2"/>
      <c r="AO20" s="2"/>
      <c r="AP20" s="2"/>
      <c r="AQ20" s="2"/>
      <c r="AR20" s="2"/>
      <c r="AS20" s="2"/>
      <c r="AT20" s="1"/>
      <c r="AU20" s="2"/>
      <c r="AV20" s="1"/>
      <c r="AW20" s="2"/>
      <c r="AX20" s="2"/>
      <c r="AY20" s="2"/>
      <c r="AZ20" s="2"/>
      <c r="BA20" s="1" t="s">
        <v>3180</v>
      </c>
      <c r="BB20" s="2"/>
      <c r="BC20" s="2"/>
      <c r="BD20" s="2"/>
      <c r="BE20" s="1"/>
      <c r="BF20" s="2"/>
      <c r="BG20" s="2"/>
      <c r="BH20" s="2"/>
      <c r="BI20" s="1" t="s">
        <v>1098</v>
      </c>
      <c r="BJ20" s="56"/>
    </row>
    <row r="21" spans="1:62" ht="27">
      <c r="A21" s="23">
        <v>17</v>
      </c>
      <c r="B21" s="79" t="s">
        <v>2069</v>
      </c>
      <c r="C21" s="33" t="s">
        <v>2070</v>
      </c>
      <c r="D21" s="33" t="s">
        <v>2661</v>
      </c>
      <c r="E21" s="33">
        <v>76</v>
      </c>
      <c r="F21" s="33" t="s">
        <v>2071</v>
      </c>
      <c r="G21" s="33" t="s">
        <v>2013</v>
      </c>
      <c r="H21" s="79" t="s">
        <v>2988</v>
      </c>
      <c r="I21" s="23" t="str">
        <f t="shared" si="1"/>
        <v>2＊827619</v>
      </c>
      <c r="J21" s="33" t="s">
        <v>2053</v>
      </c>
      <c r="K21" s="33" t="s">
        <v>118</v>
      </c>
      <c r="L21" s="36" t="s">
        <v>334</v>
      </c>
      <c r="M21" s="2"/>
      <c r="N21" s="2"/>
      <c r="O21" s="2"/>
      <c r="P21" s="2"/>
      <c r="Q21" s="2"/>
      <c r="R21" s="18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2"/>
      <c r="AI21" s="2"/>
      <c r="AJ21" s="2"/>
      <c r="AK21" s="1"/>
      <c r="AL21" s="2"/>
      <c r="AM21" s="2"/>
      <c r="AN21" s="2"/>
      <c r="AO21" s="2"/>
      <c r="AP21" s="2"/>
      <c r="AQ21" s="2"/>
      <c r="AR21" s="2"/>
      <c r="AS21" s="2"/>
      <c r="AT21" s="1"/>
      <c r="AU21" s="2"/>
      <c r="AV21" s="2"/>
      <c r="AW21" s="1" t="s">
        <v>3180</v>
      </c>
      <c r="AX21" s="2"/>
      <c r="AY21" s="2"/>
      <c r="AZ21" s="2"/>
      <c r="BA21" s="2"/>
      <c r="BB21" s="2"/>
      <c r="BC21" s="2"/>
      <c r="BD21" s="2"/>
      <c r="BE21" s="1"/>
      <c r="BF21" s="2"/>
      <c r="BG21" s="2"/>
      <c r="BH21" s="2"/>
      <c r="BI21" s="1"/>
      <c r="BJ21" s="56"/>
    </row>
    <row r="22" spans="1:62" ht="16.2">
      <c r="A22" s="23">
        <v>18</v>
      </c>
      <c r="B22" s="33" t="s">
        <v>2675</v>
      </c>
      <c r="C22" s="33" t="s">
        <v>612</v>
      </c>
      <c r="D22" s="33" t="s">
        <v>2659</v>
      </c>
      <c r="E22" s="33">
        <v>76</v>
      </c>
      <c r="F22" s="33"/>
      <c r="G22" s="33"/>
      <c r="H22" s="23" t="str">
        <f t="shared" si="0"/>
        <v>周＊平</v>
      </c>
      <c r="I22" s="23" t="str">
        <f t="shared" si="1"/>
        <v>0＊544557</v>
      </c>
      <c r="J22" s="33" t="s">
        <v>2053</v>
      </c>
      <c r="K22" s="33" t="s">
        <v>115</v>
      </c>
      <c r="L22" s="36" t="s">
        <v>334</v>
      </c>
      <c r="M22" s="2"/>
      <c r="N22" s="2"/>
      <c r="O22" s="2"/>
      <c r="P22" s="2"/>
      <c r="Q22" s="2"/>
      <c r="R22" s="18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2"/>
      <c r="AI22" s="2"/>
      <c r="AJ22" s="2"/>
      <c r="AK22" s="1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1"/>
      <c r="AW22" s="2"/>
      <c r="AX22" s="2"/>
      <c r="AY22" s="2"/>
      <c r="AZ22" s="2"/>
      <c r="BA22" s="1" t="s">
        <v>3180</v>
      </c>
      <c r="BB22" s="1"/>
      <c r="BC22" s="2"/>
      <c r="BD22" s="2"/>
      <c r="BE22" s="1"/>
      <c r="BF22" s="2"/>
      <c r="BG22" s="2"/>
      <c r="BH22" s="2"/>
      <c r="BI22" s="1"/>
      <c r="BJ22" s="56"/>
    </row>
    <row r="23" spans="1:62" ht="31.2">
      <c r="A23" s="23">
        <v>19</v>
      </c>
      <c r="B23" s="33" t="s">
        <v>2676</v>
      </c>
      <c r="C23" s="33" t="s">
        <v>2074</v>
      </c>
      <c r="D23" s="33" t="s">
        <v>2659</v>
      </c>
      <c r="E23" s="33">
        <v>64</v>
      </c>
      <c r="F23" s="33"/>
      <c r="G23" s="33"/>
      <c r="H23" s="23" t="str">
        <f t="shared" si="0"/>
        <v>吳＊芳</v>
      </c>
      <c r="I23" s="23" t="str">
        <f t="shared" si="1"/>
        <v>2＊665488</v>
      </c>
      <c r="J23" s="33" t="s">
        <v>2053</v>
      </c>
      <c r="K23" s="33" t="s">
        <v>1107</v>
      </c>
      <c r="L23" s="36" t="s">
        <v>334</v>
      </c>
      <c r="M23" s="2"/>
      <c r="N23" s="2"/>
      <c r="O23" s="2"/>
      <c r="P23" s="2"/>
      <c r="Q23" s="2"/>
      <c r="R23" s="18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2"/>
      <c r="AK23" s="1"/>
      <c r="AL23" s="2"/>
      <c r="AM23" s="1"/>
      <c r="AN23" s="1"/>
      <c r="AO23" s="1"/>
      <c r="AP23" s="1"/>
      <c r="AQ23" s="1"/>
      <c r="AR23" s="2"/>
      <c r="AS23" s="1"/>
      <c r="AT23" s="1"/>
      <c r="AU23" s="1"/>
      <c r="AV23" s="1"/>
      <c r="AW23" s="1"/>
      <c r="AX23" s="1"/>
      <c r="AY23" s="1"/>
      <c r="AZ23" s="1"/>
      <c r="BA23" s="1"/>
      <c r="BB23" s="1" t="s">
        <v>3187</v>
      </c>
      <c r="BC23" s="2"/>
      <c r="BD23" s="2"/>
      <c r="BE23" s="1"/>
      <c r="BF23" s="2"/>
      <c r="BG23" s="2"/>
      <c r="BH23" s="2"/>
      <c r="BI23" s="1" t="s">
        <v>1098</v>
      </c>
      <c r="BJ23" s="56"/>
    </row>
    <row r="24" spans="1:62" ht="16.2">
      <c r="A24" s="23">
        <v>20</v>
      </c>
      <c r="B24" s="33" t="s">
        <v>2677</v>
      </c>
      <c r="C24" s="33" t="s">
        <v>2075</v>
      </c>
      <c r="D24" s="33" t="s">
        <v>2659</v>
      </c>
      <c r="E24" s="33">
        <v>66</v>
      </c>
      <c r="F24" s="33"/>
      <c r="G24" s="33"/>
      <c r="H24" s="23" t="str">
        <f t="shared" si="0"/>
        <v>鄧＊川</v>
      </c>
      <c r="I24" s="23" t="str">
        <f t="shared" si="1"/>
        <v>1＊389765</v>
      </c>
      <c r="J24" s="33" t="s">
        <v>2053</v>
      </c>
      <c r="K24" s="33" t="s">
        <v>67</v>
      </c>
      <c r="L24" s="36" t="s">
        <v>334</v>
      </c>
      <c r="M24" s="2"/>
      <c r="N24" s="2"/>
      <c r="O24" s="2"/>
      <c r="P24" s="2"/>
      <c r="Q24" s="2"/>
      <c r="R24" s="18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2"/>
      <c r="AK24" s="1"/>
      <c r="AL24" s="2"/>
      <c r="AM24" s="1"/>
      <c r="AN24" s="1"/>
      <c r="AO24" s="1"/>
      <c r="AP24" s="1"/>
      <c r="AQ24" s="1"/>
      <c r="AR24" s="2"/>
      <c r="AS24" s="1"/>
      <c r="AT24" s="1"/>
      <c r="AU24" s="1"/>
      <c r="AV24" s="1"/>
      <c r="AW24" s="1"/>
      <c r="AX24" s="1" t="s">
        <v>3187</v>
      </c>
      <c r="AY24" s="1"/>
      <c r="AZ24" s="1"/>
      <c r="BA24" s="2"/>
      <c r="BB24" s="1"/>
      <c r="BC24" s="2"/>
      <c r="BD24" s="2"/>
      <c r="BE24" s="1"/>
      <c r="BF24" s="2"/>
      <c r="BG24" s="2"/>
      <c r="BH24" s="2"/>
      <c r="BI24" s="1"/>
      <c r="BJ24" s="56"/>
    </row>
    <row r="25" spans="1:62" ht="16.2">
      <c r="A25" s="23">
        <v>21</v>
      </c>
      <c r="B25" s="33" t="s">
        <v>2678</v>
      </c>
      <c r="C25" s="33" t="s">
        <v>2076</v>
      </c>
      <c r="D25" s="33" t="s">
        <v>2659</v>
      </c>
      <c r="E25" s="33">
        <v>57</v>
      </c>
      <c r="F25" s="33"/>
      <c r="G25" s="33"/>
      <c r="H25" s="23" t="str">
        <f t="shared" si="0"/>
        <v>沈＊明</v>
      </c>
      <c r="I25" s="23" t="str">
        <f t="shared" si="1"/>
        <v>2＊849459</v>
      </c>
      <c r="J25" s="33" t="s">
        <v>2053</v>
      </c>
      <c r="K25" s="33" t="s">
        <v>67</v>
      </c>
      <c r="L25" s="36" t="s">
        <v>334</v>
      </c>
      <c r="M25" s="2"/>
      <c r="N25" s="2"/>
      <c r="O25" s="2"/>
      <c r="P25" s="2"/>
      <c r="Q25" s="2"/>
      <c r="R25" s="18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2"/>
      <c r="AK25" s="1"/>
      <c r="AL25" s="2"/>
      <c r="AM25" s="1"/>
      <c r="AN25" s="1"/>
      <c r="AO25" s="1"/>
      <c r="AP25" s="1"/>
      <c r="AQ25" s="1"/>
      <c r="AR25" s="2"/>
      <c r="AS25" s="1"/>
      <c r="AT25" s="1"/>
      <c r="AU25" s="1"/>
      <c r="AV25" s="1"/>
      <c r="AW25" s="1"/>
      <c r="AX25" s="1" t="s">
        <v>3187</v>
      </c>
      <c r="AY25" s="1"/>
      <c r="AZ25" s="1"/>
      <c r="BA25" s="1"/>
      <c r="BB25" s="1"/>
      <c r="BC25" s="2"/>
      <c r="BD25" s="2"/>
      <c r="BE25" s="1"/>
      <c r="BF25" s="2"/>
      <c r="BG25" s="2"/>
      <c r="BH25" s="2"/>
      <c r="BI25" s="1"/>
      <c r="BJ25" s="56"/>
    </row>
    <row r="26" spans="1:62" ht="16.2">
      <c r="A26" s="23">
        <v>22</v>
      </c>
      <c r="B26" s="33" t="s">
        <v>2679</v>
      </c>
      <c r="C26" s="33" t="s">
        <v>2078</v>
      </c>
      <c r="D26" s="33" t="s">
        <v>2661</v>
      </c>
      <c r="E26" s="33">
        <v>67</v>
      </c>
      <c r="F26" s="33"/>
      <c r="G26" s="33"/>
      <c r="H26" s="23" t="str">
        <f t="shared" si="0"/>
        <v>郭＊美</v>
      </c>
      <c r="I26" s="23" t="str">
        <f t="shared" si="1"/>
        <v>2＊857184</v>
      </c>
      <c r="J26" s="33" t="s">
        <v>2018</v>
      </c>
      <c r="K26" s="33" t="s">
        <v>67</v>
      </c>
      <c r="L26" s="36" t="s">
        <v>334</v>
      </c>
      <c r="M26" s="2"/>
      <c r="N26" s="2"/>
      <c r="O26" s="2"/>
      <c r="P26" s="2"/>
      <c r="Q26" s="2"/>
      <c r="R26" s="18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2"/>
      <c r="AK26" s="1"/>
      <c r="AL26" s="2"/>
      <c r="AM26" s="1"/>
      <c r="AN26" s="1"/>
      <c r="AO26" s="1"/>
      <c r="AP26" s="1"/>
      <c r="AQ26" s="1"/>
      <c r="AR26" s="2"/>
      <c r="AS26" s="1"/>
      <c r="AT26" s="1"/>
      <c r="AU26" s="1"/>
      <c r="AV26" s="1"/>
      <c r="AW26" s="1"/>
      <c r="AX26" s="1" t="s">
        <v>3187</v>
      </c>
      <c r="AY26" s="1"/>
      <c r="AZ26" s="1"/>
      <c r="BA26" s="1"/>
      <c r="BB26" s="1"/>
      <c r="BC26" s="2"/>
      <c r="BD26" s="2"/>
      <c r="BE26" s="1"/>
      <c r="BF26" s="2"/>
      <c r="BG26" s="2"/>
      <c r="BH26" s="2"/>
      <c r="BI26" s="1"/>
      <c r="BJ26" s="56"/>
    </row>
    <row r="27" spans="1:62" ht="16.2">
      <c r="A27" s="23">
        <v>23</v>
      </c>
      <c r="B27" s="33" t="s">
        <v>2680</v>
      </c>
      <c r="C27" s="33" t="s">
        <v>2079</v>
      </c>
      <c r="D27" s="33" t="s">
        <v>2661</v>
      </c>
      <c r="E27" s="33">
        <v>57</v>
      </c>
      <c r="F27" s="33"/>
      <c r="G27" s="33"/>
      <c r="H27" s="23" t="str">
        <f t="shared" si="0"/>
        <v>王＊雲</v>
      </c>
      <c r="I27" s="23" t="str">
        <f t="shared" si="1"/>
        <v>1＊237671</v>
      </c>
      <c r="J27" s="33" t="s">
        <v>2018</v>
      </c>
      <c r="K27" s="33" t="s">
        <v>115</v>
      </c>
      <c r="L27" s="36" t="s">
        <v>334</v>
      </c>
      <c r="M27" s="2"/>
      <c r="N27" s="2"/>
      <c r="O27" s="2"/>
      <c r="P27" s="2"/>
      <c r="Q27" s="2"/>
      <c r="R27" s="18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2"/>
      <c r="AK27" s="1"/>
      <c r="AL27" s="2"/>
      <c r="AM27" s="1"/>
      <c r="AN27" s="1"/>
      <c r="AO27" s="1"/>
      <c r="AP27" s="1"/>
      <c r="AQ27" s="1"/>
      <c r="AR27" s="2"/>
      <c r="AS27" s="1"/>
      <c r="AT27" s="1"/>
      <c r="AU27" s="1"/>
      <c r="AV27" s="1"/>
      <c r="AW27" s="1"/>
      <c r="AX27" s="1"/>
      <c r="AY27" s="1"/>
      <c r="AZ27" s="1"/>
      <c r="BA27" s="1" t="s">
        <v>3180</v>
      </c>
      <c r="BB27" s="1"/>
      <c r="BC27" s="2"/>
      <c r="BD27" s="2"/>
      <c r="BE27" s="1"/>
      <c r="BF27" s="2"/>
      <c r="BG27" s="2"/>
      <c r="BH27" s="2"/>
      <c r="BI27" s="1"/>
      <c r="BJ27" s="56"/>
    </row>
    <row r="28" spans="1:62" ht="16.2">
      <c r="A28" s="23">
        <v>24</v>
      </c>
      <c r="B28" s="33" t="s">
        <v>2681</v>
      </c>
      <c r="C28" s="33" t="s">
        <v>2080</v>
      </c>
      <c r="D28" s="33" t="s">
        <v>2659</v>
      </c>
      <c r="E28" s="33">
        <v>80</v>
      </c>
      <c r="F28" s="33"/>
      <c r="G28" s="33"/>
      <c r="H28" s="23" t="str">
        <f t="shared" si="0"/>
        <v>黃＊和</v>
      </c>
      <c r="I28" s="23" t="str">
        <f t="shared" si="1"/>
        <v>1＊359869</v>
      </c>
      <c r="J28" s="33" t="s">
        <v>2018</v>
      </c>
      <c r="K28" s="33" t="s">
        <v>67</v>
      </c>
      <c r="L28" s="36" t="s">
        <v>334</v>
      </c>
      <c r="M28" s="2"/>
      <c r="N28" s="2"/>
      <c r="O28" s="2"/>
      <c r="P28" s="2"/>
      <c r="Q28" s="2"/>
      <c r="R28" s="18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2"/>
      <c r="AK28" s="1"/>
      <c r="AL28" s="2"/>
      <c r="AM28" s="1"/>
      <c r="AN28" s="1"/>
      <c r="AO28" s="1"/>
      <c r="AP28" s="1"/>
      <c r="AQ28" s="1"/>
      <c r="AR28" s="2"/>
      <c r="AS28" s="1"/>
      <c r="AT28" s="1"/>
      <c r="AU28" s="1"/>
      <c r="AV28" s="1"/>
      <c r="AW28" s="1"/>
      <c r="AX28" s="1" t="s">
        <v>3187</v>
      </c>
      <c r="AY28" s="1"/>
      <c r="AZ28" s="1"/>
      <c r="BA28" s="2"/>
      <c r="BB28" s="1"/>
      <c r="BC28" s="2"/>
      <c r="BD28" s="2"/>
      <c r="BE28" s="1"/>
      <c r="BF28" s="2"/>
      <c r="BG28" s="2"/>
      <c r="BH28" s="2"/>
      <c r="BI28" s="1"/>
      <c r="BJ28" s="56"/>
    </row>
    <row r="29" spans="1:62" ht="16.2">
      <c r="A29" s="23">
        <v>25</v>
      </c>
      <c r="B29" s="33" t="s">
        <v>2682</v>
      </c>
      <c r="C29" s="33" t="s">
        <v>2081</v>
      </c>
      <c r="D29" s="33" t="s">
        <v>2659</v>
      </c>
      <c r="E29" s="33">
        <v>91</v>
      </c>
      <c r="F29" s="33"/>
      <c r="G29" s="33"/>
      <c r="H29" s="23" t="str">
        <f t="shared" si="0"/>
        <v>林＊鳳</v>
      </c>
      <c r="I29" s="23" t="str">
        <f t="shared" si="1"/>
        <v>0＊282819</v>
      </c>
      <c r="J29" s="33" t="s">
        <v>2047</v>
      </c>
      <c r="K29" s="33" t="s">
        <v>67</v>
      </c>
      <c r="L29" s="36" t="s">
        <v>334</v>
      </c>
      <c r="M29" s="2"/>
      <c r="N29" s="2"/>
      <c r="O29" s="2"/>
      <c r="P29" s="2"/>
      <c r="Q29" s="2"/>
      <c r="R29" s="18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2"/>
      <c r="AK29" s="1"/>
      <c r="AL29" s="2"/>
      <c r="AM29" s="1"/>
      <c r="AN29" s="1"/>
      <c r="AO29" s="1"/>
      <c r="AP29" s="1"/>
      <c r="AQ29" s="1"/>
      <c r="AR29" s="2"/>
      <c r="AS29" s="1"/>
      <c r="AT29" s="1"/>
      <c r="AU29" s="1"/>
      <c r="AV29" s="1"/>
      <c r="AW29" s="1"/>
      <c r="AX29" s="1" t="s">
        <v>3187</v>
      </c>
      <c r="AY29" s="1"/>
      <c r="AZ29" s="1"/>
      <c r="BA29" s="1"/>
      <c r="BB29" s="1"/>
      <c r="BC29" s="2"/>
      <c r="BD29" s="2"/>
      <c r="BE29" s="1"/>
      <c r="BF29" s="2"/>
      <c r="BG29" s="2"/>
      <c r="BH29" s="2"/>
      <c r="BI29" s="1"/>
      <c r="BJ29" s="56"/>
    </row>
    <row r="30" spans="1:62" ht="16.2">
      <c r="A30" s="23">
        <v>26</v>
      </c>
      <c r="B30" s="33" t="s">
        <v>2683</v>
      </c>
      <c r="C30" s="33" t="s">
        <v>2082</v>
      </c>
      <c r="D30" s="33" t="s">
        <v>2661</v>
      </c>
      <c r="E30" s="33">
        <v>78</v>
      </c>
      <c r="F30" s="33"/>
      <c r="G30" s="33"/>
      <c r="H30" s="23" t="str">
        <f t="shared" si="0"/>
        <v>黃＊阿美</v>
      </c>
      <c r="I30" s="23" t="str">
        <f t="shared" si="1"/>
        <v>0＊842316</v>
      </c>
      <c r="J30" s="33" t="s">
        <v>2047</v>
      </c>
      <c r="K30" s="33" t="s">
        <v>58</v>
      </c>
      <c r="L30" s="36" t="s">
        <v>334</v>
      </c>
      <c r="M30" s="2"/>
      <c r="N30" s="2"/>
      <c r="O30" s="2"/>
      <c r="P30" s="2"/>
      <c r="Q30" s="2"/>
      <c r="R30" s="18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2"/>
      <c r="AK30" s="1"/>
      <c r="AL30" s="2"/>
      <c r="AM30" s="1"/>
      <c r="AN30" s="1"/>
      <c r="AO30" s="1"/>
      <c r="AP30" s="1"/>
      <c r="AQ30" s="1"/>
      <c r="AR30" s="2"/>
      <c r="AS30" s="1"/>
      <c r="AT30" s="1" t="s">
        <v>3187</v>
      </c>
      <c r="AU30" s="1"/>
      <c r="AV30" s="1"/>
      <c r="AW30" s="1"/>
      <c r="AX30" s="1"/>
      <c r="AY30" s="1"/>
      <c r="AZ30" s="1"/>
      <c r="BA30" s="2"/>
      <c r="BB30" s="1"/>
      <c r="BC30" s="2"/>
      <c r="BD30" s="2"/>
      <c r="BE30" s="1"/>
      <c r="BF30" s="2"/>
      <c r="BG30" s="2"/>
      <c r="BH30" s="2"/>
      <c r="BI30" s="1"/>
      <c r="BJ30" s="56"/>
    </row>
    <row r="31" spans="1:62" ht="31.2">
      <c r="A31" s="23">
        <v>27</v>
      </c>
      <c r="B31" s="33" t="s">
        <v>2684</v>
      </c>
      <c r="C31" s="33" t="s">
        <v>2083</v>
      </c>
      <c r="D31" s="33" t="s">
        <v>2661</v>
      </c>
      <c r="E31" s="33">
        <v>80</v>
      </c>
      <c r="F31" s="33"/>
      <c r="G31" s="33"/>
      <c r="H31" s="23" t="str">
        <f t="shared" si="0"/>
        <v>張＊梅子</v>
      </c>
      <c r="I31" s="23" t="str">
        <f t="shared" si="1"/>
        <v>1＊600115</v>
      </c>
      <c r="J31" s="33" t="s">
        <v>2047</v>
      </c>
      <c r="K31" s="33" t="s">
        <v>1106</v>
      </c>
      <c r="L31" s="36" t="s">
        <v>334</v>
      </c>
      <c r="M31" s="2"/>
      <c r="N31" s="2"/>
      <c r="O31" s="2"/>
      <c r="P31" s="2"/>
      <c r="Q31" s="2"/>
      <c r="R31" s="18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2"/>
      <c r="AK31" s="1"/>
      <c r="AL31" s="2"/>
      <c r="AM31" s="1"/>
      <c r="AN31" s="1"/>
      <c r="AO31" s="1"/>
      <c r="AP31" s="1"/>
      <c r="AQ31" s="1"/>
      <c r="AR31" s="2"/>
      <c r="AS31" s="1"/>
      <c r="AT31" s="1"/>
      <c r="AU31" s="1"/>
      <c r="AV31" s="1" t="s">
        <v>2617</v>
      </c>
      <c r="AW31" s="1"/>
      <c r="AX31" s="1" t="s">
        <v>3187</v>
      </c>
      <c r="AY31" s="1"/>
      <c r="AZ31" s="1"/>
      <c r="BA31" s="2"/>
      <c r="BB31" s="1"/>
      <c r="BC31" s="2"/>
      <c r="BD31" s="2"/>
      <c r="BE31" s="1"/>
      <c r="BF31" s="2"/>
      <c r="BG31" s="2"/>
      <c r="BH31" s="2"/>
      <c r="BI31" s="1"/>
      <c r="BJ31" s="56"/>
    </row>
    <row r="32" spans="1:62" ht="31.2">
      <c r="A32" s="23">
        <v>28</v>
      </c>
      <c r="B32" s="33" t="s">
        <v>2685</v>
      </c>
      <c r="C32" s="33" t="s">
        <v>423</v>
      </c>
      <c r="D32" s="33" t="s">
        <v>2661</v>
      </c>
      <c r="E32" s="33">
        <v>66</v>
      </c>
      <c r="F32" s="33"/>
      <c r="G32" s="33"/>
      <c r="H32" s="23" t="str">
        <f t="shared" si="0"/>
        <v>許＊阿樣</v>
      </c>
      <c r="I32" s="23" t="str">
        <f t="shared" si="1"/>
        <v>0＊572013</v>
      </c>
      <c r="J32" s="33" t="s">
        <v>2047</v>
      </c>
      <c r="K32" s="33" t="s">
        <v>145</v>
      </c>
      <c r="L32" s="36" t="s">
        <v>334</v>
      </c>
      <c r="M32" s="2"/>
      <c r="N32" s="2"/>
      <c r="O32" s="2"/>
      <c r="P32" s="2"/>
      <c r="Q32" s="2"/>
      <c r="R32" s="18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2"/>
      <c r="AK32" s="1"/>
      <c r="AL32" s="2"/>
      <c r="AM32" s="1"/>
      <c r="AN32" s="1"/>
      <c r="AO32" s="1"/>
      <c r="AP32" s="1"/>
      <c r="AQ32" s="1"/>
      <c r="AR32" s="2"/>
      <c r="AS32" s="1"/>
      <c r="AT32" s="1"/>
      <c r="AU32" s="1"/>
      <c r="AV32" s="1"/>
      <c r="AW32" s="1"/>
      <c r="AX32" s="1"/>
      <c r="AY32" s="1"/>
      <c r="AZ32" s="1"/>
      <c r="BA32" s="2"/>
      <c r="BB32" s="1" t="s">
        <v>1102</v>
      </c>
      <c r="BC32" s="2"/>
      <c r="BD32" s="2"/>
      <c r="BE32" s="1"/>
      <c r="BF32" s="2"/>
      <c r="BG32" s="2"/>
      <c r="BH32" s="2"/>
      <c r="BI32" s="1"/>
      <c r="BJ32" s="56"/>
    </row>
    <row r="33" spans="1:62" ht="16.2">
      <c r="A33" s="23">
        <v>29</v>
      </c>
      <c r="B33" s="33" t="s">
        <v>2686</v>
      </c>
      <c r="C33" s="33" t="s">
        <v>2084</v>
      </c>
      <c r="D33" s="33" t="s">
        <v>2659</v>
      </c>
      <c r="E33" s="33">
        <v>69</v>
      </c>
      <c r="F33" s="33"/>
      <c r="G33" s="33"/>
      <c r="H33" s="23" t="str">
        <f t="shared" si="0"/>
        <v>羅＊田</v>
      </c>
      <c r="I33" s="23" t="str">
        <f t="shared" si="1"/>
        <v>0＊787782</v>
      </c>
      <c r="J33" s="33" t="s">
        <v>2047</v>
      </c>
      <c r="K33" s="33" t="s">
        <v>58</v>
      </c>
      <c r="L33" s="36" t="s">
        <v>334</v>
      </c>
      <c r="M33" s="2"/>
      <c r="N33" s="2"/>
      <c r="O33" s="2"/>
      <c r="P33" s="2"/>
      <c r="Q33" s="2"/>
      <c r="R33" s="18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2"/>
      <c r="AK33" s="1"/>
      <c r="AL33" s="2"/>
      <c r="AM33" s="1"/>
      <c r="AN33" s="1"/>
      <c r="AO33" s="1"/>
      <c r="AP33" s="1"/>
      <c r="AQ33" s="1"/>
      <c r="AR33" s="2"/>
      <c r="AS33" s="1"/>
      <c r="AT33" s="1" t="s">
        <v>3187</v>
      </c>
      <c r="AU33" s="1"/>
      <c r="AV33" s="1"/>
      <c r="AW33" s="1"/>
      <c r="AX33" s="1"/>
      <c r="AY33" s="1"/>
      <c r="AZ33" s="1"/>
      <c r="BA33" s="2"/>
      <c r="BB33" s="1"/>
      <c r="BC33" s="2"/>
      <c r="BD33" s="2"/>
      <c r="BE33" s="1"/>
      <c r="BF33" s="2"/>
      <c r="BG33" s="2"/>
      <c r="BH33" s="2"/>
      <c r="BI33" s="1"/>
      <c r="BJ33" s="56"/>
    </row>
    <row r="34" spans="1:62" ht="16.2">
      <c r="A34" s="23">
        <v>30</v>
      </c>
      <c r="B34" s="33" t="s">
        <v>2687</v>
      </c>
      <c r="C34" s="33" t="s">
        <v>832</v>
      </c>
      <c r="D34" s="33" t="s">
        <v>2661</v>
      </c>
      <c r="E34" s="33">
        <v>58</v>
      </c>
      <c r="F34" s="33" t="s">
        <v>2045</v>
      </c>
      <c r="G34" s="33" t="s">
        <v>2054</v>
      </c>
      <c r="H34" s="23" t="str">
        <f t="shared" si="0"/>
        <v>林＊花</v>
      </c>
      <c r="I34" s="23" t="str">
        <f t="shared" si="1"/>
        <v>2＊126876</v>
      </c>
      <c r="J34" s="33" t="s">
        <v>2054</v>
      </c>
      <c r="K34" s="33" t="s">
        <v>67</v>
      </c>
      <c r="L34" s="36" t="s">
        <v>334</v>
      </c>
      <c r="M34" s="2"/>
      <c r="N34" s="2"/>
      <c r="O34" s="2"/>
      <c r="P34" s="2"/>
      <c r="Q34" s="2"/>
      <c r="R34" s="18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2"/>
      <c r="AK34" s="1"/>
      <c r="AL34" s="2"/>
      <c r="AM34" s="1"/>
      <c r="AN34" s="1"/>
      <c r="AO34" s="1"/>
      <c r="AP34" s="1"/>
      <c r="AQ34" s="1"/>
      <c r="AR34" s="2"/>
      <c r="AS34" s="1"/>
      <c r="AT34" s="1"/>
      <c r="AU34" s="1"/>
      <c r="AV34" s="1"/>
      <c r="AW34" s="1"/>
      <c r="AX34" s="1" t="s">
        <v>3187</v>
      </c>
      <c r="AY34" s="1"/>
      <c r="AZ34" s="1"/>
      <c r="BA34" s="2"/>
      <c r="BB34" s="1"/>
      <c r="BC34" s="2"/>
      <c r="BD34" s="2"/>
      <c r="BE34" s="1"/>
      <c r="BF34" s="2"/>
      <c r="BG34" s="2"/>
      <c r="BH34" s="2"/>
      <c r="BI34" s="1"/>
      <c r="BJ34" s="56"/>
    </row>
    <row r="35" spans="1:62" ht="16.2">
      <c r="A35" s="23">
        <v>31</v>
      </c>
      <c r="B35" s="33" t="s">
        <v>2688</v>
      </c>
      <c r="C35" s="33" t="s">
        <v>2077</v>
      </c>
      <c r="D35" s="33" t="s">
        <v>2659</v>
      </c>
      <c r="E35" s="33">
        <v>67</v>
      </c>
      <c r="F35" s="33" t="s">
        <v>2036</v>
      </c>
      <c r="G35" s="33" t="s">
        <v>2023</v>
      </c>
      <c r="H35" s="23" t="str">
        <f t="shared" si="0"/>
        <v>李＊光</v>
      </c>
      <c r="I35" s="23" t="str">
        <f t="shared" si="1"/>
        <v>2＊428190</v>
      </c>
      <c r="J35" s="33" t="s">
        <v>2054</v>
      </c>
      <c r="K35" s="33" t="s">
        <v>67</v>
      </c>
      <c r="L35" s="36" t="s">
        <v>334</v>
      </c>
      <c r="M35" s="2"/>
      <c r="N35" s="2"/>
      <c r="O35" s="2"/>
      <c r="P35" s="2"/>
      <c r="Q35" s="2"/>
      <c r="R35" s="18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2"/>
      <c r="AK35" s="1"/>
      <c r="AL35" s="2"/>
      <c r="AM35" s="1"/>
      <c r="AN35" s="1"/>
      <c r="AO35" s="1"/>
      <c r="AP35" s="1"/>
      <c r="AQ35" s="1"/>
      <c r="AR35" s="2"/>
      <c r="AS35" s="1"/>
      <c r="AT35" s="1"/>
      <c r="AU35" s="1"/>
      <c r="AV35" s="1"/>
      <c r="AW35" s="1"/>
      <c r="AX35" s="1" t="s">
        <v>3187</v>
      </c>
      <c r="AY35" s="1"/>
      <c r="AZ35" s="1"/>
      <c r="BA35" s="1"/>
      <c r="BB35" s="1"/>
      <c r="BC35" s="2"/>
      <c r="BD35" s="2"/>
      <c r="BE35" s="1"/>
      <c r="BF35" s="2"/>
      <c r="BG35" s="2"/>
      <c r="BH35" s="2"/>
      <c r="BI35" s="1"/>
      <c r="BJ35" s="56"/>
    </row>
    <row r="36" spans="1:62" ht="16.2">
      <c r="A36" s="23">
        <v>32</v>
      </c>
      <c r="B36" s="33" t="s">
        <v>2689</v>
      </c>
      <c r="C36" s="33" t="s">
        <v>2085</v>
      </c>
      <c r="D36" s="33" t="s">
        <v>2659</v>
      </c>
      <c r="E36" s="33">
        <v>73</v>
      </c>
      <c r="F36" s="33"/>
      <c r="G36" s="33"/>
      <c r="H36" s="23" t="str">
        <f t="shared" si="0"/>
        <v>林＊樑</v>
      </c>
      <c r="I36" s="23" t="str">
        <f t="shared" si="1"/>
        <v>2＊157253</v>
      </c>
      <c r="J36" s="33" t="s">
        <v>2054</v>
      </c>
      <c r="K36" s="33" t="s">
        <v>67</v>
      </c>
      <c r="L36" s="36" t="s">
        <v>334</v>
      </c>
      <c r="M36" s="2"/>
      <c r="N36" s="2"/>
      <c r="O36" s="2"/>
      <c r="P36" s="2"/>
      <c r="Q36" s="2"/>
      <c r="R36" s="18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2"/>
      <c r="AK36" s="1"/>
      <c r="AL36" s="2"/>
      <c r="AM36" s="1"/>
      <c r="AN36" s="1"/>
      <c r="AO36" s="1"/>
      <c r="AP36" s="1"/>
      <c r="AQ36" s="1"/>
      <c r="AR36" s="2"/>
      <c r="AS36" s="1"/>
      <c r="AT36" s="1"/>
      <c r="AU36" s="1"/>
      <c r="AV36" s="1"/>
      <c r="AW36" s="1"/>
      <c r="AX36" s="1" t="s">
        <v>3187</v>
      </c>
      <c r="AY36" s="1"/>
      <c r="AZ36" s="1"/>
      <c r="BA36" s="1"/>
      <c r="BB36" s="1"/>
      <c r="BC36" s="2"/>
      <c r="BD36" s="2"/>
      <c r="BE36" s="1"/>
      <c r="BF36" s="2"/>
      <c r="BG36" s="2"/>
      <c r="BH36" s="2"/>
      <c r="BI36" s="1"/>
      <c r="BJ36" s="56"/>
    </row>
    <row r="37" spans="1:62" ht="16.2">
      <c r="A37" s="23">
        <v>33</v>
      </c>
      <c r="B37" s="33" t="s">
        <v>2690</v>
      </c>
      <c r="C37" s="33" t="s">
        <v>2004</v>
      </c>
      <c r="D37" s="33" t="s">
        <v>2661</v>
      </c>
      <c r="E37" s="33">
        <v>61</v>
      </c>
      <c r="F37" s="33"/>
      <c r="G37" s="33"/>
      <c r="H37" s="23" t="str">
        <f t="shared" si="0"/>
        <v>王＊玉</v>
      </c>
      <c r="I37" s="23" t="str">
        <f t="shared" si="1"/>
        <v>1＊348422</v>
      </c>
      <c r="J37" s="33" t="s">
        <v>1431</v>
      </c>
      <c r="K37" s="33" t="s">
        <v>58</v>
      </c>
      <c r="L37" s="33">
        <v>1058</v>
      </c>
      <c r="M37" s="2"/>
      <c r="N37" s="2"/>
      <c r="O37" s="2"/>
      <c r="P37" s="2"/>
      <c r="Q37" s="2"/>
      <c r="R37" s="18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3"/>
      <c r="AK37" s="1"/>
      <c r="AL37" s="3"/>
      <c r="AM37" s="1"/>
      <c r="AN37" s="1"/>
      <c r="AO37" s="1"/>
      <c r="AP37" s="1"/>
      <c r="AQ37" s="1"/>
      <c r="AR37" s="2"/>
      <c r="AS37" s="1"/>
      <c r="AT37" s="1" t="s">
        <v>3187</v>
      </c>
      <c r="AU37" s="1"/>
      <c r="AV37" s="1"/>
      <c r="AW37" s="1"/>
      <c r="AX37" s="1"/>
      <c r="AY37" s="1"/>
      <c r="AZ37" s="1"/>
      <c r="BA37" s="1"/>
      <c r="BB37" s="1"/>
      <c r="BC37" s="2"/>
      <c r="BD37" s="3"/>
      <c r="BE37" s="2"/>
      <c r="BF37" s="2"/>
      <c r="BG37" s="2"/>
      <c r="BH37" s="2"/>
      <c r="BI37" s="1"/>
      <c r="BJ37" s="56"/>
    </row>
    <row r="38" spans="1:62" ht="16.2">
      <c r="A38" s="23">
        <v>34</v>
      </c>
      <c r="B38" s="33" t="s">
        <v>2691</v>
      </c>
      <c r="C38" s="33" t="s">
        <v>2005</v>
      </c>
      <c r="D38" s="33" t="s">
        <v>2659</v>
      </c>
      <c r="E38" s="33">
        <v>73</v>
      </c>
      <c r="F38" s="33"/>
      <c r="G38" s="33"/>
      <c r="H38" s="23" t="str">
        <f t="shared" si="0"/>
        <v>陳＊枋</v>
      </c>
      <c r="I38" s="23" t="str">
        <f t="shared" si="1"/>
        <v>0＊280673</v>
      </c>
      <c r="J38" s="33" t="s">
        <v>1431</v>
      </c>
      <c r="K38" s="33" t="s">
        <v>58</v>
      </c>
      <c r="L38" s="33">
        <v>1058</v>
      </c>
      <c r="M38" s="2"/>
      <c r="N38" s="2"/>
      <c r="O38" s="2"/>
      <c r="P38" s="2"/>
      <c r="Q38" s="2"/>
      <c r="R38" s="18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3"/>
      <c r="AK38" s="1"/>
      <c r="AL38" s="3"/>
      <c r="AM38" s="1"/>
      <c r="AN38" s="1"/>
      <c r="AO38" s="1"/>
      <c r="AP38" s="1"/>
      <c r="AQ38" s="1"/>
      <c r="AR38" s="2"/>
      <c r="AS38" s="1"/>
      <c r="AT38" s="1" t="s">
        <v>3187</v>
      </c>
      <c r="AU38" s="1"/>
      <c r="AV38" s="1"/>
      <c r="AW38" s="1"/>
      <c r="AX38" s="1"/>
      <c r="AY38" s="1"/>
      <c r="AZ38" s="1"/>
      <c r="BA38" s="1"/>
      <c r="BB38" s="1"/>
      <c r="BC38" s="2"/>
      <c r="BD38" s="3"/>
      <c r="BE38" s="2"/>
      <c r="BF38" s="2"/>
      <c r="BG38" s="2"/>
      <c r="BH38" s="2"/>
      <c r="BI38" s="1"/>
      <c r="BJ38" s="56"/>
    </row>
    <row r="39" spans="1:62" ht="16.2">
      <c r="A39" s="23">
        <v>35</v>
      </c>
      <c r="B39" s="33" t="s">
        <v>2692</v>
      </c>
      <c r="C39" s="33" t="s">
        <v>2006</v>
      </c>
      <c r="D39" s="33" t="s">
        <v>2661</v>
      </c>
      <c r="E39" s="33">
        <v>57</v>
      </c>
      <c r="F39" s="33"/>
      <c r="G39" s="33"/>
      <c r="H39" s="23" t="str">
        <f t="shared" si="0"/>
        <v>陳＊婕</v>
      </c>
      <c r="I39" s="23" t="str">
        <f t="shared" si="1"/>
        <v>0＊059650</v>
      </c>
      <c r="J39" s="33" t="s">
        <v>1431</v>
      </c>
      <c r="K39" s="33" t="s">
        <v>58</v>
      </c>
      <c r="L39" s="33">
        <v>1058</v>
      </c>
      <c r="M39" s="1"/>
      <c r="N39" s="1"/>
      <c r="O39" s="1"/>
      <c r="P39" s="1"/>
      <c r="Q39" s="1"/>
      <c r="R39" s="19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 t="s">
        <v>3187</v>
      </c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56"/>
    </row>
    <row r="40" spans="1:62" ht="16.2">
      <c r="A40" s="23">
        <v>36</v>
      </c>
      <c r="B40" s="33" t="s">
        <v>2693</v>
      </c>
      <c r="C40" s="33" t="s">
        <v>2007</v>
      </c>
      <c r="D40" s="33" t="s">
        <v>2661</v>
      </c>
      <c r="E40" s="33">
        <v>72</v>
      </c>
      <c r="F40" s="33"/>
      <c r="G40" s="33"/>
      <c r="H40" s="23" t="str">
        <f t="shared" si="0"/>
        <v>鄭＊有</v>
      </c>
      <c r="I40" s="23" t="str">
        <f t="shared" si="1"/>
        <v>0＊155453</v>
      </c>
      <c r="J40" s="33" t="s">
        <v>1431</v>
      </c>
      <c r="K40" s="33" t="s">
        <v>58</v>
      </c>
      <c r="L40" s="33">
        <v>1058</v>
      </c>
      <c r="M40" s="2"/>
      <c r="N40" s="2"/>
      <c r="O40" s="2"/>
      <c r="P40" s="2"/>
      <c r="Q40" s="2"/>
      <c r="R40" s="18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3"/>
      <c r="AK40" s="1"/>
      <c r="AL40" s="3"/>
      <c r="AM40" s="1"/>
      <c r="AN40" s="1"/>
      <c r="AO40" s="1"/>
      <c r="AP40" s="1"/>
      <c r="AQ40" s="1"/>
      <c r="AR40" s="2"/>
      <c r="AS40" s="1"/>
      <c r="AT40" s="1" t="s">
        <v>3187</v>
      </c>
      <c r="AU40" s="1"/>
      <c r="AV40" s="1"/>
      <c r="AW40" s="1"/>
      <c r="AX40" s="1"/>
      <c r="AY40" s="1"/>
      <c r="AZ40" s="1"/>
      <c r="BA40" s="1"/>
      <c r="BB40" s="1"/>
      <c r="BC40" s="2"/>
      <c r="BD40" s="3"/>
      <c r="BE40" s="2"/>
      <c r="BF40" s="2"/>
      <c r="BG40" s="2"/>
      <c r="BH40" s="2"/>
      <c r="BI40" s="1"/>
      <c r="BJ40" s="56"/>
    </row>
    <row r="41" spans="1:62" ht="31.2">
      <c r="A41" s="23">
        <v>37</v>
      </c>
      <c r="B41" s="33" t="s">
        <v>2694</v>
      </c>
      <c r="C41" s="33" t="s">
        <v>2008</v>
      </c>
      <c r="D41" s="33" t="s">
        <v>2659</v>
      </c>
      <c r="E41" s="33">
        <v>41</v>
      </c>
      <c r="F41" s="33"/>
      <c r="G41" s="33"/>
      <c r="H41" s="23" t="str">
        <f t="shared" si="0"/>
        <v>黃＊頎</v>
      </c>
      <c r="I41" s="23" t="str">
        <f t="shared" si="1"/>
        <v>2＊818504</v>
      </c>
      <c r="J41" s="33" t="s">
        <v>2009</v>
      </c>
      <c r="K41" s="33" t="s">
        <v>2618</v>
      </c>
      <c r="L41" s="33">
        <v>1058</v>
      </c>
      <c r="M41" s="2"/>
      <c r="N41" s="2"/>
      <c r="O41" s="2" t="s">
        <v>1100</v>
      </c>
      <c r="P41" s="2" t="s">
        <v>3180</v>
      </c>
      <c r="Q41" s="2"/>
      <c r="R41" s="18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3"/>
      <c r="AK41" s="1"/>
      <c r="AL41" s="3"/>
      <c r="AM41" s="1"/>
      <c r="AN41" s="1"/>
      <c r="AO41" s="1"/>
      <c r="AP41" s="1"/>
      <c r="AQ41" s="1"/>
      <c r="AR41" s="2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2"/>
      <c r="BD41" s="3"/>
      <c r="BE41" s="2"/>
      <c r="BF41" s="2"/>
      <c r="BG41" s="2"/>
      <c r="BH41" s="2"/>
      <c r="BI41" s="1"/>
      <c r="BJ41" s="56"/>
    </row>
    <row r="42" spans="1:62" ht="16.2">
      <c r="A42" s="23">
        <v>38</v>
      </c>
      <c r="B42" s="33" t="s">
        <v>2695</v>
      </c>
      <c r="C42" s="33" t="s">
        <v>2010</v>
      </c>
      <c r="D42" s="33" t="s">
        <v>2659</v>
      </c>
      <c r="E42" s="33">
        <v>83</v>
      </c>
      <c r="F42" s="33"/>
      <c r="G42" s="33"/>
      <c r="H42" s="23" t="str">
        <f t="shared" si="0"/>
        <v>雷＊邦</v>
      </c>
      <c r="I42" s="23" t="str">
        <f t="shared" si="1"/>
        <v>1＊179045</v>
      </c>
      <c r="J42" s="33" t="s">
        <v>2009</v>
      </c>
      <c r="K42" s="33" t="s">
        <v>58</v>
      </c>
      <c r="L42" s="33">
        <v>1058</v>
      </c>
      <c r="M42" s="2"/>
      <c r="N42" s="2"/>
      <c r="O42" s="2"/>
      <c r="P42" s="2"/>
      <c r="Q42" s="2"/>
      <c r="R42" s="18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3"/>
      <c r="AK42" s="1"/>
      <c r="AL42" s="3"/>
      <c r="AM42" s="1"/>
      <c r="AN42" s="1"/>
      <c r="AO42" s="1"/>
      <c r="AP42" s="1"/>
      <c r="AQ42" s="1"/>
      <c r="AR42" s="2"/>
      <c r="AS42" s="1"/>
      <c r="AT42" s="1" t="s">
        <v>3187</v>
      </c>
      <c r="AU42" s="1"/>
      <c r="AV42" s="1"/>
      <c r="AW42" s="1"/>
      <c r="AX42" s="1"/>
      <c r="AY42" s="1"/>
      <c r="AZ42" s="1"/>
      <c r="BA42" s="1"/>
      <c r="BB42" s="1"/>
      <c r="BC42" s="2"/>
      <c r="BD42" s="3"/>
      <c r="BE42" s="2"/>
      <c r="BF42" s="2"/>
      <c r="BG42" s="2"/>
      <c r="BH42" s="2"/>
      <c r="BI42" s="1"/>
      <c r="BJ42" s="56"/>
    </row>
    <row r="43" spans="1:62" ht="16.2">
      <c r="A43" s="23">
        <v>39</v>
      </c>
      <c r="B43" s="33" t="s">
        <v>2696</v>
      </c>
      <c r="C43" s="33" t="s">
        <v>2011</v>
      </c>
      <c r="D43" s="33" t="s">
        <v>2661</v>
      </c>
      <c r="E43" s="33">
        <v>56</v>
      </c>
      <c r="F43" s="33"/>
      <c r="G43" s="33"/>
      <c r="H43" s="23" t="str">
        <f t="shared" si="0"/>
        <v>李＊女</v>
      </c>
      <c r="I43" s="23" t="str">
        <f t="shared" si="1"/>
        <v>1＊403702</v>
      </c>
      <c r="J43" s="33" t="s">
        <v>2009</v>
      </c>
      <c r="K43" s="33" t="s">
        <v>58</v>
      </c>
      <c r="L43" s="33">
        <v>1058</v>
      </c>
      <c r="M43" s="2"/>
      <c r="N43" s="2"/>
      <c r="O43" s="2"/>
      <c r="P43" s="2"/>
      <c r="Q43" s="2"/>
      <c r="R43" s="18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3"/>
      <c r="AK43" s="1"/>
      <c r="AL43" s="3"/>
      <c r="AM43" s="1"/>
      <c r="AN43" s="1"/>
      <c r="AO43" s="1"/>
      <c r="AP43" s="1"/>
      <c r="AQ43" s="1"/>
      <c r="AR43" s="2"/>
      <c r="AS43" s="1"/>
      <c r="AT43" s="1" t="s">
        <v>3187</v>
      </c>
      <c r="AU43" s="1"/>
      <c r="AV43" s="1"/>
      <c r="AW43" s="1"/>
      <c r="AX43" s="1"/>
      <c r="AY43" s="1"/>
      <c r="AZ43" s="1"/>
      <c r="BA43" s="1"/>
      <c r="BB43" s="1"/>
      <c r="BC43" s="2"/>
      <c r="BD43" s="3"/>
      <c r="BE43" s="2"/>
      <c r="BF43" s="2"/>
      <c r="BG43" s="2"/>
      <c r="BH43" s="2"/>
      <c r="BI43" s="1"/>
      <c r="BJ43" s="56"/>
    </row>
    <row r="44" spans="1:62" ht="16.2">
      <c r="A44" s="23">
        <v>40</v>
      </c>
      <c r="B44" s="33" t="s">
        <v>2697</v>
      </c>
      <c r="C44" s="33" t="s">
        <v>2012</v>
      </c>
      <c r="D44" s="33" t="s">
        <v>2661</v>
      </c>
      <c r="E44" s="33">
        <v>52</v>
      </c>
      <c r="F44" s="33"/>
      <c r="G44" s="33"/>
      <c r="H44" s="23" t="str">
        <f t="shared" si="0"/>
        <v>陳＊明</v>
      </c>
      <c r="I44" s="23" t="str">
        <f t="shared" si="1"/>
        <v>1＊952065</v>
      </c>
      <c r="J44" s="33" t="s">
        <v>2013</v>
      </c>
      <c r="K44" s="33" t="s">
        <v>58</v>
      </c>
      <c r="L44" s="33">
        <v>1058</v>
      </c>
      <c r="M44" s="2"/>
      <c r="N44" s="2"/>
      <c r="O44" s="2"/>
      <c r="P44" s="2"/>
      <c r="Q44" s="2"/>
      <c r="R44" s="18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3"/>
      <c r="AK44" s="1"/>
      <c r="AL44" s="3"/>
      <c r="AM44" s="1"/>
      <c r="AN44" s="1"/>
      <c r="AO44" s="1"/>
      <c r="AP44" s="1"/>
      <c r="AQ44" s="1"/>
      <c r="AR44" s="2"/>
      <c r="AS44" s="1" t="s">
        <v>3180</v>
      </c>
      <c r="AT44" s="1"/>
      <c r="AU44" s="1"/>
      <c r="AV44" s="1"/>
      <c r="AW44" s="1"/>
      <c r="AX44" s="1"/>
      <c r="AY44" s="1"/>
      <c r="AZ44" s="1"/>
      <c r="BA44" s="1"/>
      <c r="BB44" s="1"/>
      <c r="BC44" s="2"/>
      <c r="BD44" s="3"/>
      <c r="BE44" s="2"/>
      <c r="BF44" s="2"/>
      <c r="BG44" s="2"/>
      <c r="BH44" s="2"/>
      <c r="BI44" s="1"/>
      <c r="BJ44" s="56"/>
    </row>
    <row r="45" spans="1:62" ht="16.2">
      <c r="A45" s="23">
        <v>41</v>
      </c>
      <c r="B45" s="33" t="s">
        <v>2698</v>
      </c>
      <c r="C45" s="33" t="s">
        <v>2014</v>
      </c>
      <c r="D45" s="33" t="s">
        <v>2659</v>
      </c>
      <c r="E45" s="33">
        <v>63</v>
      </c>
      <c r="F45" s="33"/>
      <c r="G45" s="33"/>
      <c r="H45" s="23" t="str">
        <f t="shared" si="0"/>
        <v>江＊鎮</v>
      </c>
      <c r="I45" s="23" t="str">
        <f t="shared" si="1"/>
        <v>2＊807150</v>
      </c>
      <c r="J45" s="33" t="s">
        <v>2013</v>
      </c>
      <c r="K45" s="33" t="s">
        <v>58</v>
      </c>
      <c r="L45" s="33">
        <v>1058</v>
      </c>
      <c r="M45" s="2"/>
      <c r="N45" s="2"/>
      <c r="O45" s="2"/>
      <c r="P45" s="2"/>
      <c r="Q45" s="2"/>
      <c r="R45" s="18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3"/>
      <c r="AK45" s="1"/>
      <c r="AL45" s="3"/>
      <c r="AM45" s="1"/>
      <c r="AN45" s="1"/>
      <c r="AO45" s="1"/>
      <c r="AP45" s="1"/>
      <c r="AQ45" s="1"/>
      <c r="AR45" s="2"/>
      <c r="AS45" s="1"/>
      <c r="AT45" s="1" t="s">
        <v>3187</v>
      </c>
      <c r="AU45" s="1"/>
      <c r="AV45" s="1"/>
      <c r="AW45" s="1"/>
      <c r="AX45" s="1"/>
      <c r="AY45" s="1"/>
      <c r="AZ45" s="1"/>
      <c r="BA45" s="1"/>
      <c r="BB45" s="1"/>
      <c r="BC45" s="2"/>
      <c r="BD45" s="3"/>
      <c r="BE45" s="2"/>
      <c r="BF45" s="2"/>
      <c r="BG45" s="2"/>
      <c r="BH45" s="2"/>
      <c r="BI45" s="1"/>
      <c r="BJ45" s="56"/>
    </row>
    <row r="46" spans="1:62" ht="31.2">
      <c r="A46" s="23">
        <v>42</v>
      </c>
      <c r="B46" s="33" t="s">
        <v>2699</v>
      </c>
      <c r="C46" s="33" t="s">
        <v>2015</v>
      </c>
      <c r="D46" s="33" t="s">
        <v>2661</v>
      </c>
      <c r="E46" s="33">
        <v>54</v>
      </c>
      <c r="F46" s="33"/>
      <c r="G46" s="33"/>
      <c r="H46" s="23" t="str">
        <f t="shared" si="0"/>
        <v>黃＊慎</v>
      </c>
      <c r="I46" s="23" t="str">
        <f t="shared" si="1"/>
        <v>1＊868438</v>
      </c>
      <c r="J46" s="33" t="s">
        <v>2013</v>
      </c>
      <c r="K46" s="33" t="s">
        <v>1110</v>
      </c>
      <c r="L46" s="33">
        <v>1058</v>
      </c>
      <c r="M46" s="2"/>
      <c r="N46" s="2"/>
      <c r="O46" s="2" t="s">
        <v>1100</v>
      </c>
      <c r="P46" s="2"/>
      <c r="Q46" s="2" t="s">
        <v>3180</v>
      </c>
      <c r="R46" s="18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3"/>
      <c r="AK46" s="1"/>
      <c r="AL46" s="3"/>
      <c r="AM46" s="1"/>
      <c r="AN46" s="1"/>
      <c r="AO46" s="1"/>
      <c r="AP46" s="1"/>
      <c r="AQ46" s="1"/>
      <c r="AR46" s="2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2"/>
      <c r="BD46" s="3"/>
      <c r="BE46" s="2"/>
      <c r="BF46" s="2"/>
      <c r="BG46" s="2"/>
      <c r="BH46" s="2"/>
      <c r="BI46" s="1" t="s">
        <v>1111</v>
      </c>
      <c r="BJ46" s="56"/>
    </row>
    <row r="47" spans="1:62" ht="16.2">
      <c r="A47" s="23">
        <v>43</v>
      </c>
      <c r="B47" s="33" t="s">
        <v>2700</v>
      </c>
      <c r="C47" s="33" t="s">
        <v>441</v>
      </c>
      <c r="D47" s="33" t="s">
        <v>2661</v>
      </c>
      <c r="E47" s="33">
        <v>80</v>
      </c>
      <c r="F47" s="33"/>
      <c r="G47" s="33"/>
      <c r="H47" s="23" t="str">
        <f t="shared" si="0"/>
        <v>林＊蕊</v>
      </c>
      <c r="I47" s="23" t="str">
        <f t="shared" si="1"/>
        <v>0＊415425</v>
      </c>
      <c r="J47" s="33" t="s">
        <v>2013</v>
      </c>
      <c r="K47" s="33" t="s">
        <v>2016</v>
      </c>
      <c r="L47" s="33">
        <v>1058</v>
      </c>
      <c r="M47" s="2"/>
      <c r="N47" s="2"/>
      <c r="O47" s="2"/>
      <c r="P47" s="2"/>
      <c r="Q47" s="2"/>
      <c r="R47" s="18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3"/>
      <c r="AK47" s="1"/>
      <c r="AL47" s="3"/>
      <c r="AM47" s="1"/>
      <c r="AN47" s="1"/>
      <c r="AO47" s="1"/>
      <c r="AP47" s="1"/>
      <c r="AQ47" s="1"/>
      <c r="AR47" s="2"/>
      <c r="AS47" s="1"/>
      <c r="AT47" s="1"/>
      <c r="AU47" s="1"/>
      <c r="AV47" s="1"/>
      <c r="AW47" s="1"/>
      <c r="AX47" s="1"/>
      <c r="AY47" s="1" t="s">
        <v>3180</v>
      </c>
      <c r="AZ47" s="1"/>
      <c r="BA47" s="1"/>
      <c r="BB47" s="1"/>
      <c r="BC47" s="2"/>
      <c r="BD47" s="3"/>
      <c r="BE47" s="2"/>
      <c r="BF47" s="2"/>
      <c r="BG47" s="2"/>
      <c r="BH47" s="2"/>
      <c r="BI47" s="1"/>
      <c r="BJ47" s="56"/>
    </row>
    <row r="48" spans="1:62" ht="16.2">
      <c r="A48" s="23">
        <v>44</v>
      </c>
      <c r="B48" s="33" t="s">
        <v>2701</v>
      </c>
      <c r="C48" s="33" t="s">
        <v>1440</v>
      </c>
      <c r="D48" s="33" t="s">
        <v>2661</v>
      </c>
      <c r="E48" s="33">
        <v>66</v>
      </c>
      <c r="F48" s="33"/>
      <c r="G48" s="33"/>
      <c r="H48" s="23" t="str">
        <f t="shared" si="0"/>
        <v>陳＊嬌</v>
      </c>
      <c r="I48" s="23" t="str">
        <f t="shared" si="1"/>
        <v>2＊795743</v>
      </c>
      <c r="J48" s="33" t="s">
        <v>2013</v>
      </c>
      <c r="K48" s="33" t="s">
        <v>67</v>
      </c>
      <c r="L48" s="33">
        <v>1058</v>
      </c>
      <c r="M48" s="2"/>
      <c r="N48" s="2"/>
      <c r="O48" s="2"/>
      <c r="P48" s="2"/>
      <c r="Q48" s="2"/>
      <c r="R48" s="18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3"/>
      <c r="AK48" s="1"/>
      <c r="AL48" s="3"/>
      <c r="AM48" s="1"/>
      <c r="AN48" s="1"/>
      <c r="AO48" s="1"/>
      <c r="AP48" s="1"/>
      <c r="AQ48" s="1"/>
      <c r="AR48" s="2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2"/>
      <c r="BD48" s="3"/>
      <c r="BE48" s="2"/>
      <c r="BF48" s="2"/>
      <c r="BG48" s="2" t="s">
        <v>3180</v>
      </c>
      <c r="BH48" s="2"/>
      <c r="BI48" s="1"/>
      <c r="BJ48" s="56"/>
    </row>
    <row r="49" spans="1:62" ht="46.8">
      <c r="A49" s="23">
        <v>45</v>
      </c>
      <c r="B49" s="33" t="s">
        <v>2702</v>
      </c>
      <c r="C49" s="33" t="s">
        <v>2017</v>
      </c>
      <c r="D49" s="33" t="s">
        <v>2659</v>
      </c>
      <c r="E49" s="33">
        <v>42</v>
      </c>
      <c r="F49" s="33" t="s">
        <v>2018</v>
      </c>
      <c r="G49" s="33" t="s">
        <v>2019</v>
      </c>
      <c r="H49" s="23" t="str">
        <f t="shared" si="0"/>
        <v>何＊駿</v>
      </c>
      <c r="I49" s="23" t="str">
        <f t="shared" si="1"/>
        <v>0＊564823</v>
      </c>
      <c r="J49" s="33" t="s">
        <v>2020</v>
      </c>
      <c r="K49" s="33" t="s">
        <v>2619</v>
      </c>
      <c r="L49" s="33">
        <v>1058</v>
      </c>
      <c r="M49" s="2" t="s">
        <v>2989</v>
      </c>
      <c r="N49" s="2"/>
      <c r="O49" s="2" t="s">
        <v>1100</v>
      </c>
      <c r="P49" s="2" t="s">
        <v>3180</v>
      </c>
      <c r="Q49" s="2"/>
      <c r="R49" s="18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3"/>
      <c r="AK49" s="1"/>
      <c r="AL49" s="3"/>
      <c r="AM49" s="1"/>
      <c r="AN49" s="1"/>
      <c r="AO49" s="1"/>
      <c r="AP49" s="1"/>
      <c r="AQ49" s="1"/>
      <c r="AR49" s="2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2"/>
      <c r="BD49" s="3"/>
      <c r="BE49" s="2"/>
      <c r="BF49" s="2"/>
      <c r="BG49" s="2"/>
      <c r="BH49" s="2"/>
      <c r="BI49" s="1" t="s">
        <v>1111</v>
      </c>
      <c r="BJ49" s="56"/>
    </row>
    <row r="50" spans="1:62" ht="16.2">
      <c r="A50" s="23">
        <v>46</v>
      </c>
      <c r="B50" s="33" t="s">
        <v>2703</v>
      </c>
      <c r="C50" s="33" t="s">
        <v>2021</v>
      </c>
      <c r="D50" s="33" t="s">
        <v>2661</v>
      </c>
      <c r="E50" s="33">
        <v>42</v>
      </c>
      <c r="F50" s="33"/>
      <c r="G50" s="33"/>
      <c r="H50" s="23" t="str">
        <f t="shared" si="0"/>
        <v>趙＊慧</v>
      </c>
      <c r="I50" s="23" t="str">
        <f t="shared" si="1"/>
        <v>1＊997164</v>
      </c>
      <c r="J50" s="33" t="s">
        <v>2020</v>
      </c>
      <c r="K50" s="33" t="s">
        <v>58</v>
      </c>
      <c r="L50" s="33">
        <v>1058</v>
      </c>
      <c r="M50" s="2"/>
      <c r="N50" s="2"/>
      <c r="O50" s="2"/>
      <c r="P50" s="2"/>
      <c r="Q50" s="2"/>
      <c r="R50" s="18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3"/>
      <c r="AK50" s="1"/>
      <c r="AL50" s="3"/>
      <c r="AM50" s="1"/>
      <c r="AN50" s="1"/>
      <c r="AO50" s="1"/>
      <c r="AP50" s="1"/>
      <c r="AQ50" s="1"/>
      <c r="AR50" s="2"/>
      <c r="AS50" s="1"/>
      <c r="AT50" s="1" t="s">
        <v>3187</v>
      </c>
      <c r="AU50" s="1"/>
      <c r="AV50" s="1"/>
      <c r="AW50" s="1"/>
      <c r="AX50" s="1"/>
      <c r="AY50" s="1"/>
      <c r="AZ50" s="1"/>
      <c r="BA50" s="1"/>
      <c r="BB50" s="1"/>
      <c r="BC50" s="2"/>
      <c r="BD50" s="3"/>
      <c r="BE50" s="2"/>
      <c r="BF50" s="2"/>
      <c r="BG50" s="2"/>
      <c r="BH50" s="2"/>
      <c r="BI50" s="1"/>
      <c r="BJ50" s="56"/>
    </row>
    <row r="51" spans="1:62" ht="16.2">
      <c r="A51" s="23">
        <v>47</v>
      </c>
      <c r="B51" s="33" t="s">
        <v>2704</v>
      </c>
      <c r="C51" s="33" t="s">
        <v>70</v>
      </c>
      <c r="D51" s="33" t="s">
        <v>2659</v>
      </c>
      <c r="E51" s="33">
        <v>76</v>
      </c>
      <c r="F51" s="33"/>
      <c r="G51" s="33"/>
      <c r="H51" s="23" t="str">
        <f t="shared" si="0"/>
        <v>張＊隆</v>
      </c>
      <c r="I51" s="23" t="str">
        <f t="shared" si="1"/>
        <v>0＊004547</v>
      </c>
      <c r="J51" s="33" t="s">
        <v>2020</v>
      </c>
      <c r="K51" s="33" t="s">
        <v>83</v>
      </c>
      <c r="L51" s="33">
        <v>1058</v>
      </c>
      <c r="M51" s="2"/>
      <c r="N51" s="2"/>
      <c r="O51" s="2"/>
      <c r="P51" s="2"/>
      <c r="Q51" s="2"/>
      <c r="R51" s="18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3"/>
      <c r="AK51" s="1"/>
      <c r="AL51" s="3"/>
      <c r="AM51" s="1"/>
      <c r="AN51" s="1"/>
      <c r="AO51" s="1"/>
      <c r="AP51" s="1"/>
      <c r="AQ51" s="1"/>
      <c r="AR51" s="2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2"/>
      <c r="BD51" s="3"/>
      <c r="BE51" s="2"/>
      <c r="BF51" s="2"/>
      <c r="BG51" s="2"/>
      <c r="BH51" s="2"/>
      <c r="BI51" s="1" t="s">
        <v>1098</v>
      </c>
      <c r="BJ51" s="56"/>
    </row>
    <row r="52" spans="1:62" ht="16.2">
      <c r="A52" s="23">
        <v>48</v>
      </c>
      <c r="B52" s="33" t="s">
        <v>2705</v>
      </c>
      <c r="C52" s="33" t="s">
        <v>2022</v>
      </c>
      <c r="D52" s="33" t="s">
        <v>2659</v>
      </c>
      <c r="E52" s="33">
        <v>74</v>
      </c>
      <c r="F52" s="33"/>
      <c r="G52" s="33"/>
      <c r="H52" s="23" t="str">
        <f t="shared" si="0"/>
        <v>張＊發</v>
      </c>
      <c r="I52" s="23" t="str">
        <f t="shared" si="1"/>
        <v>0＊334587</v>
      </c>
      <c r="J52" s="33" t="s">
        <v>2023</v>
      </c>
      <c r="K52" s="33" t="s">
        <v>67</v>
      </c>
      <c r="L52" s="33">
        <v>1058</v>
      </c>
      <c r="M52" s="2"/>
      <c r="N52" s="2"/>
      <c r="O52" s="2"/>
      <c r="P52" s="2"/>
      <c r="Q52" s="2"/>
      <c r="R52" s="18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3"/>
      <c r="AK52" s="1"/>
      <c r="AL52" s="3"/>
      <c r="AM52" s="1"/>
      <c r="AN52" s="1"/>
      <c r="AO52" s="1"/>
      <c r="AP52" s="1"/>
      <c r="AQ52" s="1"/>
      <c r="AR52" s="2"/>
      <c r="AS52" s="1"/>
      <c r="AT52" s="1"/>
      <c r="AU52" s="1"/>
      <c r="AV52" s="1"/>
      <c r="AW52" s="1"/>
      <c r="AX52" s="1" t="s">
        <v>3187</v>
      </c>
      <c r="AY52" s="1"/>
      <c r="AZ52" s="1"/>
      <c r="BA52" s="1"/>
      <c r="BB52" s="1"/>
      <c r="BC52" s="2"/>
      <c r="BD52" s="3"/>
      <c r="BE52" s="2"/>
      <c r="BF52" s="2"/>
      <c r="BG52" s="2"/>
      <c r="BH52" s="2"/>
      <c r="BI52" s="1"/>
      <c r="BJ52" s="56"/>
    </row>
    <row r="53" spans="1:62" ht="31.2">
      <c r="A53" s="23">
        <v>49</v>
      </c>
      <c r="B53" s="33" t="s">
        <v>2706</v>
      </c>
      <c r="C53" s="33" t="s">
        <v>2024</v>
      </c>
      <c r="D53" s="33" t="s">
        <v>2659</v>
      </c>
      <c r="E53" s="33">
        <v>32</v>
      </c>
      <c r="F53" s="33"/>
      <c r="G53" s="33"/>
      <c r="H53" s="23" t="str">
        <f t="shared" si="0"/>
        <v>陳＊仁</v>
      </c>
      <c r="I53" s="23" t="str">
        <f t="shared" si="1"/>
        <v>1＊482692</v>
      </c>
      <c r="J53" s="33" t="s">
        <v>2023</v>
      </c>
      <c r="K53" s="33" t="s">
        <v>2620</v>
      </c>
      <c r="L53" s="33">
        <v>1058</v>
      </c>
      <c r="M53" s="2" t="s">
        <v>3178</v>
      </c>
      <c r="N53" s="2"/>
      <c r="O53" s="2"/>
      <c r="P53" s="2" t="s">
        <v>3180</v>
      </c>
      <c r="Q53" s="2"/>
      <c r="R53" s="18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3"/>
      <c r="AK53" s="1"/>
      <c r="AL53" s="3"/>
      <c r="AM53" s="1"/>
      <c r="AN53" s="1"/>
      <c r="AO53" s="1"/>
      <c r="AP53" s="1"/>
      <c r="AQ53" s="1"/>
      <c r="AR53" s="2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2"/>
      <c r="BD53" s="3"/>
      <c r="BE53" s="2"/>
      <c r="BF53" s="2"/>
      <c r="BG53" s="2"/>
      <c r="BH53" s="2"/>
      <c r="BI53" s="1" t="s">
        <v>1111</v>
      </c>
      <c r="BJ53" s="56"/>
    </row>
    <row r="54" spans="1:62" ht="16.2">
      <c r="A54" s="23">
        <v>50</v>
      </c>
      <c r="B54" s="33" t="s">
        <v>2707</v>
      </c>
      <c r="C54" s="33" t="s">
        <v>2025</v>
      </c>
      <c r="D54" s="33" t="s">
        <v>2661</v>
      </c>
      <c r="E54" s="33">
        <v>59</v>
      </c>
      <c r="F54" s="33"/>
      <c r="G54" s="33"/>
      <c r="H54" s="23" t="str">
        <f t="shared" si="0"/>
        <v>廖＊慧</v>
      </c>
      <c r="I54" s="23" t="str">
        <f t="shared" si="1"/>
        <v>1＊383594</v>
      </c>
      <c r="J54" s="33" t="s">
        <v>2023</v>
      </c>
      <c r="K54" s="33" t="s">
        <v>58</v>
      </c>
      <c r="L54" s="33">
        <v>1058</v>
      </c>
      <c r="M54" s="2"/>
      <c r="N54" s="2"/>
      <c r="O54" s="2"/>
      <c r="P54" s="2"/>
      <c r="Q54" s="2"/>
      <c r="R54" s="18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3"/>
      <c r="AK54" s="1"/>
      <c r="AL54" s="3"/>
      <c r="AM54" s="1"/>
      <c r="AN54" s="1"/>
      <c r="AO54" s="1"/>
      <c r="AP54" s="1"/>
      <c r="AQ54" s="1"/>
      <c r="AR54" s="2"/>
      <c r="AS54" s="1"/>
      <c r="AT54" s="1" t="s">
        <v>3187</v>
      </c>
      <c r="AU54" s="1"/>
      <c r="AV54" s="1"/>
      <c r="AW54" s="1"/>
      <c r="AX54" s="1"/>
      <c r="AY54" s="1"/>
      <c r="AZ54" s="1"/>
      <c r="BA54" s="1"/>
      <c r="BB54" s="1"/>
      <c r="BC54" s="2"/>
      <c r="BD54" s="3"/>
      <c r="BE54" s="2"/>
      <c r="BF54" s="2"/>
      <c r="BG54" s="2"/>
      <c r="BH54" s="2"/>
      <c r="BI54" s="1"/>
      <c r="BJ54" s="56"/>
    </row>
    <row r="55" spans="1:62" ht="31.2">
      <c r="A55" s="23">
        <v>51</v>
      </c>
      <c r="B55" s="33" t="s">
        <v>2708</v>
      </c>
      <c r="C55" s="33" t="s">
        <v>2026</v>
      </c>
      <c r="D55" s="33" t="s">
        <v>2659</v>
      </c>
      <c r="E55" s="33">
        <v>71</v>
      </c>
      <c r="F55" s="33"/>
      <c r="G55" s="33"/>
      <c r="H55" s="23" t="str">
        <f t="shared" si="0"/>
        <v>邱＊敦</v>
      </c>
      <c r="I55" s="23" t="str">
        <f t="shared" si="1"/>
        <v>1＊747987</v>
      </c>
      <c r="J55" s="33" t="s">
        <v>2023</v>
      </c>
      <c r="K55" s="33" t="s">
        <v>2620</v>
      </c>
      <c r="L55" s="33">
        <v>1058</v>
      </c>
      <c r="M55" s="2"/>
      <c r="N55" s="2"/>
      <c r="O55" s="2" t="s">
        <v>3179</v>
      </c>
      <c r="P55" s="2" t="s">
        <v>3180</v>
      </c>
      <c r="Q55" s="2"/>
      <c r="R55" s="18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3"/>
      <c r="AK55" s="1"/>
      <c r="AL55" s="3"/>
      <c r="AM55" s="1"/>
      <c r="AN55" s="1"/>
      <c r="AO55" s="1"/>
      <c r="AP55" s="1"/>
      <c r="AQ55" s="1"/>
      <c r="AR55" s="2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2"/>
      <c r="BD55" s="3"/>
      <c r="BE55" s="2"/>
      <c r="BF55" s="2"/>
      <c r="BG55" s="2"/>
      <c r="BH55" s="2"/>
      <c r="BI55" s="1" t="s">
        <v>1111</v>
      </c>
      <c r="BJ55" s="56"/>
    </row>
    <row r="56" spans="1:62" ht="16.2">
      <c r="A56" s="23">
        <v>52</v>
      </c>
      <c r="B56" s="33" t="s">
        <v>2709</v>
      </c>
      <c r="C56" s="33" t="s">
        <v>2027</v>
      </c>
      <c r="D56" s="33" t="s">
        <v>2659</v>
      </c>
      <c r="E56" s="33">
        <v>62</v>
      </c>
      <c r="F56" s="33"/>
      <c r="G56" s="33"/>
      <c r="H56" s="23" t="str">
        <f t="shared" si="0"/>
        <v>杜＊俊</v>
      </c>
      <c r="I56" s="23" t="str">
        <f t="shared" si="1"/>
        <v>1＊144471</v>
      </c>
      <c r="J56" s="33" t="s">
        <v>2023</v>
      </c>
      <c r="K56" s="33" t="s">
        <v>58</v>
      </c>
      <c r="L56" s="33">
        <v>1058</v>
      </c>
      <c r="M56" s="2"/>
      <c r="N56" s="2"/>
      <c r="O56" s="2"/>
      <c r="P56" s="2"/>
      <c r="Q56" s="2"/>
      <c r="R56" s="18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3"/>
      <c r="AK56" s="1"/>
      <c r="AL56" s="3"/>
      <c r="AM56" s="1"/>
      <c r="AN56" s="1"/>
      <c r="AO56" s="1"/>
      <c r="AP56" s="1"/>
      <c r="AQ56" s="1"/>
      <c r="AR56" s="2"/>
      <c r="AS56" s="1"/>
      <c r="AT56" s="1" t="s">
        <v>3187</v>
      </c>
      <c r="AU56" s="1"/>
      <c r="AV56" s="1"/>
      <c r="AW56" s="1"/>
      <c r="AX56" s="1"/>
      <c r="AY56" s="1"/>
      <c r="AZ56" s="1"/>
      <c r="BA56" s="1"/>
      <c r="BB56" s="1"/>
      <c r="BC56" s="2"/>
      <c r="BD56" s="3"/>
      <c r="BE56" s="2"/>
      <c r="BF56" s="2"/>
      <c r="BG56" s="2"/>
      <c r="BH56" s="2"/>
      <c r="BI56" s="1"/>
      <c r="BJ56" s="56"/>
    </row>
    <row r="57" spans="1:62" ht="16.2">
      <c r="A57" s="23">
        <v>53</v>
      </c>
      <c r="B57" s="33" t="s">
        <v>2710</v>
      </c>
      <c r="C57" s="33" t="s">
        <v>2028</v>
      </c>
      <c r="D57" s="33" t="s">
        <v>2659</v>
      </c>
      <c r="E57" s="33">
        <v>82</v>
      </c>
      <c r="F57" s="33"/>
      <c r="G57" s="33"/>
      <c r="H57" s="23" t="str">
        <f t="shared" si="0"/>
        <v>王＊郎</v>
      </c>
      <c r="I57" s="23" t="str">
        <f t="shared" si="1"/>
        <v>1＊699459</v>
      </c>
      <c r="J57" s="33" t="s">
        <v>2029</v>
      </c>
      <c r="K57" s="33" t="s">
        <v>67</v>
      </c>
      <c r="L57" s="33">
        <v>1125</v>
      </c>
      <c r="M57" s="2"/>
      <c r="N57" s="2"/>
      <c r="O57" s="2"/>
      <c r="P57" s="2"/>
      <c r="Q57" s="2"/>
      <c r="R57" s="18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3"/>
      <c r="AK57" s="1"/>
      <c r="AL57" s="3"/>
      <c r="AM57" s="1"/>
      <c r="AN57" s="1"/>
      <c r="AO57" s="1"/>
      <c r="AP57" s="1"/>
      <c r="AQ57" s="1"/>
      <c r="AR57" s="2"/>
      <c r="AS57" s="1"/>
      <c r="AT57" s="1"/>
      <c r="AU57" s="1"/>
      <c r="AV57" s="1"/>
      <c r="AW57" s="1"/>
      <c r="AX57" s="1" t="s">
        <v>3187</v>
      </c>
      <c r="AY57" s="1"/>
      <c r="AZ57" s="1"/>
      <c r="BA57" s="1"/>
      <c r="BB57" s="1"/>
      <c r="BC57" s="2"/>
      <c r="BD57" s="3"/>
      <c r="BE57" s="2"/>
      <c r="BF57" s="2"/>
      <c r="BG57" s="2"/>
      <c r="BH57" s="2"/>
      <c r="BI57" s="1"/>
      <c r="BJ57" s="56"/>
    </row>
    <row r="58" spans="1:62" ht="31.2">
      <c r="A58" s="23">
        <v>54</v>
      </c>
      <c r="B58" s="33" t="s">
        <v>2711</v>
      </c>
      <c r="C58" s="33" t="s">
        <v>2030</v>
      </c>
      <c r="D58" s="33" t="s">
        <v>2661</v>
      </c>
      <c r="E58" s="33">
        <v>69</v>
      </c>
      <c r="F58" s="33"/>
      <c r="G58" s="33"/>
      <c r="H58" s="23" t="str">
        <f t="shared" si="0"/>
        <v>蔡＊月</v>
      </c>
      <c r="I58" s="23" t="str">
        <f t="shared" si="1"/>
        <v>1＊137029</v>
      </c>
      <c r="J58" s="33" t="s">
        <v>2029</v>
      </c>
      <c r="K58" s="33" t="s">
        <v>1113</v>
      </c>
      <c r="L58" s="33">
        <v>1125</v>
      </c>
      <c r="M58" s="2"/>
      <c r="N58" s="2" t="s">
        <v>3178</v>
      </c>
      <c r="O58" s="2"/>
      <c r="P58" s="2" t="s">
        <v>3180</v>
      </c>
      <c r="Q58" s="2"/>
      <c r="R58" s="18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3"/>
      <c r="AK58" s="1"/>
      <c r="AL58" s="3"/>
      <c r="AM58" s="1"/>
      <c r="AN58" s="1"/>
      <c r="AO58" s="1"/>
      <c r="AP58" s="1"/>
      <c r="AQ58" s="1"/>
      <c r="AR58" s="2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2"/>
      <c r="BD58" s="3"/>
      <c r="BE58" s="2"/>
      <c r="BF58" s="2"/>
      <c r="BG58" s="2"/>
      <c r="BH58" s="2"/>
      <c r="BI58" s="1" t="s">
        <v>1111</v>
      </c>
      <c r="BJ58" s="56"/>
    </row>
    <row r="59" spans="1:62" ht="31.2">
      <c r="A59" s="23">
        <v>55</v>
      </c>
      <c r="B59" s="33" t="s">
        <v>2712</v>
      </c>
      <c r="C59" s="33" t="s">
        <v>2031</v>
      </c>
      <c r="D59" s="33" t="s">
        <v>2661</v>
      </c>
      <c r="E59" s="33">
        <v>70</v>
      </c>
      <c r="F59" s="33" t="s">
        <v>2032</v>
      </c>
      <c r="G59" s="33" t="s">
        <v>2033</v>
      </c>
      <c r="H59" s="23" t="str">
        <f t="shared" si="0"/>
        <v>簡＊鳳</v>
      </c>
      <c r="I59" s="23" t="str">
        <f t="shared" si="1"/>
        <v>0＊464268</v>
      </c>
      <c r="J59" s="33" t="s">
        <v>2029</v>
      </c>
      <c r="K59" s="33" t="s">
        <v>2621</v>
      </c>
      <c r="L59" s="33">
        <v>1125</v>
      </c>
      <c r="M59" s="2"/>
      <c r="N59" s="2"/>
      <c r="O59" s="2"/>
      <c r="P59" s="2"/>
      <c r="Q59" s="2"/>
      <c r="R59" s="18"/>
      <c r="S59" s="1"/>
      <c r="T59" s="1"/>
      <c r="U59" s="1" t="s">
        <v>3180</v>
      </c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3"/>
      <c r="AK59" s="1"/>
      <c r="AL59" s="3"/>
      <c r="AM59" s="1"/>
      <c r="AN59" s="1"/>
      <c r="AO59" s="1"/>
      <c r="AP59" s="1"/>
      <c r="AQ59" s="1"/>
      <c r="AR59" s="2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2"/>
      <c r="BD59" s="3"/>
      <c r="BE59" s="2"/>
      <c r="BF59" s="2"/>
      <c r="BG59" s="2"/>
      <c r="BH59" s="2"/>
      <c r="BI59" s="1"/>
      <c r="BJ59" s="56"/>
    </row>
    <row r="60" spans="1:62" ht="46.8">
      <c r="A60" s="23">
        <v>56</v>
      </c>
      <c r="B60" s="33" t="s">
        <v>2713</v>
      </c>
      <c r="C60" s="33" t="s">
        <v>2037</v>
      </c>
      <c r="D60" s="33" t="s">
        <v>2659</v>
      </c>
      <c r="E60" s="33">
        <v>77</v>
      </c>
      <c r="F60" s="33" t="s">
        <v>2034</v>
      </c>
      <c r="G60" s="33"/>
      <c r="H60" s="23" t="str">
        <f t="shared" si="0"/>
        <v>張＊雄</v>
      </c>
      <c r="I60" s="23" t="str">
        <f t="shared" si="1"/>
        <v>0＊944061</v>
      </c>
      <c r="J60" s="33" t="s">
        <v>2036</v>
      </c>
      <c r="K60" s="33" t="s">
        <v>2622</v>
      </c>
      <c r="L60" s="33">
        <v>1125</v>
      </c>
      <c r="M60" s="2"/>
      <c r="N60" s="2"/>
      <c r="O60" s="2"/>
      <c r="P60" s="2"/>
      <c r="Q60" s="2"/>
      <c r="R60" s="18"/>
      <c r="S60" s="1"/>
      <c r="T60" s="1"/>
      <c r="U60" s="1"/>
      <c r="V60" s="1" t="s">
        <v>3180</v>
      </c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 t="s">
        <v>3187</v>
      </c>
      <c r="AH60" s="1"/>
      <c r="AI60" s="1"/>
      <c r="AJ60" s="3"/>
      <c r="AK60" s="1"/>
      <c r="AL60" s="3"/>
      <c r="AM60" s="1"/>
      <c r="AN60" s="1"/>
      <c r="AO60" s="1"/>
      <c r="AP60" s="1"/>
      <c r="AQ60" s="1"/>
      <c r="AR60" s="2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2"/>
      <c r="BD60" s="3"/>
      <c r="BE60" s="2"/>
      <c r="BF60" s="2"/>
      <c r="BG60" s="2"/>
      <c r="BH60" s="2"/>
      <c r="BI60" s="1" t="s">
        <v>1111</v>
      </c>
      <c r="BJ60" s="56"/>
    </row>
    <row r="61" spans="1:62" ht="16.2">
      <c r="A61" s="23">
        <v>57</v>
      </c>
      <c r="B61" s="33" t="s">
        <v>2714</v>
      </c>
      <c r="C61" s="33" t="s">
        <v>1729</v>
      </c>
      <c r="D61" s="33" t="s">
        <v>2661</v>
      </c>
      <c r="E61" s="33">
        <v>68</v>
      </c>
      <c r="F61" s="33"/>
      <c r="G61" s="33"/>
      <c r="H61" s="23" t="str">
        <f t="shared" si="0"/>
        <v>梁＊金秦</v>
      </c>
      <c r="I61" s="23" t="str">
        <f t="shared" si="1"/>
        <v>1＊786257</v>
      </c>
      <c r="J61" s="33" t="s">
        <v>2039</v>
      </c>
      <c r="K61" s="33" t="s">
        <v>118</v>
      </c>
      <c r="L61" s="33">
        <v>1125</v>
      </c>
      <c r="M61" s="2"/>
      <c r="N61" s="2"/>
      <c r="O61" s="2"/>
      <c r="P61" s="2"/>
      <c r="Q61" s="2"/>
      <c r="R61" s="18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3"/>
      <c r="AK61" s="1"/>
      <c r="AL61" s="3"/>
      <c r="AM61" s="1"/>
      <c r="AN61" s="1"/>
      <c r="AO61" s="1"/>
      <c r="AP61" s="1"/>
      <c r="AQ61" s="1"/>
      <c r="AR61" s="2"/>
      <c r="AS61" s="1"/>
      <c r="AT61" s="1"/>
      <c r="AU61" s="1"/>
      <c r="AV61" s="1"/>
      <c r="AW61" s="1" t="s">
        <v>3180</v>
      </c>
      <c r="AX61" s="1"/>
      <c r="AY61" s="1"/>
      <c r="AZ61" s="1"/>
      <c r="BA61" s="1"/>
      <c r="BB61" s="1"/>
      <c r="BC61" s="2"/>
      <c r="BD61" s="3"/>
      <c r="BE61" s="2"/>
      <c r="BF61" s="2"/>
      <c r="BG61" s="2"/>
      <c r="BH61" s="2"/>
      <c r="BI61" s="1"/>
      <c r="BJ61" s="56"/>
    </row>
    <row r="62" spans="1:62" ht="16.2">
      <c r="A62" s="23">
        <v>58</v>
      </c>
      <c r="B62" s="33" t="s">
        <v>2715</v>
      </c>
      <c r="C62" s="33" t="s">
        <v>2040</v>
      </c>
      <c r="D62" s="33" t="s">
        <v>2661</v>
      </c>
      <c r="E62" s="33">
        <v>74</v>
      </c>
      <c r="F62" s="33"/>
      <c r="G62" s="33"/>
      <c r="H62" s="23" t="str">
        <f t="shared" si="0"/>
        <v>歐＊惠芳</v>
      </c>
      <c r="I62" s="23" t="str">
        <f t="shared" si="1"/>
        <v>2＊820655</v>
      </c>
      <c r="J62" s="33" t="s">
        <v>2039</v>
      </c>
      <c r="K62" s="33" t="s">
        <v>67</v>
      </c>
      <c r="L62" s="33">
        <v>1125</v>
      </c>
      <c r="M62" s="2"/>
      <c r="N62" s="2"/>
      <c r="O62" s="2"/>
      <c r="P62" s="2"/>
      <c r="Q62" s="2"/>
      <c r="R62" s="18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3"/>
      <c r="AK62" s="1"/>
      <c r="AL62" s="3"/>
      <c r="AM62" s="1"/>
      <c r="AN62" s="1"/>
      <c r="AO62" s="1"/>
      <c r="AP62" s="1"/>
      <c r="AQ62" s="1"/>
      <c r="AR62" s="2"/>
      <c r="AS62" s="1"/>
      <c r="AT62" s="1"/>
      <c r="AU62" s="1"/>
      <c r="AV62" s="1"/>
      <c r="AW62" s="1"/>
      <c r="AX62" s="1" t="s">
        <v>3187</v>
      </c>
      <c r="AY62" s="1"/>
      <c r="AZ62" s="1"/>
      <c r="BA62" s="1"/>
      <c r="BB62" s="1"/>
      <c r="BC62" s="2"/>
      <c r="BD62" s="3"/>
      <c r="BE62" s="2"/>
      <c r="BF62" s="2"/>
      <c r="BG62" s="2"/>
      <c r="BH62" s="2"/>
      <c r="BI62" s="1"/>
      <c r="BJ62" s="56"/>
    </row>
    <row r="63" spans="1:62" ht="16.2">
      <c r="A63" s="23">
        <v>59</v>
      </c>
      <c r="B63" s="33" t="s">
        <v>2716</v>
      </c>
      <c r="C63" s="33" t="s">
        <v>2042</v>
      </c>
      <c r="D63" s="33" t="s">
        <v>2659</v>
      </c>
      <c r="E63" s="33">
        <v>54</v>
      </c>
      <c r="F63" s="33"/>
      <c r="G63" s="33"/>
      <c r="H63" s="23" t="str">
        <f t="shared" si="0"/>
        <v>許＊峰</v>
      </c>
      <c r="I63" s="23" t="str">
        <f t="shared" si="1"/>
        <v>1＊866906</v>
      </c>
      <c r="J63" s="33" t="s">
        <v>2039</v>
      </c>
      <c r="K63" s="33" t="s">
        <v>58</v>
      </c>
      <c r="L63" s="33">
        <v>1125</v>
      </c>
      <c r="M63" s="2"/>
      <c r="N63" s="2"/>
      <c r="O63" s="2"/>
      <c r="P63" s="2"/>
      <c r="Q63" s="2"/>
      <c r="R63" s="18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3"/>
      <c r="AK63" s="1"/>
      <c r="AL63" s="3"/>
      <c r="AM63" s="1"/>
      <c r="AN63" s="1"/>
      <c r="AO63" s="1"/>
      <c r="AP63" s="1"/>
      <c r="AQ63" s="1"/>
      <c r="AR63" s="2"/>
      <c r="AS63" s="1" t="s">
        <v>3180</v>
      </c>
      <c r="AT63" s="1"/>
      <c r="AU63" s="1"/>
      <c r="AV63" s="1"/>
      <c r="AW63" s="1"/>
      <c r="AX63" s="1"/>
      <c r="AY63" s="1"/>
      <c r="AZ63" s="1"/>
      <c r="BA63" s="1"/>
      <c r="BB63" s="1"/>
      <c r="BC63" s="2"/>
      <c r="BD63" s="3"/>
      <c r="BE63" s="2"/>
      <c r="BF63" s="2"/>
      <c r="BG63" s="2"/>
      <c r="BH63" s="2"/>
      <c r="BI63" s="1"/>
      <c r="BJ63" s="56"/>
    </row>
    <row r="64" spans="1:62" ht="31.2">
      <c r="A64" s="23">
        <v>60</v>
      </c>
      <c r="B64" s="33" t="s">
        <v>2717</v>
      </c>
      <c r="C64" s="33" t="s">
        <v>2043</v>
      </c>
      <c r="D64" s="33" t="s">
        <v>2659</v>
      </c>
      <c r="E64" s="33">
        <v>51</v>
      </c>
      <c r="F64" s="33" t="s">
        <v>2033</v>
      </c>
      <c r="G64" s="33" t="s">
        <v>2018</v>
      </c>
      <c r="H64" s="23" t="str">
        <f t="shared" si="0"/>
        <v>林＊騰</v>
      </c>
      <c r="I64" s="23" t="str">
        <f t="shared" si="1"/>
        <v>2＊856416</v>
      </c>
      <c r="J64" s="33" t="s">
        <v>2039</v>
      </c>
      <c r="K64" s="33" t="s">
        <v>1113</v>
      </c>
      <c r="L64" s="33">
        <v>1125</v>
      </c>
      <c r="M64" s="2"/>
      <c r="N64" s="2" t="s">
        <v>3178</v>
      </c>
      <c r="O64" s="2"/>
      <c r="P64" s="2" t="s">
        <v>3180</v>
      </c>
      <c r="Q64" s="2"/>
      <c r="R64" s="18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3"/>
      <c r="AK64" s="1"/>
      <c r="AL64" s="3"/>
      <c r="AM64" s="1"/>
      <c r="AN64" s="1"/>
      <c r="AO64" s="1"/>
      <c r="AP64" s="1"/>
      <c r="AQ64" s="1"/>
      <c r="AR64" s="2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2"/>
      <c r="BD64" s="3"/>
      <c r="BE64" s="2"/>
      <c r="BF64" s="2"/>
      <c r="BG64" s="2"/>
      <c r="BH64" s="2"/>
      <c r="BI64" s="1" t="s">
        <v>1111</v>
      </c>
      <c r="BJ64" s="56"/>
    </row>
    <row r="65" spans="1:62" ht="16.2">
      <c r="A65" s="23">
        <v>61</v>
      </c>
      <c r="B65" s="33" t="s">
        <v>2718</v>
      </c>
      <c r="C65" s="33" t="s">
        <v>2044</v>
      </c>
      <c r="D65" s="33" t="s">
        <v>2661</v>
      </c>
      <c r="E65" s="33">
        <v>70</v>
      </c>
      <c r="F65" s="33"/>
      <c r="G65" s="33"/>
      <c r="H65" s="23" t="str">
        <f t="shared" si="0"/>
        <v>王＊素藝</v>
      </c>
      <c r="I65" s="23" t="str">
        <f t="shared" si="1"/>
        <v>2＊850667</v>
      </c>
      <c r="J65" s="33" t="s">
        <v>2045</v>
      </c>
      <c r="K65" s="33" t="s">
        <v>67</v>
      </c>
      <c r="L65" s="33">
        <v>1125</v>
      </c>
      <c r="M65" s="2"/>
      <c r="N65" s="2"/>
      <c r="O65" s="2"/>
      <c r="P65" s="2"/>
      <c r="Q65" s="2"/>
      <c r="R65" s="18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3"/>
      <c r="AK65" s="1"/>
      <c r="AL65" s="3"/>
      <c r="AM65" s="1"/>
      <c r="AN65" s="1"/>
      <c r="AO65" s="1"/>
      <c r="AP65" s="1"/>
      <c r="AQ65" s="1"/>
      <c r="AR65" s="2"/>
      <c r="AS65" s="1"/>
      <c r="AT65" s="1"/>
      <c r="AU65" s="1"/>
      <c r="AV65" s="1"/>
      <c r="AW65" s="1"/>
      <c r="AX65" s="1" t="s">
        <v>3187</v>
      </c>
      <c r="AY65" s="1"/>
      <c r="AZ65" s="1"/>
      <c r="BA65" s="1"/>
      <c r="BB65" s="1"/>
      <c r="BC65" s="2"/>
      <c r="BD65" s="3"/>
      <c r="BE65" s="2"/>
      <c r="BF65" s="2"/>
      <c r="BG65" s="2"/>
      <c r="BH65" s="2"/>
      <c r="BI65" s="1"/>
      <c r="BJ65" s="56"/>
    </row>
    <row r="66" spans="1:62" ht="16.2">
      <c r="A66" s="23">
        <v>62</v>
      </c>
      <c r="B66" s="33" t="s">
        <v>2719</v>
      </c>
      <c r="C66" s="33" t="s">
        <v>798</v>
      </c>
      <c r="D66" s="33" t="s">
        <v>2659</v>
      </c>
      <c r="E66" s="33">
        <v>59</v>
      </c>
      <c r="F66" s="33"/>
      <c r="G66" s="33"/>
      <c r="H66" s="23" t="str">
        <f t="shared" si="0"/>
        <v>張＊福</v>
      </c>
      <c r="I66" s="23" t="str">
        <f t="shared" si="1"/>
        <v>2＊772400</v>
      </c>
      <c r="J66" s="33" t="s">
        <v>2045</v>
      </c>
      <c r="K66" s="33" t="s">
        <v>67</v>
      </c>
      <c r="L66" s="33">
        <v>1125</v>
      </c>
      <c r="M66" s="2"/>
      <c r="N66" s="2"/>
      <c r="O66" s="2"/>
      <c r="P66" s="2"/>
      <c r="Q66" s="2"/>
      <c r="R66" s="18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3"/>
      <c r="AK66" s="1"/>
      <c r="AL66" s="3"/>
      <c r="AM66" s="1"/>
      <c r="AN66" s="1"/>
      <c r="AO66" s="1"/>
      <c r="AP66" s="1"/>
      <c r="AQ66" s="1"/>
      <c r="AR66" s="2"/>
      <c r="AS66" s="1"/>
      <c r="AT66" s="1"/>
      <c r="AU66" s="1"/>
      <c r="AV66" s="1"/>
      <c r="AW66" s="1"/>
      <c r="AX66" s="1" t="s">
        <v>3187</v>
      </c>
      <c r="AY66" s="1"/>
      <c r="AZ66" s="1"/>
      <c r="BA66" s="1"/>
      <c r="BB66" s="1"/>
      <c r="BC66" s="2"/>
      <c r="BD66" s="3"/>
      <c r="BE66" s="2"/>
      <c r="BF66" s="2"/>
      <c r="BG66" s="2"/>
      <c r="BH66" s="2"/>
      <c r="BI66" s="1"/>
      <c r="BJ66" s="56"/>
    </row>
    <row r="67" spans="1:62" ht="16.2">
      <c r="A67" s="23">
        <v>63</v>
      </c>
      <c r="B67" s="33" t="s">
        <v>2720</v>
      </c>
      <c r="C67" s="33" t="s">
        <v>512</v>
      </c>
      <c r="D67" s="33" t="s">
        <v>2659</v>
      </c>
      <c r="E67" s="33">
        <v>69</v>
      </c>
      <c r="F67" s="33"/>
      <c r="G67" s="33"/>
      <c r="H67" s="23" t="str">
        <f t="shared" si="0"/>
        <v>陳＊松</v>
      </c>
      <c r="I67" s="23" t="str">
        <f t="shared" si="1"/>
        <v>1＊181532</v>
      </c>
      <c r="J67" s="33" t="s">
        <v>2045</v>
      </c>
      <c r="K67" s="33" t="s">
        <v>118</v>
      </c>
      <c r="L67" s="33">
        <v>1125</v>
      </c>
      <c r="M67" s="2"/>
      <c r="N67" s="2"/>
      <c r="O67" s="2"/>
      <c r="P67" s="2"/>
      <c r="Q67" s="2"/>
      <c r="R67" s="18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3"/>
      <c r="AK67" s="1"/>
      <c r="AL67" s="3"/>
      <c r="AM67" s="1"/>
      <c r="AN67" s="1"/>
      <c r="AO67" s="1"/>
      <c r="AP67" s="1"/>
      <c r="AQ67" s="1"/>
      <c r="AR67" s="2"/>
      <c r="AS67" s="1"/>
      <c r="AT67" s="1"/>
      <c r="AU67" s="1"/>
      <c r="AV67" s="1"/>
      <c r="AW67" s="1" t="s">
        <v>3180</v>
      </c>
      <c r="AX67" s="1"/>
      <c r="AY67" s="1"/>
      <c r="AZ67" s="1"/>
      <c r="BA67" s="1"/>
      <c r="BB67" s="1"/>
      <c r="BC67" s="2"/>
      <c r="BD67" s="3"/>
      <c r="BE67" s="2"/>
      <c r="BF67" s="2"/>
      <c r="BG67" s="2"/>
      <c r="BH67" s="2"/>
      <c r="BI67" s="1"/>
      <c r="BJ67" s="56"/>
    </row>
    <row r="68" spans="1:62" ht="46.8">
      <c r="A68" s="23">
        <v>64</v>
      </c>
      <c r="B68" s="33" t="s">
        <v>2721</v>
      </c>
      <c r="C68" s="33" t="s">
        <v>2046</v>
      </c>
      <c r="D68" s="33" t="s">
        <v>2659</v>
      </c>
      <c r="E68" s="33">
        <v>67</v>
      </c>
      <c r="F68" s="33" t="s">
        <v>2020</v>
      </c>
      <c r="G68" s="33"/>
      <c r="H68" s="23" t="str">
        <f t="shared" si="0"/>
        <v>吳＊聰</v>
      </c>
      <c r="I68" s="23" t="str">
        <f t="shared" si="1"/>
        <v>2＊069930</v>
      </c>
      <c r="J68" s="33" t="s">
        <v>2045</v>
      </c>
      <c r="K68" s="33" t="s">
        <v>2623</v>
      </c>
      <c r="L68" s="33">
        <v>1125</v>
      </c>
      <c r="M68" s="2"/>
      <c r="N68" s="2"/>
      <c r="O68" s="2"/>
      <c r="P68" s="2"/>
      <c r="Q68" s="2"/>
      <c r="R68" s="18"/>
      <c r="S68" s="1"/>
      <c r="T68" s="1"/>
      <c r="U68" s="1"/>
      <c r="V68" s="1"/>
      <c r="W68" s="1" t="s">
        <v>3180</v>
      </c>
      <c r="X68" s="1"/>
      <c r="Y68" s="1"/>
      <c r="Z68" s="1"/>
      <c r="AA68" s="1"/>
      <c r="AB68" s="1"/>
      <c r="AC68" s="1"/>
      <c r="AD68" s="1"/>
      <c r="AE68" s="1"/>
      <c r="AF68" s="1"/>
      <c r="AG68" s="1" t="s">
        <v>3180</v>
      </c>
      <c r="AH68" s="1"/>
      <c r="AI68" s="1"/>
      <c r="AJ68" s="3"/>
      <c r="AK68" s="1"/>
      <c r="AL68" s="3"/>
      <c r="AM68" s="1"/>
      <c r="AN68" s="1"/>
      <c r="AO68" s="1"/>
      <c r="AP68" s="1"/>
      <c r="AQ68" s="1"/>
      <c r="AR68" s="2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2"/>
      <c r="BD68" s="3"/>
      <c r="BE68" s="2"/>
      <c r="BF68" s="2"/>
      <c r="BG68" s="2"/>
      <c r="BH68" s="2"/>
      <c r="BI68" s="1" t="s">
        <v>1111</v>
      </c>
      <c r="BJ68" s="56"/>
    </row>
    <row r="69" spans="1:62" ht="31.2">
      <c r="A69" s="23">
        <v>65</v>
      </c>
      <c r="B69" s="33" t="s">
        <v>2722</v>
      </c>
      <c r="C69" s="33" t="s">
        <v>168</v>
      </c>
      <c r="D69" s="33" t="s">
        <v>2661</v>
      </c>
      <c r="E69" s="33">
        <v>68</v>
      </c>
      <c r="F69" s="33"/>
      <c r="G69" s="33"/>
      <c r="H69" s="23" t="str">
        <f t="shared" ref="H69:H132" si="2">REPLACE(B69,2,1,"＊")</f>
        <v>周＊敏行</v>
      </c>
      <c r="I69" s="23" t="str">
        <f t="shared" ref="I69:I132" si="3">REPLACE(C69,2,1,"＊")</f>
        <v>1＊544411</v>
      </c>
      <c r="J69" s="33" t="s">
        <v>1431</v>
      </c>
      <c r="K69" s="33" t="s">
        <v>2625</v>
      </c>
      <c r="L69" s="33">
        <v>1173</v>
      </c>
      <c r="M69" s="2"/>
      <c r="N69" s="2"/>
      <c r="O69" s="2"/>
      <c r="P69" s="2"/>
      <c r="Q69" s="2"/>
      <c r="R69" s="18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2"/>
      <c r="AK69" s="1"/>
      <c r="AL69" s="2"/>
      <c r="AM69" s="1"/>
      <c r="AN69" s="1"/>
      <c r="AO69" s="1"/>
      <c r="AP69" s="1"/>
      <c r="AQ69" s="1"/>
      <c r="AR69" s="2"/>
      <c r="AS69" s="1"/>
      <c r="AT69" s="1"/>
      <c r="AU69" s="1"/>
      <c r="AV69" s="1"/>
      <c r="AW69" s="1"/>
      <c r="AX69" s="1"/>
      <c r="AY69" s="1"/>
      <c r="AZ69" s="1"/>
      <c r="BA69" s="2"/>
      <c r="BB69" s="1"/>
      <c r="BC69" s="2" t="s">
        <v>3187</v>
      </c>
      <c r="BD69" s="2"/>
      <c r="BE69" s="1"/>
      <c r="BF69" s="2"/>
      <c r="BG69" s="2" t="s">
        <v>3180</v>
      </c>
      <c r="BH69" s="2"/>
      <c r="BI69" s="1"/>
      <c r="BJ69" s="56"/>
    </row>
    <row r="70" spans="1:62" ht="16.2">
      <c r="A70" s="23">
        <v>66</v>
      </c>
      <c r="B70" s="33" t="s">
        <v>2723</v>
      </c>
      <c r="C70" s="33" t="s">
        <v>2086</v>
      </c>
      <c r="D70" s="33" t="s">
        <v>2661</v>
      </c>
      <c r="E70" s="33">
        <v>67</v>
      </c>
      <c r="F70" s="33"/>
      <c r="G70" s="33"/>
      <c r="H70" s="23" t="str">
        <f t="shared" si="2"/>
        <v>林＊華</v>
      </c>
      <c r="I70" s="23" t="str">
        <f t="shared" si="3"/>
        <v>1＊426249</v>
      </c>
      <c r="J70" s="33" t="s">
        <v>2032</v>
      </c>
      <c r="K70" s="33" t="s">
        <v>58</v>
      </c>
      <c r="L70" s="33">
        <v>1173</v>
      </c>
      <c r="M70" s="2"/>
      <c r="N70" s="2"/>
      <c r="O70" s="2"/>
      <c r="P70" s="2"/>
      <c r="Q70" s="2"/>
      <c r="R70" s="18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2"/>
      <c r="AK70" s="1"/>
      <c r="AL70" s="2"/>
      <c r="AM70" s="1"/>
      <c r="AN70" s="1"/>
      <c r="AO70" s="1"/>
      <c r="AP70" s="1"/>
      <c r="AQ70" s="1"/>
      <c r="AR70" s="2"/>
      <c r="AS70" s="1"/>
      <c r="AT70" s="1" t="s">
        <v>3187</v>
      </c>
      <c r="AU70" s="1"/>
      <c r="AV70" s="1"/>
      <c r="AW70" s="1"/>
      <c r="AX70" s="1"/>
      <c r="AY70" s="1"/>
      <c r="AZ70" s="1"/>
      <c r="BA70" s="2"/>
      <c r="BB70" s="1"/>
      <c r="BC70" s="2"/>
      <c r="BD70" s="2"/>
      <c r="BE70" s="1"/>
      <c r="BF70" s="2"/>
      <c r="BG70" s="2"/>
      <c r="BH70" s="2"/>
      <c r="BI70" s="1"/>
      <c r="BJ70" s="56"/>
    </row>
    <row r="71" spans="1:62" ht="16.2">
      <c r="A71" s="23">
        <v>67</v>
      </c>
      <c r="B71" s="33" t="s">
        <v>2724</v>
      </c>
      <c r="C71" s="33" t="s">
        <v>2087</v>
      </c>
      <c r="D71" s="33" t="s">
        <v>2661</v>
      </c>
      <c r="E71" s="33">
        <v>70</v>
      </c>
      <c r="F71" s="33"/>
      <c r="G71" s="33"/>
      <c r="H71" s="23" t="str">
        <f t="shared" si="2"/>
        <v>張＊雅惠</v>
      </c>
      <c r="I71" s="23" t="str">
        <f t="shared" si="3"/>
        <v>1＊919863</v>
      </c>
      <c r="J71" s="33" t="s">
        <v>2032</v>
      </c>
      <c r="K71" s="33" t="s">
        <v>58</v>
      </c>
      <c r="L71" s="33">
        <v>1173</v>
      </c>
      <c r="M71" s="2"/>
      <c r="N71" s="2"/>
      <c r="O71" s="2"/>
      <c r="P71" s="2"/>
      <c r="Q71" s="2"/>
      <c r="R71" s="18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2"/>
      <c r="AK71" s="1"/>
      <c r="AL71" s="2"/>
      <c r="AM71" s="1"/>
      <c r="AN71" s="1"/>
      <c r="AO71" s="1"/>
      <c r="AP71" s="1"/>
      <c r="AQ71" s="1"/>
      <c r="AR71" s="2"/>
      <c r="AS71" s="1"/>
      <c r="AT71" s="1" t="s">
        <v>3187</v>
      </c>
      <c r="AU71" s="1"/>
      <c r="AV71" s="1"/>
      <c r="AW71" s="1"/>
      <c r="AX71" s="1"/>
      <c r="AY71" s="1"/>
      <c r="AZ71" s="1"/>
      <c r="BA71" s="1"/>
      <c r="BB71" s="1"/>
      <c r="BC71" s="2"/>
      <c r="BD71" s="2"/>
      <c r="BE71" s="1"/>
      <c r="BF71" s="2"/>
      <c r="BG71" s="2"/>
      <c r="BH71" s="2"/>
      <c r="BI71" s="1"/>
      <c r="BJ71" s="56"/>
    </row>
    <row r="72" spans="1:62" ht="16.2">
      <c r="A72" s="23">
        <v>68</v>
      </c>
      <c r="B72" s="33" t="s">
        <v>2725</v>
      </c>
      <c r="C72" s="33" t="s">
        <v>2088</v>
      </c>
      <c r="D72" s="33" t="s">
        <v>2659</v>
      </c>
      <c r="E72" s="33">
        <v>61</v>
      </c>
      <c r="F72" s="33"/>
      <c r="G72" s="33"/>
      <c r="H72" s="23" t="str">
        <f t="shared" si="2"/>
        <v>洪＊練</v>
      </c>
      <c r="I72" s="23" t="str">
        <f t="shared" si="3"/>
        <v>2＊819476</v>
      </c>
      <c r="J72" s="33" t="s">
        <v>2032</v>
      </c>
      <c r="K72" s="33" t="s">
        <v>58</v>
      </c>
      <c r="L72" s="33">
        <v>1173</v>
      </c>
      <c r="M72" s="2"/>
      <c r="N72" s="2"/>
      <c r="O72" s="2"/>
      <c r="P72" s="2"/>
      <c r="Q72" s="2"/>
      <c r="R72" s="18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2"/>
      <c r="AK72" s="1"/>
      <c r="AL72" s="2"/>
      <c r="AM72" s="1"/>
      <c r="AN72" s="1"/>
      <c r="AO72" s="1"/>
      <c r="AP72" s="1"/>
      <c r="AQ72" s="1"/>
      <c r="AR72" s="2"/>
      <c r="AS72" s="1"/>
      <c r="AT72" s="1" t="s">
        <v>3187</v>
      </c>
      <c r="AU72" s="1"/>
      <c r="AV72" s="1"/>
      <c r="AW72" s="1"/>
      <c r="AX72" s="1"/>
      <c r="AY72" s="1"/>
      <c r="AZ72" s="1"/>
      <c r="BA72" s="1"/>
      <c r="BB72" s="1"/>
      <c r="BC72" s="2"/>
      <c r="BD72" s="2"/>
      <c r="BE72" s="1"/>
      <c r="BF72" s="2"/>
      <c r="BG72" s="2"/>
      <c r="BH72" s="2"/>
      <c r="BI72" s="1"/>
      <c r="BJ72" s="56"/>
    </row>
    <row r="73" spans="1:62" ht="16.2">
      <c r="A73" s="23">
        <v>69</v>
      </c>
      <c r="B73" s="33" t="s">
        <v>2726</v>
      </c>
      <c r="C73" s="33" t="s">
        <v>2089</v>
      </c>
      <c r="D73" s="33" t="s">
        <v>2659</v>
      </c>
      <c r="E73" s="33">
        <v>78</v>
      </c>
      <c r="F73" s="33"/>
      <c r="G73" s="33"/>
      <c r="H73" s="23" t="str">
        <f t="shared" si="2"/>
        <v>郭＊強</v>
      </c>
      <c r="I73" s="23" t="str">
        <f t="shared" si="3"/>
        <v>0＊323151</v>
      </c>
      <c r="J73" s="33" t="s">
        <v>2032</v>
      </c>
      <c r="K73" s="33" t="s">
        <v>67</v>
      </c>
      <c r="L73" s="33">
        <v>1173</v>
      </c>
      <c r="M73" s="1"/>
      <c r="N73" s="1"/>
      <c r="O73" s="1"/>
      <c r="P73" s="1"/>
      <c r="Q73" s="1"/>
      <c r="R73" s="19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 t="s">
        <v>3187</v>
      </c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56"/>
    </row>
    <row r="74" spans="1:62" ht="16.2">
      <c r="A74" s="23">
        <v>70</v>
      </c>
      <c r="B74" s="33" t="s">
        <v>2727</v>
      </c>
      <c r="C74" s="33" t="s">
        <v>901</v>
      </c>
      <c r="D74" s="33" t="s">
        <v>2661</v>
      </c>
      <c r="E74" s="33">
        <v>75</v>
      </c>
      <c r="F74" s="33"/>
      <c r="G74" s="33"/>
      <c r="H74" s="23" t="str">
        <f t="shared" si="2"/>
        <v>李＊愛玉</v>
      </c>
      <c r="I74" s="23" t="str">
        <f t="shared" si="3"/>
        <v>0＊250841</v>
      </c>
      <c r="J74" s="33" t="s">
        <v>2009</v>
      </c>
      <c r="K74" s="33" t="s">
        <v>67</v>
      </c>
      <c r="L74" s="33">
        <v>1173</v>
      </c>
      <c r="M74" s="2"/>
      <c r="N74" s="2"/>
      <c r="O74" s="2"/>
      <c r="P74" s="2"/>
      <c r="Q74" s="2"/>
      <c r="R74" s="18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2"/>
      <c r="AK74" s="1"/>
      <c r="AL74" s="2"/>
      <c r="AM74" s="1"/>
      <c r="AN74" s="1"/>
      <c r="AO74" s="1"/>
      <c r="AP74" s="1"/>
      <c r="AQ74" s="1"/>
      <c r="AR74" s="2"/>
      <c r="AS74" s="1"/>
      <c r="AT74" s="1"/>
      <c r="AU74" s="1"/>
      <c r="AV74" s="1"/>
      <c r="AW74" s="1"/>
      <c r="AX74" s="1" t="s">
        <v>3187</v>
      </c>
      <c r="AY74" s="1"/>
      <c r="AZ74" s="1"/>
      <c r="BA74" s="1"/>
      <c r="BB74" s="1"/>
      <c r="BC74" s="2"/>
      <c r="BD74" s="2"/>
      <c r="BE74" s="1"/>
      <c r="BF74" s="2"/>
      <c r="BG74" s="2"/>
      <c r="BH74" s="2"/>
      <c r="BI74" s="1"/>
      <c r="BJ74" s="56"/>
    </row>
    <row r="75" spans="1:62" ht="16.2">
      <c r="A75" s="23">
        <v>71</v>
      </c>
      <c r="B75" s="33" t="s">
        <v>2728</v>
      </c>
      <c r="C75" s="33" t="s">
        <v>2090</v>
      </c>
      <c r="D75" s="33" t="s">
        <v>2661</v>
      </c>
      <c r="E75" s="33">
        <v>53</v>
      </c>
      <c r="F75" s="33"/>
      <c r="G75" s="33"/>
      <c r="H75" s="23" t="str">
        <f t="shared" si="2"/>
        <v>曾＊真</v>
      </c>
      <c r="I75" s="23" t="str">
        <f t="shared" si="3"/>
        <v>2＊593965</v>
      </c>
      <c r="J75" s="33" t="s">
        <v>2052</v>
      </c>
      <c r="K75" s="33" t="s">
        <v>58</v>
      </c>
      <c r="L75" s="33">
        <v>1173</v>
      </c>
      <c r="M75" s="2"/>
      <c r="N75" s="2"/>
      <c r="O75" s="2"/>
      <c r="P75" s="2"/>
      <c r="Q75" s="2"/>
      <c r="R75" s="18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2"/>
      <c r="AK75" s="1"/>
      <c r="AL75" s="2"/>
      <c r="AM75" s="1"/>
      <c r="AN75" s="1"/>
      <c r="AO75" s="1"/>
      <c r="AP75" s="1"/>
      <c r="AQ75" s="1"/>
      <c r="AR75" s="2"/>
      <c r="AS75" s="1" t="s">
        <v>3180</v>
      </c>
      <c r="AT75" s="1"/>
      <c r="AU75" s="1"/>
      <c r="AV75" s="1"/>
      <c r="AW75" s="1"/>
      <c r="AX75" s="1"/>
      <c r="AY75" s="1"/>
      <c r="AZ75" s="1"/>
      <c r="BA75" s="1"/>
      <c r="BB75" s="1"/>
      <c r="BC75" s="2"/>
      <c r="BD75" s="2"/>
      <c r="BE75" s="1"/>
      <c r="BF75" s="2"/>
      <c r="BG75" s="2"/>
      <c r="BH75" s="2"/>
      <c r="BI75" s="1"/>
      <c r="BJ75" s="56"/>
    </row>
    <row r="76" spans="1:62" ht="16.2">
      <c r="A76" s="23">
        <v>72</v>
      </c>
      <c r="B76" s="33" t="s">
        <v>2729</v>
      </c>
      <c r="C76" s="33" t="s">
        <v>2091</v>
      </c>
      <c r="D76" s="33" t="s">
        <v>2661</v>
      </c>
      <c r="E76" s="33">
        <v>62</v>
      </c>
      <c r="F76" s="33"/>
      <c r="G76" s="33"/>
      <c r="H76" s="23" t="str">
        <f t="shared" si="2"/>
        <v>王＊秋</v>
      </c>
      <c r="I76" s="23" t="str">
        <f t="shared" si="3"/>
        <v>2＊804143</v>
      </c>
      <c r="J76" s="33" t="s">
        <v>2052</v>
      </c>
      <c r="K76" s="33" t="s">
        <v>58</v>
      </c>
      <c r="L76" s="33">
        <v>1173</v>
      </c>
      <c r="M76" s="2"/>
      <c r="N76" s="2"/>
      <c r="O76" s="2"/>
      <c r="P76" s="2"/>
      <c r="Q76" s="2"/>
      <c r="R76" s="18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2"/>
      <c r="AK76" s="1"/>
      <c r="AL76" s="2"/>
      <c r="AM76" s="1"/>
      <c r="AN76" s="1"/>
      <c r="AO76" s="1"/>
      <c r="AP76" s="1"/>
      <c r="AQ76" s="1"/>
      <c r="AR76" s="2"/>
      <c r="AS76" s="1"/>
      <c r="AT76" s="1" t="s">
        <v>3187</v>
      </c>
      <c r="AU76" s="1"/>
      <c r="AV76" s="1"/>
      <c r="AW76" s="1"/>
      <c r="AX76" s="1"/>
      <c r="AY76" s="1"/>
      <c r="AZ76" s="1"/>
      <c r="BA76" s="1"/>
      <c r="BB76" s="1"/>
      <c r="BC76" s="2"/>
      <c r="BD76" s="2"/>
      <c r="BE76" s="1"/>
      <c r="BF76" s="2"/>
      <c r="BG76" s="2"/>
      <c r="BH76" s="2"/>
      <c r="BI76" s="1"/>
      <c r="BJ76" s="56"/>
    </row>
    <row r="77" spans="1:62" ht="16.2">
      <c r="A77" s="23">
        <v>73</v>
      </c>
      <c r="B77" s="33" t="s">
        <v>2730</v>
      </c>
      <c r="C77" s="33" t="s">
        <v>2092</v>
      </c>
      <c r="D77" s="33" t="s">
        <v>2661</v>
      </c>
      <c r="E77" s="33">
        <v>73</v>
      </c>
      <c r="F77" s="33" t="s">
        <v>2032</v>
      </c>
      <c r="G77" s="33" t="s">
        <v>2093</v>
      </c>
      <c r="H77" s="23" t="str">
        <f t="shared" si="2"/>
        <v>蔡＊霜</v>
      </c>
      <c r="I77" s="23" t="str">
        <f t="shared" si="3"/>
        <v>1＊811800</v>
      </c>
      <c r="J77" s="33" t="s">
        <v>2034</v>
      </c>
      <c r="K77" s="33" t="s">
        <v>58</v>
      </c>
      <c r="L77" s="33">
        <v>1173</v>
      </c>
      <c r="M77" s="2"/>
      <c r="N77" s="2"/>
      <c r="O77" s="2"/>
      <c r="P77" s="2"/>
      <c r="Q77" s="2"/>
      <c r="R77" s="18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2"/>
      <c r="AK77" s="1"/>
      <c r="AL77" s="2"/>
      <c r="AM77" s="1"/>
      <c r="AN77" s="1"/>
      <c r="AO77" s="1"/>
      <c r="AP77" s="1"/>
      <c r="AQ77" s="1"/>
      <c r="AR77" s="2"/>
      <c r="AS77" s="1"/>
      <c r="AT77" s="1" t="s">
        <v>3187</v>
      </c>
      <c r="AU77" s="1"/>
      <c r="AV77" s="1"/>
      <c r="AW77" s="1"/>
      <c r="AX77" s="1"/>
      <c r="AY77" s="1"/>
      <c r="AZ77" s="1"/>
      <c r="BA77" s="2"/>
      <c r="BB77" s="1"/>
      <c r="BC77" s="2"/>
      <c r="BD77" s="2"/>
      <c r="BE77" s="1"/>
      <c r="BF77" s="2"/>
      <c r="BG77" s="2"/>
      <c r="BH77" s="2"/>
      <c r="BI77" s="1"/>
      <c r="BJ77" s="56"/>
    </row>
    <row r="78" spans="1:62" ht="31.2">
      <c r="A78" s="23">
        <v>74</v>
      </c>
      <c r="B78" s="33" t="s">
        <v>2731</v>
      </c>
      <c r="C78" s="33" t="s">
        <v>2094</v>
      </c>
      <c r="D78" s="33" t="s">
        <v>2661</v>
      </c>
      <c r="E78" s="33">
        <v>55</v>
      </c>
      <c r="F78" s="33"/>
      <c r="G78" s="33"/>
      <c r="H78" s="23" t="str">
        <f t="shared" si="2"/>
        <v>林＊純</v>
      </c>
      <c r="I78" s="23" t="str">
        <f t="shared" si="3"/>
        <v>0＊181067</v>
      </c>
      <c r="J78" s="33" t="s">
        <v>2034</v>
      </c>
      <c r="K78" s="33" t="s">
        <v>1121</v>
      </c>
      <c r="L78" s="33">
        <v>1173</v>
      </c>
      <c r="M78" s="2"/>
      <c r="N78" s="2"/>
      <c r="O78" s="2"/>
      <c r="P78" s="2"/>
      <c r="Q78" s="2"/>
      <c r="R78" s="18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2"/>
      <c r="AK78" s="1"/>
      <c r="AL78" s="2"/>
      <c r="AM78" s="1"/>
      <c r="AN78" s="1"/>
      <c r="AO78" s="1"/>
      <c r="AP78" s="1"/>
      <c r="AQ78" s="1"/>
      <c r="AR78" s="2"/>
      <c r="AS78" s="1"/>
      <c r="AT78" s="1" t="s">
        <v>3187</v>
      </c>
      <c r="AU78" s="1"/>
      <c r="AV78" s="1"/>
      <c r="AW78" s="1"/>
      <c r="AX78" s="1"/>
      <c r="AY78" s="1"/>
      <c r="AZ78" s="1"/>
      <c r="BA78" s="1"/>
      <c r="BB78" s="1"/>
      <c r="BC78" s="2"/>
      <c r="BD78" s="2"/>
      <c r="BE78" s="1"/>
      <c r="BF78" s="2"/>
      <c r="BG78" s="2"/>
      <c r="BH78" s="2"/>
      <c r="BI78" s="1" t="s">
        <v>1111</v>
      </c>
      <c r="BJ78" s="56"/>
    </row>
    <row r="79" spans="1:62" ht="16.2">
      <c r="A79" s="23">
        <v>75</v>
      </c>
      <c r="B79" s="33" t="s">
        <v>2732</v>
      </c>
      <c r="C79" s="33" t="s">
        <v>160</v>
      </c>
      <c r="D79" s="33" t="s">
        <v>2661</v>
      </c>
      <c r="E79" s="33">
        <v>84</v>
      </c>
      <c r="F79" s="33"/>
      <c r="G79" s="33"/>
      <c r="H79" s="23" t="str">
        <f t="shared" si="2"/>
        <v>林＊阿秀</v>
      </c>
      <c r="I79" s="23" t="str">
        <f t="shared" si="3"/>
        <v>0＊671553</v>
      </c>
      <c r="J79" s="33" t="s">
        <v>2034</v>
      </c>
      <c r="K79" s="33" t="s">
        <v>58</v>
      </c>
      <c r="L79" s="33">
        <v>1173</v>
      </c>
      <c r="M79" s="2"/>
      <c r="N79" s="2"/>
      <c r="O79" s="2"/>
      <c r="P79" s="2"/>
      <c r="Q79" s="2"/>
      <c r="R79" s="18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2"/>
      <c r="AK79" s="1"/>
      <c r="AL79" s="2"/>
      <c r="AM79" s="1"/>
      <c r="AN79" s="1"/>
      <c r="AO79" s="1"/>
      <c r="AP79" s="1"/>
      <c r="AQ79" s="1"/>
      <c r="AR79" s="2"/>
      <c r="AS79" s="1" t="s">
        <v>3180</v>
      </c>
      <c r="AT79" s="1"/>
      <c r="AU79" s="1"/>
      <c r="AV79" s="1"/>
      <c r="AW79" s="1"/>
      <c r="AX79" s="1"/>
      <c r="AY79" s="1"/>
      <c r="AZ79" s="1"/>
      <c r="BA79" s="1"/>
      <c r="BB79" s="1"/>
      <c r="BC79" s="2"/>
      <c r="BD79" s="2"/>
      <c r="BE79" s="1"/>
      <c r="BF79" s="2"/>
      <c r="BG79" s="2"/>
      <c r="BH79" s="2"/>
      <c r="BI79" s="1"/>
      <c r="BJ79" s="56"/>
    </row>
    <row r="80" spans="1:62" ht="16.2">
      <c r="A80" s="23">
        <v>76</v>
      </c>
      <c r="B80" s="33" t="s">
        <v>2733</v>
      </c>
      <c r="C80" s="33" t="s">
        <v>2095</v>
      </c>
      <c r="D80" s="33" t="s">
        <v>2659</v>
      </c>
      <c r="E80" s="33">
        <v>55</v>
      </c>
      <c r="F80" s="33" t="s">
        <v>1431</v>
      </c>
      <c r="G80" s="33" t="s">
        <v>2036</v>
      </c>
      <c r="H80" s="23" t="str">
        <f t="shared" si="2"/>
        <v>許＊壹</v>
      </c>
      <c r="I80" s="23" t="str">
        <f t="shared" si="3"/>
        <v>2＊812988</v>
      </c>
      <c r="J80" s="33" t="s">
        <v>2034</v>
      </c>
      <c r="K80" s="33" t="s">
        <v>58</v>
      </c>
      <c r="L80" s="33">
        <v>1173</v>
      </c>
      <c r="M80" s="2"/>
      <c r="N80" s="2"/>
      <c r="O80" s="2"/>
      <c r="P80" s="2"/>
      <c r="Q80" s="2"/>
      <c r="R80" s="18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2"/>
      <c r="AK80" s="1"/>
      <c r="AL80" s="2"/>
      <c r="AM80" s="1"/>
      <c r="AN80" s="1"/>
      <c r="AO80" s="1"/>
      <c r="AP80" s="1"/>
      <c r="AQ80" s="1"/>
      <c r="AR80" s="2"/>
      <c r="AS80" s="1"/>
      <c r="AT80" s="1" t="s">
        <v>3187</v>
      </c>
      <c r="AU80" s="1"/>
      <c r="AV80" s="1"/>
      <c r="AW80" s="1"/>
      <c r="AX80" s="1"/>
      <c r="AY80" s="1"/>
      <c r="AZ80" s="1"/>
      <c r="BA80" s="1"/>
      <c r="BB80" s="1"/>
      <c r="BC80" s="2"/>
      <c r="BD80" s="2"/>
      <c r="BE80" s="1"/>
      <c r="BF80" s="2"/>
      <c r="BG80" s="2"/>
      <c r="BH80" s="2"/>
      <c r="BI80" s="1"/>
      <c r="BJ80" s="56"/>
    </row>
    <row r="81" spans="1:62" ht="16.2">
      <c r="A81" s="23">
        <v>77</v>
      </c>
      <c r="B81" s="33" t="s">
        <v>2734</v>
      </c>
      <c r="C81" s="33" t="s">
        <v>2096</v>
      </c>
      <c r="D81" s="33" t="s">
        <v>2661</v>
      </c>
      <c r="E81" s="33">
        <v>60</v>
      </c>
      <c r="F81" s="33" t="s">
        <v>109</v>
      </c>
      <c r="G81" s="33"/>
      <c r="H81" s="23" t="str">
        <f t="shared" si="2"/>
        <v>蕭＊蓮</v>
      </c>
      <c r="I81" s="23" t="str">
        <f t="shared" si="3"/>
        <v>2＊314361</v>
      </c>
      <c r="J81" s="33" t="s">
        <v>2013</v>
      </c>
      <c r="K81" s="33" t="s">
        <v>58</v>
      </c>
      <c r="L81" s="33">
        <v>1173</v>
      </c>
      <c r="M81" s="2"/>
      <c r="N81" s="2"/>
      <c r="O81" s="2"/>
      <c r="P81" s="2"/>
      <c r="Q81" s="2"/>
      <c r="R81" s="18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2"/>
      <c r="AK81" s="1"/>
      <c r="AL81" s="2"/>
      <c r="AM81" s="1"/>
      <c r="AN81" s="1"/>
      <c r="AO81" s="1"/>
      <c r="AP81" s="1"/>
      <c r="AQ81" s="1"/>
      <c r="AR81" s="2"/>
      <c r="AS81" s="1"/>
      <c r="AT81" s="1" t="s">
        <v>3187</v>
      </c>
      <c r="AU81" s="1"/>
      <c r="AV81" s="1"/>
      <c r="AW81" s="1"/>
      <c r="AX81" s="1"/>
      <c r="AY81" s="1"/>
      <c r="AZ81" s="1"/>
      <c r="BA81" s="2"/>
      <c r="BB81" s="1"/>
      <c r="BC81" s="2"/>
      <c r="BD81" s="2"/>
      <c r="BE81" s="1"/>
      <c r="BF81" s="2"/>
      <c r="BG81" s="2"/>
      <c r="BH81" s="2"/>
      <c r="BI81" s="1"/>
      <c r="BJ81" s="56"/>
    </row>
    <row r="82" spans="1:62" ht="16.2">
      <c r="A82" s="23">
        <v>78</v>
      </c>
      <c r="B82" s="33" t="s">
        <v>2735</v>
      </c>
      <c r="C82" s="33" t="s">
        <v>2097</v>
      </c>
      <c r="D82" s="33" t="s">
        <v>2661</v>
      </c>
      <c r="E82" s="33">
        <v>56</v>
      </c>
      <c r="F82" s="33"/>
      <c r="G82" s="33"/>
      <c r="H82" s="23" t="str">
        <f t="shared" si="2"/>
        <v>廖＊嬌</v>
      </c>
      <c r="I82" s="23" t="str">
        <f t="shared" si="3"/>
        <v>1＊082926</v>
      </c>
      <c r="J82" s="33" t="s">
        <v>2035</v>
      </c>
      <c r="K82" s="33" t="s">
        <v>58</v>
      </c>
      <c r="L82" s="33">
        <v>1173</v>
      </c>
      <c r="M82" s="2"/>
      <c r="N82" s="2"/>
      <c r="O82" s="2"/>
      <c r="P82" s="2"/>
      <c r="Q82" s="2"/>
      <c r="R82" s="18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2"/>
      <c r="AK82" s="1"/>
      <c r="AL82" s="2"/>
      <c r="AM82" s="1"/>
      <c r="AN82" s="1"/>
      <c r="AO82" s="1"/>
      <c r="AP82" s="1"/>
      <c r="AQ82" s="1"/>
      <c r="AR82" s="2"/>
      <c r="AS82" s="1" t="s">
        <v>3187</v>
      </c>
      <c r="AT82" s="1"/>
      <c r="AU82" s="1"/>
      <c r="AV82" s="1"/>
      <c r="AW82" s="1"/>
      <c r="AX82" s="1"/>
      <c r="AY82" s="1"/>
      <c r="AZ82" s="1"/>
      <c r="BA82" s="1"/>
      <c r="BB82" s="1"/>
      <c r="BC82" s="2"/>
      <c r="BD82" s="2"/>
      <c r="BE82" s="1"/>
      <c r="BF82" s="2"/>
      <c r="BG82" s="2"/>
      <c r="BH82" s="2"/>
      <c r="BI82" s="1"/>
      <c r="BJ82" s="56"/>
    </row>
    <row r="83" spans="1:62" ht="16.2">
      <c r="A83" s="23">
        <v>79</v>
      </c>
      <c r="B83" s="33" t="s">
        <v>2736</v>
      </c>
      <c r="C83" s="33" t="s">
        <v>2098</v>
      </c>
      <c r="D83" s="33" t="s">
        <v>2661</v>
      </c>
      <c r="E83" s="33">
        <v>51</v>
      </c>
      <c r="F83" s="33"/>
      <c r="G83" s="33"/>
      <c r="H83" s="23" t="str">
        <f t="shared" si="2"/>
        <v>徐＊凌</v>
      </c>
      <c r="I83" s="23" t="str">
        <f t="shared" si="3"/>
        <v>0＊020923</v>
      </c>
      <c r="J83" s="33" t="s">
        <v>2035</v>
      </c>
      <c r="K83" s="33" t="s">
        <v>58</v>
      </c>
      <c r="L83" s="33">
        <v>1173</v>
      </c>
      <c r="M83" s="2"/>
      <c r="N83" s="2"/>
      <c r="O83" s="2"/>
      <c r="P83" s="2"/>
      <c r="Q83" s="2"/>
      <c r="R83" s="18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2"/>
      <c r="AK83" s="1"/>
      <c r="AL83" s="2"/>
      <c r="AM83" s="1"/>
      <c r="AN83" s="1"/>
      <c r="AO83" s="1"/>
      <c r="AP83" s="1"/>
      <c r="AQ83" s="1"/>
      <c r="AR83" s="2"/>
      <c r="AS83" s="1"/>
      <c r="AT83" s="1" t="s">
        <v>3187</v>
      </c>
      <c r="AU83" s="1"/>
      <c r="AV83" s="1"/>
      <c r="AW83" s="1"/>
      <c r="AX83" s="1"/>
      <c r="AY83" s="1"/>
      <c r="AZ83" s="1"/>
      <c r="BA83" s="1"/>
      <c r="BB83" s="1"/>
      <c r="BC83" s="2"/>
      <c r="BD83" s="2"/>
      <c r="BE83" s="1"/>
      <c r="BF83" s="2"/>
      <c r="BG83" s="2"/>
      <c r="BH83" s="2"/>
      <c r="BI83" s="1"/>
      <c r="BJ83" s="56"/>
    </row>
    <row r="84" spans="1:62" ht="16.2">
      <c r="A84" s="23">
        <v>80</v>
      </c>
      <c r="B84" s="33" t="s">
        <v>2737</v>
      </c>
      <c r="C84" s="33" t="s">
        <v>1756</v>
      </c>
      <c r="D84" s="33" t="s">
        <v>2659</v>
      </c>
      <c r="E84" s="33">
        <v>58</v>
      </c>
      <c r="F84" s="33"/>
      <c r="G84" s="33"/>
      <c r="H84" s="23" t="str">
        <f t="shared" si="2"/>
        <v>高＊宗</v>
      </c>
      <c r="I84" s="23" t="str">
        <f t="shared" si="3"/>
        <v>0＊787218</v>
      </c>
      <c r="J84" s="33" t="s">
        <v>2035</v>
      </c>
      <c r="K84" s="33" t="s">
        <v>118</v>
      </c>
      <c r="L84" s="33">
        <v>1173</v>
      </c>
      <c r="M84" s="2"/>
      <c r="N84" s="2"/>
      <c r="O84" s="2"/>
      <c r="P84" s="2"/>
      <c r="Q84" s="2"/>
      <c r="R84" s="18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2"/>
      <c r="AK84" s="1"/>
      <c r="AL84" s="2"/>
      <c r="AM84" s="1"/>
      <c r="AN84" s="1"/>
      <c r="AO84" s="1"/>
      <c r="AP84" s="1"/>
      <c r="AQ84" s="1"/>
      <c r="AR84" s="2"/>
      <c r="AS84" s="1"/>
      <c r="AT84" s="1"/>
      <c r="AU84" s="1"/>
      <c r="AV84" s="1"/>
      <c r="AW84" s="1" t="s">
        <v>3180</v>
      </c>
      <c r="AX84" s="1"/>
      <c r="AY84" s="1"/>
      <c r="AZ84" s="1"/>
      <c r="BA84" s="1"/>
      <c r="BB84" s="1"/>
      <c r="BC84" s="2"/>
      <c r="BD84" s="2"/>
      <c r="BE84" s="1"/>
      <c r="BF84" s="2"/>
      <c r="BG84" s="2"/>
      <c r="BH84" s="2"/>
      <c r="BI84" s="1"/>
      <c r="BJ84" s="56"/>
    </row>
    <row r="85" spans="1:62" ht="16.2">
      <c r="A85" s="23">
        <v>81</v>
      </c>
      <c r="B85" s="33" t="s">
        <v>2738</v>
      </c>
      <c r="C85" s="33" t="s">
        <v>2099</v>
      </c>
      <c r="D85" s="33" t="s">
        <v>2659</v>
      </c>
      <c r="E85" s="33">
        <v>61</v>
      </c>
      <c r="F85" s="33"/>
      <c r="G85" s="33"/>
      <c r="H85" s="23" t="str">
        <f t="shared" si="2"/>
        <v>林＊湖</v>
      </c>
      <c r="I85" s="23" t="str">
        <f t="shared" si="3"/>
        <v>0＊054580</v>
      </c>
      <c r="J85" s="33" t="s">
        <v>2035</v>
      </c>
      <c r="K85" s="33" t="s">
        <v>58</v>
      </c>
      <c r="L85" s="33">
        <v>1173</v>
      </c>
      <c r="M85" s="2"/>
      <c r="N85" s="2"/>
      <c r="O85" s="2"/>
      <c r="P85" s="2"/>
      <c r="Q85" s="2"/>
      <c r="R85" s="18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2"/>
      <c r="AK85" s="1"/>
      <c r="AL85" s="2"/>
      <c r="AM85" s="1"/>
      <c r="AN85" s="1"/>
      <c r="AO85" s="1"/>
      <c r="AP85" s="1"/>
      <c r="AQ85" s="1"/>
      <c r="AR85" s="2"/>
      <c r="AS85" s="1" t="s">
        <v>3180</v>
      </c>
      <c r="AT85" s="1"/>
      <c r="AU85" s="1"/>
      <c r="AV85" s="1"/>
      <c r="AW85" s="1"/>
      <c r="AX85" s="1"/>
      <c r="AY85" s="1"/>
      <c r="AZ85" s="1"/>
      <c r="BA85" s="2"/>
      <c r="BB85" s="1"/>
      <c r="BC85" s="2"/>
      <c r="BD85" s="2"/>
      <c r="BE85" s="1"/>
      <c r="BF85" s="2"/>
      <c r="BG85" s="2"/>
      <c r="BH85" s="2"/>
      <c r="BI85" s="1"/>
      <c r="BJ85" s="56"/>
    </row>
    <row r="86" spans="1:62" ht="16.2">
      <c r="A86" s="23">
        <v>82</v>
      </c>
      <c r="B86" s="33" t="s">
        <v>2739</v>
      </c>
      <c r="C86" s="33" t="s">
        <v>2100</v>
      </c>
      <c r="D86" s="33" t="s">
        <v>2661</v>
      </c>
      <c r="E86" s="33">
        <v>70</v>
      </c>
      <c r="F86" s="33"/>
      <c r="G86" s="33"/>
      <c r="H86" s="23" t="str">
        <f t="shared" si="2"/>
        <v>翁＊養</v>
      </c>
      <c r="I86" s="23" t="str">
        <f t="shared" si="3"/>
        <v>0＊446420</v>
      </c>
      <c r="J86" s="33" t="s">
        <v>2035</v>
      </c>
      <c r="K86" s="33" t="s">
        <v>58</v>
      </c>
      <c r="L86" s="33">
        <v>1173</v>
      </c>
      <c r="M86" s="2"/>
      <c r="N86" s="2"/>
      <c r="O86" s="2"/>
      <c r="P86" s="2"/>
      <c r="Q86" s="2"/>
      <c r="R86" s="18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2"/>
      <c r="AK86" s="1"/>
      <c r="AL86" s="2"/>
      <c r="AM86" s="1"/>
      <c r="AN86" s="1"/>
      <c r="AO86" s="1"/>
      <c r="AP86" s="1"/>
      <c r="AQ86" s="1"/>
      <c r="AR86" s="2"/>
      <c r="AS86" s="1" t="s">
        <v>3180</v>
      </c>
      <c r="AT86" s="1"/>
      <c r="AU86" s="1"/>
      <c r="AV86" s="1"/>
      <c r="AW86" s="1"/>
      <c r="AX86" s="1"/>
      <c r="AY86" s="1"/>
      <c r="AZ86" s="1"/>
      <c r="BA86" s="2"/>
      <c r="BB86" s="1"/>
      <c r="BC86" s="2"/>
      <c r="BD86" s="2"/>
      <c r="BE86" s="1"/>
      <c r="BF86" s="2"/>
      <c r="BG86" s="2"/>
      <c r="BH86" s="2"/>
      <c r="BI86" s="1"/>
      <c r="BJ86" s="56"/>
    </row>
    <row r="87" spans="1:62" ht="16.2">
      <c r="A87" s="23">
        <v>83</v>
      </c>
      <c r="B87" s="33" t="s">
        <v>2740</v>
      </c>
      <c r="C87" s="33" t="s">
        <v>2102</v>
      </c>
      <c r="D87" s="33" t="s">
        <v>2659</v>
      </c>
      <c r="E87" s="33">
        <v>61</v>
      </c>
      <c r="F87" s="33"/>
      <c r="G87" s="33"/>
      <c r="H87" s="23" t="str">
        <f t="shared" si="2"/>
        <v>王＊智</v>
      </c>
      <c r="I87" s="23" t="str">
        <f t="shared" si="3"/>
        <v>1＊928990</v>
      </c>
      <c r="J87" s="33" t="s">
        <v>2047</v>
      </c>
      <c r="K87" s="33" t="s">
        <v>58</v>
      </c>
      <c r="L87" s="33">
        <v>1173</v>
      </c>
      <c r="M87" s="2"/>
      <c r="N87" s="2"/>
      <c r="O87" s="2"/>
      <c r="P87" s="2"/>
      <c r="Q87" s="2"/>
      <c r="R87" s="18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2"/>
      <c r="AK87" s="1"/>
      <c r="AL87" s="2"/>
      <c r="AM87" s="1"/>
      <c r="AN87" s="1"/>
      <c r="AO87" s="1"/>
      <c r="AP87" s="1"/>
      <c r="AQ87" s="1"/>
      <c r="AR87" s="2"/>
      <c r="AS87" s="1" t="s">
        <v>3180</v>
      </c>
      <c r="AT87" s="1"/>
      <c r="AU87" s="1"/>
      <c r="AV87" s="1"/>
      <c r="AW87" s="1"/>
      <c r="AX87" s="1"/>
      <c r="AY87" s="1"/>
      <c r="AZ87" s="1"/>
      <c r="BA87" s="2"/>
      <c r="BB87" s="1"/>
      <c r="BC87" s="2"/>
      <c r="BD87" s="2"/>
      <c r="BE87" s="1"/>
      <c r="BF87" s="2"/>
      <c r="BG87" s="2"/>
      <c r="BH87" s="2"/>
      <c r="BI87" s="1"/>
      <c r="BJ87" s="56"/>
    </row>
    <row r="88" spans="1:62" ht="16.2">
      <c r="A88" s="23">
        <v>84</v>
      </c>
      <c r="B88" s="33" t="s">
        <v>2741</v>
      </c>
      <c r="C88" s="33" t="s">
        <v>2103</v>
      </c>
      <c r="D88" s="33" t="s">
        <v>2661</v>
      </c>
      <c r="E88" s="33">
        <v>64</v>
      </c>
      <c r="F88" s="33"/>
      <c r="G88" s="33"/>
      <c r="H88" s="23" t="str">
        <f t="shared" si="2"/>
        <v>曾＊芬</v>
      </c>
      <c r="I88" s="23" t="str">
        <f t="shared" si="3"/>
        <v>2＊113408</v>
      </c>
      <c r="J88" s="33" t="s">
        <v>2047</v>
      </c>
      <c r="K88" s="33" t="s">
        <v>58</v>
      </c>
      <c r="L88" s="33">
        <v>1173</v>
      </c>
      <c r="M88" s="2"/>
      <c r="N88" s="2"/>
      <c r="O88" s="2"/>
      <c r="P88" s="2"/>
      <c r="Q88" s="2"/>
      <c r="R88" s="18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2"/>
      <c r="AK88" s="1"/>
      <c r="AL88" s="2"/>
      <c r="AM88" s="1"/>
      <c r="AN88" s="1"/>
      <c r="AO88" s="1"/>
      <c r="AP88" s="1"/>
      <c r="AQ88" s="1"/>
      <c r="AR88" s="2"/>
      <c r="AS88" s="1" t="s">
        <v>3180</v>
      </c>
      <c r="AT88" s="1"/>
      <c r="AU88" s="1"/>
      <c r="AV88" s="1"/>
      <c r="AW88" s="1"/>
      <c r="AX88" s="1"/>
      <c r="AY88" s="1"/>
      <c r="AZ88" s="1"/>
      <c r="BA88" s="2"/>
      <c r="BB88" s="1"/>
      <c r="BC88" s="2"/>
      <c r="BD88" s="2"/>
      <c r="BE88" s="1"/>
      <c r="BF88" s="2"/>
      <c r="BG88" s="2"/>
      <c r="BH88" s="2"/>
      <c r="BI88" s="1"/>
      <c r="BJ88" s="56"/>
    </row>
    <row r="89" spans="1:62" ht="16.2">
      <c r="A89" s="23">
        <v>85</v>
      </c>
      <c r="B89" s="33" t="s">
        <v>2742</v>
      </c>
      <c r="C89" s="33" t="s">
        <v>2104</v>
      </c>
      <c r="D89" s="33" t="s">
        <v>2659</v>
      </c>
      <c r="E89" s="33">
        <v>54</v>
      </c>
      <c r="F89" s="33"/>
      <c r="G89" s="33"/>
      <c r="H89" s="23" t="str">
        <f t="shared" si="2"/>
        <v>王＊發</v>
      </c>
      <c r="I89" s="23" t="str">
        <f t="shared" si="3"/>
        <v>1＊751076</v>
      </c>
      <c r="J89" s="33" t="s">
        <v>2045</v>
      </c>
      <c r="K89" s="33" t="s">
        <v>58</v>
      </c>
      <c r="L89" s="33">
        <v>1173</v>
      </c>
      <c r="M89" s="2"/>
      <c r="N89" s="2"/>
      <c r="O89" s="2"/>
      <c r="P89" s="2"/>
      <c r="Q89" s="2"/>
      <c r="R89" s="18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2"/>
      <c r="AK89" s="1"/>
      <c r="AL89" s="2"/>
      <c r="AM89" s="1"/>
      <c r="AN89" s="1"/>
      <c r="AO89" s="1"/>
      <c r="AP89" s="1"/>
      <c r="AQ89" s="1"/>
      <c r="AR89" s="2"/>
      <c r="AS89" s="1"/>
      <c r="AT89" s="1" t="s">
        <v>3187</v>
      </c>
      <c r="AU89" s="1"/>
      <c r="AV89" s="1"/>
      <c r="AW89" s="1"/>
      <c r="AX89" s="1"/>
      <c r="AY89" s="1"/>
      <c r="AZ89" s="1"/>
      <c r="BA89" s="1"/>
      <c r="BB89" s="1"/>
      <c r="BC89" s="2"/>
      <c r="BD89" s="2"/>
      <c r="BE89" s="1"/>
      <c r="BF89" s="2"/>
      <c r="BG89" s="2"/>
      <c r="BH89" s="2"/>
      <c r="BI89" s="1"/>
      <c r="BJ89" s="56"/>
    </row>
    <row r="90" spans="1:62" ht="31.2">
      <c r="A90" s="23">
        <v>86</v>
      </c>
      <c r="B90" s="33" t="s">
        <v>2743</v>
      </c>
      <c r="C90" s="33" t="s">
        <v>2105</v>
      </c>
      <c r="D90" s="33" t="s">
        <v>2659</v>
      </c>
      <c r="E90" s="33">
        <v>68</v>
      </c>
      <c r="F90" s="33" t="s">
        <v>2047</v>
      </c>
      <c r="G90" s="33" t="s">
        <v>2041</v>
      </c>
      <c r="H90" s="23" t="str">
        <f t="shared" si="2"/>
        <v>陳＊雄</v>
      </c>
      <c r="I90" s="23" t="str">
        <f t="shared" si="3"/>
        <v>0＊929315</v>
      </c>
      <c r="J90" s="33" t="s">
        <v>2045</v>
      </c>
      <c r="K90" s="33" t="s">
        <v>1118</v>
      </c>
      <c r="L90" s="33">
        <v>1173</v>
      </c>
      <c r="M90" s="2"/>
      <c r="N90" s="2"/>
      <c r="O90" s="2"/>
      <c r="P90" s="2"/>
      <c r="Q90" s="2"/>
      <c r="R90" s="18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2"/>
      <c r="AK90" s="1"/>
      <c r="AL90" s="2"/>
      <c r="AM90" s="1"/>
      <c r="AN90" s="1"/>
      <c r="AO90" s="1"/>
      <c r="AP90" s="1"/>
      <c r="AQ90" s="1"/>
      <c r="AR90" s="2"/>
      <c r="AS90" s="1"/>
      <c r="AT90" s="1"/>
      <c r="AU90" s="1"/>
      <c r="AV90" s="1" t="s">
        <v>3180</v>
      </c>
      <c r="AW90" s="1"/>
      <c r="AX90" s="1"/>
      <c r="AY90" s="1"/>
      <c r="AZ90" s="1"/>
      <c r="BA90" s="1"/>
      <c r="BB90" s="1"/>
      <c r="BC90" s="2"/>
      <c r="BD90" s="2"/>
      <c r="BE90" s="1"/>
      <c r="BF90" s="2"/>
      <c r="BG90" s="2"/>
      <c r="BH90" s="2"/>
      <c r="BI90" s="1" t="s">
        <v>1111</v>
      </c>
      <c r="BJ90" s="56"/>
    </row>
    <row r="91" spans="1:62" ht="62.4">
      <c r="A91" s="23">
        <v>87</v>
      </c>
      <c r="B91" s="33" t="s">
        <v>2744</v>
      </c>
      <c r="C91" s="33" t="s">
        <v>2101</v>
      </c>
      <c r="D91" s="33" t="s">
        <v>2659</v>
      </c>
      <c r="E91" s="33">
        <v>58</v>
      </c>
      <c r="F91" s="33" t="s">
        <v>2035</v>
      </c>
      <c r="G91" s="33"/>
      <c r="H91" s="23" t="str">
        <f t="shared" si="2"/>
        <v>謝＊添</v>
      </c>
      <c r="I91" s="23" t="str">
        <f t="shared" si="3"/>
        <v>2＊861671</v>
      </c>
      <c r="J91" s="33" t="s">
        <v>2045</v>
      </c>
      <c r="K91" s="33" t="s">
        <v>2626</v>
      </c>
      <c r="L91" s="33">
        <v>1173</v>
      </c>
      <c r="M91" s="2"/>
      <c r="N91" s="2"/>
      <c r="O91" s="2"/>
      <c r="P91" s="2"/>
      <c r="Q91" s="2"/>
      <c r="R91" s="18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2"/>
      <c r="AK91" s="1"/>
      <c r="AL91" s="2"/>
      <c r="AM91" s="1"/>
      <c r="AN91" s="1"/>
      <c r="AO91" s="1"/>
      <c r="AP91" s="1"/>
      <c r="AQ91" s="1"/>
      <c r="AR91" s="2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2"/>
      <c r="BD91" s="2"/>
      <c r="BE91" s="1"/>
      <c r="BF91" s="2"/>
      <c r="BG91" s="2"/>
      <c r="BH91" s="2"/>
      <c r="BI91" s="1" t="s">
        <v>2627</v>
      </c>
      <c r="BJ91" s="56"/>
    </row>
    <row r="92" spans="1:62" ht="16.2">
      <c r="A92" s="23">
        <v>88</v>
      </c>
      <c r="B92" s="33" t="s">
        <v>2745</v>
      </c>
      <c r="C92" s="33" t="s">
        <v>2106</v>
      </c>
      <c r="D92" s="33" t="s">
        <v>2661</v>
      </c>
      <c r="E92" s="33">
        <v>69</v>
      </c>
      <c r="F92" s="33"/>
      <c r="G92" s="33"/>
      <c r="H92" s="23" t="str">
        <f t="shared" si="2"/>
        <v>林＊素鑾</v>
      </c>
      <c r="I92" s="23" t="str">
        <f t="shared" si="3"/>
        <v>1＊081214</v>
      </c>
      <c r="J92" s="33" t="s">
        <v>2029</v>
      </c>
      <c r="K92" s="33" t="s">
        <v>58</v>
      </c>
      <c r="L92" s="33">
        <v>1551</v>
      </c>
      <c r="M92" s="2"/>
      <c r="N92" s="2"/>
      <c r="O92" s="2"/>
      <c r="P92" s="2"/>
      <c r="Q92" s="2"/>
      <c r="R92" s="18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2"/>
      <c r="AK92" s="1"/>
      <c r="AL92" s="2"/>
      <c r="AM92" s="1"/>
      <c r="AN92" s="1"/>
      <c r="AO92" s="1"/>
      <c r="AP92" s="1"/>
      <c r="AQ92" s="1"/>
      <c r="AR92" s="2"/>
      <c r="AS92" s="1"/>
      <c r="AT92" s="1" t="s">
        <v>3187</v>
      </c>
      <c r="AU92" s="1"/>
      <c r="AV92" s="1"/>
      <c r="AW92" s="1"/>
      <c r="AX92" s="1"/>
      <c r="AY92" s="1"/>
      <c r="AZ92" s="1"/>
      <c r="BA92" s="1"/>
      <c r="BB92" s="1"/>
      <c r="BC92" s="2"/>
      <c r="BD92" s="2"/>
      <c r="BE92" s="1"/>
      <c r="BF92" s="2"/>
      <c r="BG92" s="2"/>
      <c r="BH92" s="2"/>
      <c r="BI92" s="1"/>
      <c r="BJ92" s="56"/>
    </row>
    <row r="93" spans="1:62" ht="31.2">
      <c r="A93" s="23">
        <v>89</v>
      </c>
      <c r="B93" s="33" t="s">
        <v>2746</v>
      </c>
      <c r="C93" s="33" t="s">
        <v>2107</v>
      </c>
      <c r="D93" s="33" t="s">
        <v>2659</v>
      </c>
      <c r="E93" s="33">
        <v>69</v>
      </c>
      <c r="F93" s="33"/>
      <c r="G93" s="33"/>
      <c r="H93" s="23" t="str">
        <f t="shared" si="2"/>
        <v>葉＊堯</v>
      </c>
      <c r="I93" s="23" t="str">
        <f t="shared" si="3"/>
        <v>2＊278063</v>
      </c>
      <c r="J93" s="33" t="s">
        <v>2029</v>
      </c>
      <c r="K93" s="33" t="s">
        <v>2628</v>
      </c>
      <c r="L93" s="33">
        <v>1551</v>
      </c>
      <c r="M93" s="2"/>
      <c r="N93" s="2"/>
      <c r="O93" s="2"/>
      <c r="P93" s="2"/>
      <c r="Q93" s="2"/>
      <c r="R93" s="18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2"/>
      <c r="AK93" s="1"/>
      <c r="AL93" s="2"/>
      <c r="AM93" s="1"/>
      <c r="AN93" s="1"/>
      <c r="AO93" s="1"/>
      <c r="AP93" s="1"/>
      <c r="AQ93" s="1"/>
      <c r="AR93" s="2"/>
      <c r="AS93" s="1" t="s">
        <v>3180</v>
      </c>
      <c r="AT93" s="1"/>
      <c r="AU93" s="1"/>
      <c r="AV93" s="1"/>
      <c r="AW93" s="1"/>
      <c r="AX93" s="1"/>
      <c r="AY93" s="1"/>
      <c r="AZ93" s="1"/>
      <c r="BA93" s="2"/>
      <c r="BB93" s="1"/>
      <c r="BC93" s="2"/>
      <c r="BD93" s="2"/>
      <c r="BE93" s="1"/>
      <c r="BF93" s="2"/>
      <c r="BG93" s="2"/>
      <c r="BH93" s="2"/>
      <c r="BI93" s="1"/>
      <c r="BJ93" s="56"/>
    </row>
    <row r="94" spans="1:62" ht="16.2">
      <c r="A94" s="23">
        <v>90</v>
      </c>
      <c r="B94" s="33" t="s">
        <v>2734</v>
      </c>
      <c r="C94" s="33" t="s">
        <v>2096</v>
      </c>
      <c r="D94" s="33" t="s">
        <v>2661</v>
      </c>
      <c r="E94" s="33">
        <v>60</v>
      </c>
      <c r="F94" s="33" t="s">
        <v>109</v>
      </c>
      <c r="G94" s="33"/>
      <c r="H94" s="23" t="str">
        <f t="shared" si="2"/>
        <v>蕭＊蓮</v>
      </c>
      <c r="I94" s="23" t="str">
        <f t="shared" si="3"/>
        <v>2＊314361</v>
      </c>
      <c r="J94" s="33" t="s">
        <v>2050</v>
      </c>
      <c r="K94" s="33" t="s">
        <v>58</v>
      </c>
      <c r="L94" s="33">
        <v>1551</v>
      </c>
      <c r="M94" s="2"/>
      <c r="N94" s="2"/>
      <c r="O94" s="2"/>
      <c r="P94" s="2"/>
      <c r="Q94" s="2"/>
      <c r="R94" s="18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2"/>
      <c r="AK94" s="1"/>
      <c r="AL94" s="2"/>
      <c r="AM94" s="1"/>
      <c r="AN94" s="1"/>
      <c r="AO94" s="1"/>
      <c r="AP94" s="1"/>
      <c r="AQ94" s="1"/>
      <c r="AR94" s="2"/>
      <c r="AS94" s="1" t="s">
        <v>3180</v>
      </c>
      <c r="AT94" s="1"/>
      <c r="AU94" s="1"/>
      <c r="AV94" s="1"/>
      <c r="AW94" s="1"/>
      <c r="AX94" s="1"/>
      <c r="AY94" s="1"/>
      <c r="AZ94" s="1"/>
      <c r="BA94" s="1"/>
      <c r="BB94" s="1"/>
      <c r="BC94" s="2"/>
      <c r="BD94" s="2"/>
      <c r="BE94" s="1"/>
      <c r="BF94" s="2"/>
      <c r="BG94" s="2"/>
      <c r="BH94" s="2"/>
      <c r="BI94" s="1"/>
      <c r="BJ94" s="56"/>
    </row>
    <row r="95" spans="1:62" ht="16.2">
      <c r="A95" s="23">
        <v>91</v>
      </c>
      <c r="B95" s="33" t="s">
        <v>2747</v>
      </c>
      <c r="C95" s="33" t="s">
        <v>2108</v>
      </c>
      <c r="D95" s="33" t="s">
        <v>2661</v>
      </c>
      <c r="E95" s="33">
        <v>36</v>
      </c>
      <c r="F95" s="33"/>
      <c r="G95" s="33"/>
      <c r="H95" s="23" t="str">
        <f t="shared" si="2"/>
        <v>廖＊璇</v>
      </c>
      <c r="I95" s="23" t="str">
        <f t="shared" si="3"/>
        <v>2＊834731</v>
      </c>
      <c r="J95" s="33" t="s">
        <v>2052</v>
      </c>
      <c r="K95" s="33" t="s">
        <v>58</v>
      </c>
      <c r="L95" s="33">
        <v>1551</v>
      </c>
      <c r="M95" s="2"/>
      <c r="N95" s="2"/>
      <c r="O95" s="2"/>
      <c r="P95" s="2"/>
      <c r="Q95" s="2"/>
      <c r="R95" s="18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2"/>
      <c r="AK95" s="1"/>
      <c r="AL95" s="2"/>
      <c r="AM95" s="1"/>
      <c r="AN95" s="1"/>
      <c r="AO95" s="1"/>
      <c r="AP95" s="1"/>
      <c r="AQ95" s="1"/>
      <c r="AR95" s="2"/>
      <c r="AS95" s="1"/>
      <c r="AT95" s="1" t="s">
        <v>3187</v>
      </c>
      <c r="AU95" s="1"/>
      <c r="AV95" s="1"/>
      <c r="AW95" s="1"/>
      <c r="AX95" s="1"/>
      <c r="AY95" s="1"/>
      <c r="AZ95" s="1"/>
      <c r="BA95" s="2"/>
      <c r="BB95" s="1"/>
      <c r="BC95" s="2"/>
      <c r="BD95" s="2"/>
      <c r="BE95" s="1"/>
      <c r="BF95" s="2"/>
      <c r="BG95" s="2"/>
      <c r="BH95" s="2"/>
      <c r="BI95" s="1"/>
      <c r="BJ95" s="56"/>
    </row>
    <row r="96" spans="1:62" ht="16.2">
      <c r="A96" s="23">
        <v>92</v>
      </c>
      <c r="B96" s="33" t="s">
        <v>2748</v>
      </c>
      <c r="C96" s="33" t="s">
        <v>2109</v>
      </c>
      <c r="D96" s="33" t="s">
        <v>2659</v>
      </c>
      <c r="E96" s="33">
        <v>64</v>
      </c>
      <c r="F96" s="33"/>
      <c r="G96" s="33"/>
      <c r="H96" s="23" t="str">
        <f t="shared" si="2"/>
        <v>吳＊憲</v>
      </c>
      <c r="I96" s="23" t="str">
        <f t="shared" si="3"/>
        <v>2＊722285</v>
      </c>
      <c r="J96" s="33" t="s">
        <v>2052</v>
      </c>
      <c r="K96" s="33" t="s">
        <v>58</v>
      </c>
      <c r="L96" s="33">
        <v>1551</v>
      </c>
      <c r="M96" s="2"/>
      <c r="N96" s="2"/>
      <c r="O96" s="2"/>
      <c r="P96" s="2"/>
      <c r="Q96" s="2"/>
      <c r="R96" s="18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2"/>
      <c r="AK96" s="1"/>
      <c r="AL96" s="2"/>
      <c r="AM96" s="1"/>
      <c r="AN96" s="1"/>
      <c r="AO96" s="1"/>
      <c r="AP96" s="1"/>
      <c r="AQ96" s="1"/>
      <c r="AR96" s="2"/>
      <c r="AS96" s="1"/>
      <c r="AT96" s="1" t="s">
        <v>3187</v>
      </c>
      <c r="AU96" s="1"/>
      <c r="AV96" s="1"/>
      <c r="AW96" s="1"/>
      <c r="AX96" s="1"/>
      <c r="AY96" s="1"/>
      <c r="AZ96" s="1"/>
      <c r="BA96" s="1"/>
      <c r="BB96" s="1"/>
      <c r="BC96" s="2"/>
      <c r="BD96" s="2"/>
      <c r="BE96" s="1"/>
      <c r="BF96" s="2"/>
      <c r="BG96" s="2"/>
      <c r="BH96" s="2"/>
      <c r="BI96" s="1"/>
      <c r="BJ96" s="56"/>
    </row>
    <row r="97" spans="1:62" ht="62.4">
      <c r="A97" s="23">
        <v>93</v>
      </c>
      <c r="B97" s="33" t="s">
        <v>2749</v>
      </c>
      <c r="C97" s="33" t="s">
        <v>2111</v>
      </c>
      <c r="D97" s="33" t="s">
        <v>2661</v>
      </c>
      <c r="E97" s="33">
        <v>60</v>
      </c>
      <c r="F97" s="33" t="s">
        <v>2052</v>
      </c>
      <c r="G97" s="33" t="s">
        <v>2055</v>
      </c>
      <c r="H97" s="23" t="str">
        <f t="shared" si="2"/>
        <v>陳＊鈴</v>
      </c>
      <c r="I97" s="23" t="str">
        <f t="shared" si="3"/>
        <v>0＊580188</v>
      </c>
      <c r="J97" s="33" t="s">
        <v>2052</v>
      </c>
      <c r="K97" s="33" t="s">
        <v>76</v>
      </c>
      <c r="L97" s="33">
        <v>1551</v>
      </c>
      <c r="M97" s="2"/>
      <c r="N97" s="2"/>
      <c r="O97" s="2"/>
      <c r="P97" s="2"/>
      <c r="Q97" s="2"/>
      <c r="R97" s="18"/>
      <c r="S97" s="1" t="s">
        <v>3181</v>
      </c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2"/>
      <c r="AK97" s="1"/>
      <c r="AL97" s="2"/>
      <c r="AM97" s="1"/>
      <c r="AN97" s="1"/>
      <c r="AO97" s="1"/>
      <c r="AP97" s="1"/>
      <c r="AQ97" s="1"/>
      <c r="AR97" s="2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2"/>
      <c r="BD97" s="2"/>
      <c r="BE97" s="1"/>
      <c r="BF97" s="2"/>
      <c r="BG97" s="2"/>
      <c r="BH97" s="2"/>
      <c r="BI97" s="1" t="s">
        <v>1108</v>
      </c>
      <c r="BJ97" s="56"/>
    </row>
    <row r="98" spans="1:62" ht="16.2">
      <c r="A98" s="23">
        <v>94</v>
      </c>
      <c r="B98" s="33" t="s">
        <v>2750</v>
      </c>
      <c r="C98" s="33" t="s">
        <v>2112</v>
      </c>
      <c r="D98" s="33" t="s">
        <v>2661</v>
      </c>
      <c r="E98" s="33">
        <v>77</v>
      </c>
      <c r="F98" s="33"/>
      <c r="G98" s="33"/>
      <c r="H98" s="23" t="str">
        <f t="shared" si="2"/>
        <v>黃＊琍敏</v>
      </c>
      <c r="I98" s="23" t="str">
        <f t="shared" si="3"/>
        <v>1＊687577</v>
      </c>
      <c r="J98" s="33" t="s">
        <v>2034</v>
      </c>
      <c r="K98" s="33" t="s">
        <v>58</v>
      </c>
      <c r="L98" s="33">
        <v>1551</v>
      </c>
      <c r="M98" s="2"/>
      <c r="N98" s="2"/>
      <c r="O98" s="2"/>
      <c r="P98" s="2"/>
      <c r="Q98" s="2"/>
      <c r="R98" s="18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2"/>
      <c r="AK98" s="1"/>
      <c r="AL98" s="2"/>
      <c r="AM98" s="1"/>
      <c r="AN98" s="1"/>
      <c r="AO98" s="1"/>
      <c r="AP98" s="1"/>
      <c r="AQ98" s="1"/>
      <c r="AR98" s="2"/>
      <c r="AS98" s="1"/>
      <c r="AT98" s="1" t="s">
        <v>3187</v>
      </c>
      <c r="AU98" s="1"/>
      <c r="AV98" s="1"/>
      <c r="AW98" s="1"/>
      <c r="AX98" s="1"/>
      <c r="AY98" s="1"/>
      <c r="AZ98" s="1"/>
      <c r="BA98" s="2"/>
      <c r="BB98" s="1"/>
      <c r="BC98" s="2"/>
      <c r="BD98" s="2"/>
      <c r="BE98" s="1"/>
      <c r="BF98" s="2"/>
      <c r="BG98" s="2"/>
      <c r="BH98" s="2"/>
      <c r="BI98" s="1"/>
      <c r="BJ98" s="56"/>
    </row>
    <row r="99" spans="1:62" ht="16.2">
      <c r="A99" s="23">
        <v>95</v>
      </c>
      <c r="B99" s="33" t="s">
        <v>2751</v>
      </c>
      <c r="C99" s="33" t="s">
        <v>2113</v>
      </c>
      <c r="D99" s="33" t="s">
        <v>2661</v>
      </c>
      <c r="E99" s="33">
        <v>52</v>
      </c>
      <c r="F99" s="33" t="s">
        <v>2039</v>
      </c>
      <c r="G99" s="33" t="s">
        <v>2047</v>
      </c>
      <c r="H99" s="23" t="str">
        <f t="shared" si="2"/>
        <v>吳＊雪</v>
      </c>
      <c r="I99" s="23" t="str">
        <f t="shared" si="3"/>
        <v>2＊857647</v>
      </c>
      <c r="J99" s="33" t="s">
        <v>2018</v>
      </c>
      <c r="K99" s="33" t="s">
        <v>58</v>
      </c>
      <c r="L99" s="33">
        <v>1551</v>
      </c>
      <c r="M99" s="2"/>
      <c r="N99" s="2"/>
      <c r="O99" s="2"/>
      <c r="P99" s="2"/>
      <c r="Q99" s="2"/>
      <c r="R99" s="18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2"/>
      <c r="AK99" s="1"/>
      <c r="AL99" s="2"/>
      <c r="AM99" s="1"/>
      <c r="AN99" s="1"/>
      <c r="AO99" s="1"/>
      <c r="AP99" s="1"/>
      <c r="AQ99" s="1"/>
      <c r="AR99" s="2"/>
      <c r="AS99" s="1"/>
      <c r="AT99" s="1" t="s">
        <v>3187</v>
      </c>
      <c r="AU99" s="1"/>
      <c r="AV99" s="1"/>
      <c r="AW99" s="1"/>
      <c r="AX99" s="1"/>
      <c r="AY99" s="1"/>
      <c r="AZ99" s="1"/>
      <c r="BA99" s="1"/>
      <c r="BB99" s="1"/>
      <c r="BC99" s="2"/>
      <c r="BD99" s="2"/>
      <c r="BE99" s="1"/>
      <c r="BF99" s="2"/>
      <c r="BG99" s="2"/>
      <c r="BH99" s="2"/>
      <c r="BI99" s="1"/>
      <c r="BJ99" s="56"/>
    </row>
    <row r="100" spans="1:62" ht="16.2">
      <c r="A100" s="23">
        <v>96</v>
      </c>
      <c r="B100" s="33" t="s">
        <v>2752</v>
      </c>
      <c r="C100" s="33" t="s">
        <v>2114</v>
      </c>
      <c r="D100" s="33" t="s">
        <v>2659</v>
      </c>
      <c r="E100" s="33">
        <v>53</v>
      </c>
      <c r="F100" s="33"/>
      <c r="G100" s="33"/>
      <c r="H100" s="23" t="str">
        <f t="shared" si="2"/>
        <v>蔡＊昌</v>
      </c>
      <c r="I100" s="23" t="str">
        <f t="shared" si="3"/>
        <v>2＊723979</v>
      </c>
      <c r="J100" s="33" t="s">
        <v>2020</v>
      </c>
      <c r="K100" s="33" t="s">
        <v>58</v>
      </c>
      <c r="L100" s="33">
        <v>1551</v>
      </c>
      <c r="M100" s="2"/>
      <c r="N100" s="2"/>
      <c r="O100" s="2"/>
      <c r="P100" s="2"/>
      <c r="Q100" s="2"/>
      <c r="R100" s="18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2"/>
      <c r="AK100" s="1"/>
      <c r="AL100" s="2"/>
      <c r="AM100" s="1"/>
      <c r="AN100" s="1"/>
      <c r="AO100" s="1"/>
      <c r="AP100" s="1"/>
      <c r="AQ100" s="1"/>
      <c r="AR100" s="2"/>
      <c r="AS100" s="1"/>
      <c r="AT100" s="1" t="s">
        <v>3187</v>
      </c>
      <c r="AU100" s="1"/>
      <c r="AV100" s="1"/>
      <c r="AW100" s="1"/>
      <c r="AX100" s="1"/>
      <c r="AY100" s="1"/>
      <c r="AZ100" s="1"/>
      <c r="BA100" s="1"/>
      <c r="BB100" s="1"/>
      <c r="BC100" s="2"/>
      <c r="BD100" s="2"/>
      <c r="BE100" s="1"/>
      <c r="BF100" s="2"/>
      <c r="BG100" s="2"/>
      <c r="BH100" s="2"/>
      <c r="BI100" s="32"/>
      <c r="BJ100" s="56"/>
    </row>
    <row r="101" spans="1:62" ht="16.2">
      <c r="A101" s="23">
        <v>97</v>
      </c>
      <c r="B101" s="33" t="s">
        <v>2753</v>
      </c>
      <c r="C101" s="33" t="s">
        <v>2110</v>
      </c>
      <c r="D101" s="33" t="s">
        <v>2661</v>
      </c>
      <c r="E101" s="33">
        <v>43</v>
      </c>
      <c r="F101" s="33" t="s">
        <v>2052</v>
      </c>
      <c r="G101" s="33" t="s">
        <v>2041</v>
      </c>
      <c r="H101" s="23" t="str">
        <f t="shared" si="2"/>
        <v>陳＊</v>
      </c>
      <c r="I101" s="23" t="str">
        <f t="shared" si="3"/>
        <v>1＊596108</v>
      </c>
      <c r="J101" s="33" t="s">
        <v>2047</v>
      </c>
      <c r="K101" s="33" t="s">
        <v>58</v>
      </c>
      <c r="L101" s="33">
        <v>1551</v>
      </c>
      <c r="M101" s="2"/>
      <c r="N101" s="2"/>
      <c r="O101" s="2"/>
      <c r="P101" s="2"/>
      <c r="Q101" s="2"/>
      <c r="R101" s="18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2"/>
      <c r="AK101" s="1"/>
      <c r="AL101" s="2"/>
      <c r="AM101" s="1"/>
      <c r="AN101" s="1"/>
      <c r="AO101" s="1"/>
      <c r="AP101" s="1"/>
      <c r="AQ101" s="1"/>
      <c r="AR101" s="2"/>
      <c r="AS101" s="1"/>
      <c r="AT101" s="1" t="s">
        <v>3187</v>
      </c>
      <c r="AU101" s="1"/>
      <c r="AV101" s="1"/>
      <c r="AW101" s="1"/>
      <c r="AX101" s="1"/>
      <c r="AY101" s="1"/>
      <c r="AZ101" s="1"/>
      <c r="BA101" s="2"/>
      <c r="BB101" s="1"/>
      <c r="BC101" s="2"/>
      <c r="BD101" s="2"/>
      <c r="BE101" s="1"/>
      <c r="BF101" s="2"/>
      <c r="BG101" s="2"/>
      <c r="BH101" s="2"/>
      <c r="BI101" s="1"/>
      <c r="BJ101" s="56"/>
    </row>
    <row r="102" spans="1:62" ht="16.2">
      <c r="A102" s="23">
        <v>98</v>
      </c>
      <c r="B102" s="33" t="s">
        <v>2754</v>
      </c>
      <c r="C102" s="33" t="s">
        <v>2115</v>
      </c>
      <c r="D102" s="33" t="s">
        <v>2659</v>
      </c>
      <c r="E102" s="33">
        <v>52</v>
      </c>
      <c r="F102" s="33" t="s">
        <v>2047</v>
      </c>
      <c r="G102" s="33" t="s">
        <v>2041</v>
      </c>
      <c r="H102" s="23" t="str">
        <f t="shared" si="2"/>
        <v>胡＊銘</v>
      </c>
      <c r="I102" s="23" t="str">
        <f t="shared" si="3"/>
        <v>2＊466099</v>
      </c>
      <c r="J102" s="33" t="s">
        <v>2045</v>
      </c>
      <c r="K102" s="33" t="s">
        <v>58</v>
      </c>
      <c r="L102" s="33">
        <v>1551</v>
      </c>
      <c r="M102" s="2"/>
      <c r="N102" s="2"/>
      <c r="O102" s="2"/>
      <c r="P102" s="2"/>
      <c r="Q102" s="2"/>
      <c r="R102" s="18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2"/>
      <c r="AK102" s="1"/>
      <c r="AL102" s="2"/>
      <c r="AM102" s="1"/>
      <c r="AN102" s="1"/>
      <c r="AO102" s="1"/>
      <c r="AP102" s="1"/>
      <c r="AQ102" s="1"/>
      <c r="AR102" s="2"/>
      <c r="AS102" s="1"/>
      <c r="AT102" s="1" t="s">
        <v>3187</v>
      </c>
      <c r="AU102" s="1"/>
      <c r="AV102" s="1"/>
      <c r="AW102" s="1"/>
      <c r="AX102" s="1"/>
      <c r="AY102" s="1"/>
      <c r="AZ102" s="1"/>
      <c r="BA102" s="1"/>
      <c r="BB102" s="1"/>
      <c r="BC102" s="2"/>
      <c r="BD102" s="2"/>
      <c r="BE102" s="1"/>
      <c r="BF102" s="2"/>
      <c r="BG102" s="2"/>
      <c r="BH102" s="2"/>
      <c r="BI102" s="1"/>
      <c r="BJ102" s="56"/>
    </row>
    <row r="103" spans="1:62" ht="16.2">
      <c r="A103" s="23">
        <v>99</v>
      </c>
      <c r="B103" s="33" t="s">
        <v>2755</v>
      </c>
      <c r="C103" s="33" t="s">
        <v>2116</v>
      </c>
      <c r="D103" s="33" t="s">
        <v>2659</v>
      </c>
      <c r="E103" s="33">
        <v>64</v>
      </c>
      <c r="F103" s="33"/>
      <c r="G103" s="33"/>
      <c r="H103" s="23" t="str">
        <f t="shared" si="2"/>
        <v>黃＊榮</v>
      </c>
      <c r="I103" s="23" t="str">
        <f t="shared" si="3"/>
        <v>2＊804127</v>
      </c>
      <c r="J103" s="33" t="s">
        <v>2032</v>
      </c>
      <c r="K103" s="33" t="s">
        <v>58</v>
      </c>
      <c r="L103" s="33">
        <v>1410</v>
      </c>
      <c r="M103" s="2"/>
      <c r="N103" s="2"/>
      <c r="O103" s="2"/>
      <c r="P103" s="2"/>
      <c r="Q103" s="2"/>
      <c r="R103" s="18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2"/>
      <c r="AK103" s="1"/>
      <c r="AL103" s="2"/>
      <c r="AM103" s="1"/>
      <c r="AN103" s="1"/>
      <c r="AO103" s="1"/>
      <c r="AP103" s="1"/>
      <c r="AQ103" s="1"/>
      <c r="AR103" s="2"/>
      <c r="AS103" s="1"/>
      <c r="AT103" s="1" t="s">
        <v>3187</v>
      </c>
      <c r="AU103" s="1"/>
      <c r="AV103" s="1"/>
      <c r="AW103" s="1"/>
      <c r="AX103" s="1"/>
      <c r="AY103" s="1"/>
      <c r="AZ103" s="1"/>
      <c r="BA103" s="1"/>
      <c r="BB103" s="1"/>
      <c r="BC103" s="2"/>
      <c r="BD103" s="2"/>
      <c r="BE103" s="1"/>
      <c r="BF103" s="2"/>
      <c r="BG103" s="2"/>
      <c r="BH103" s="2"/>
      <c r="BI103" s="1"/>
      <c r="BJ103" s="56"/>
    </row>
    <row r="104" spans="1:62" ht="16.2">
      <c r="A104" s="23">
        <v>100</v>
      </c>
      <c r="B104" s="33" t="s">
        <v>2756</v>
      </c>
      <c r="C104" s="33" t="s">
        <v>2117</v>
      </c>
      <c r="D104" s="33" t="s">
        <v>2659</v>
      </c>
      <c r="E104" s="33">
        <v>76</v>
      </c>
      <c r="F104" s="33"/>
      <c r="G104" s="33"/>
      <c r="H104" s="23" t="str">
        <f t="shared" si="2"/>
        <v>宋＊正</v>
      </c>
      <c r="I104" s="23" t="str">
        <f t="shared" si="3"/>
        <v>1＊057880</v>
      </c>
      <c r="J104" s="33" t="s">
        <v>2032</v>
      </c>
      <c r="K104" s="33" t="s">
        <v>58</v>
      </c>
      <c r="L104" s="33">
        <v>1410</v>
      </c>
      <c r="M104" s="2"/>
      <c r="N104" s="2"/>
      <c r="O104" s="2"/>
      <c r="P104" s="2"/>
      <c r="Q104" s="2"/>
      <c r="R104" s="18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2"/>
      <c r="AK104" s="1"/>
      <c r="AL104" s="2"/>
      <c r="AM104" s="1"/>
      <c r="AN104" s="1"/>
      <c r="AO104" s="1"/>
      <c r="AP104" s="1"/>
      <c r="AQ104" s="1"/>
      <c r="AR104" s="2"/>
      <c r="AS104" s="1" t="s">
        <v>3180</v>
      </c>
      <c r="AT104" s="1"/>
      <c r="AU104" s="1"/>
      <c r="AV104" s="1"/>
      <c r="AW104" s="1"/>
      <c r="AX104" s="1"/>
      <c r="AY104" s="1"/>
      <c r="AZ104" s="1"/>
      <c r="BA104" s="1"/>
      <c r="BB104" s="1"/>
      <c r="BC104" s="2"/>
      <c r="BD104" s="2"/>
      <c r="BE104" s="1"/>
      <c r="BF104" s="2"/>
      <c r="BG104" s="2"/>
      <c r="BH104" s="2"/>
      <c r="BI104" s="1"/>
      <c r="BJ104" s="56"/>
    </row>
    <row r="105" spans="1:62" ht="16.2">
      <c r="A105" s="23">
        <v>101</v>
      </c>
      <c r="B105" s="33" t="s">
        <v>2757</v>
      </c>
      <c r="C105" s="33" t="s">
        <v>2118</v>
      </c>
      <c r="D105" s="33" t="s">
        <v>2659</v>
      </c>
      <c r="E105" s="33">
        <v>63</v>
      </c>
      <c r="F105" s="33"/>
      <c r="G105" s="33"/>
      <c r="H105" s="23" t="str">
        <f t="shared" si="2"/>
        <v>曾＊松</v>
      </c>
      <c r="I105" s="23" t="str">
        <f t="shared" si="3"/>
        <v>1＊457754</v>
      </c>
      <c r="J105" s="33" t="s">
        <v>2032</v>
      </c>
      <c r="K105" s="33" t="s">
        <v>58</v>
      </c>
      <c r="L105" s="33">
        <v>1410</v>
      </c>
      <c r="M105" s="2"/>
      <c r="N105" s="2"/>
      <c r="O105" s="2"/>
      <c r="P105" s="2"/>
      <c r="Q105" s="2"/>
      <c r="R105" s="18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2"/>
      <c r="AK105" s="1"/>
      <c r="AL105" s="2"/>
      <c r="AM105" s="1"/>
      <c r="AN105" s="1"/>
      <c r="AO105" s="1"/>
      <c r="AP105" s="1"/>
      <c r="AQ105" s="1"/>
      <c r="AR105" s="2"/>
      <c r="AS105" s="1" t="s">
        <v>3180</v>
      </c>
      <c r="AT105" s="1"/>
      <c r="AU105" s="1"/>
      <c r="AV105" s="1"/>
      <c r="AW105" s="1"/>
      <c r="AX105" s="1"/>
      <c r="AY105" s="1"/>
      <c r="AZ105" s="1"/>
      <c r="BA105" s="1"/>
      <c r="BB105" s="1"/>
      <c r="BC105" s="2"/>
      <c r="BD105" s="2"/>
      <c r="BE105" s="1"/>
      <c r="BF105" s="2"/>
      <c r="BG105" s="2"/>
      <c r="BH105" s="2"/>
      <c r="BI105" s="1"/>
      <c r="BJ105" s="56"/>
    </row>
    <row r="106" spans="1:62" ht="16.2">
      <c r="A106" s="23">
        <v>102</v>
      </c>
      <c r="B106" s="33" t="s">
        <v>2758</v>
      </c>
      <c r="C106" s="33" t="s">
        <v>2119</v>
      </c>
      <c r="D106" s="33" t="s">
        <v>2659</v>
      </c>
      <c r="E106" s="33">
        <v>78</v>
      </c>
      <c r="F106" s="33"/>
      <c r="G106" s="33"/>
      <c r="H106" s="23" t="str">
        <f t="shared" si="2"/>
        <v>李＊雄</v>
      </c>
      <c r="I106" s="23" t="str">
        <f t="shared" si="3"/>
        <v>1＊948884</v>
      </c>
      <c r="J106" s="33" t="s">
        <v>2034</v>
      </c>
      <c r="K106" s="33" t="s">
        <v>58</v>
      </c>
      <c r="L106" s="33">
        <v>1410</v>
      </c>
      <c r="M106" s="2"/>
      <c r="N106" s="2"/>
      <c r="O106" s="2"/>
      <c r="P106" s="2"/>
      <c r="Q106" s="2"/>
      <c r="R106" s="18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2"/>
      <c r="AK106" s="1"/>
      <c r="AL106" s="2"/>
      <c r="AM106" s="1"/>
      <c r="AN106" s="1"/>
      <c r="AO106" s="1"/>
      <c r="AP106" s="1"/>
      <c r="AQ106" s="1"/>
      <c r="AR106" s="2"/>
      <c r="AS106" s="1"/>
      <c r="AT106" s="1" t="s">
        <v>3187</v>
      </c>
      <c r="AU106" s="1"/>
      <c r="AV106" s="1"/>
      <c r="AW106" s="1"/>
      <c r="AX106" s="1"/>
      <c r="AY106" s="1"/>
      <c r="AZ106" s="1"/>
      <c r="BA106" s="1"/>
      <c r="BB106" s="1"/>
      <c r="BC106" s="2"/>
      <c r="BD106" s="2"/>
      <c r="BE106" s="1"/>
      <c r="BF106" s="2"/>
      <c r="BG106" s="2"/>
      <c r="BH106" s="2"/>
      <c r="BI106" s="1"/>
      <c r="BJ106" s="56"/>
    </row>
    <row r="107" spans="1:62" ht="16.2">
      <c r="A107" s="23">
        <v>103</v>
      </c>
      <c r="B107" s="33" t="s">
        <v>2759</v>
      </c>
      <c r="C107" s="33" t="s">
        <v>1775</v>
      </c>
      <c r="D107" s="33" t="s">
        <v>2659</v>
      </c>
      <c r="E107" s="33">
        <v>72</v>
      </c>
      <c r="F107" s="33"/>
      <c r="G107" s="33"/>
      <c r="H107" s="23" t="str">
        <f t="shared" si="2"/>
        <v>陳＊源</v>
      </c>
      <c r="I107" s="23" t="str">
        <f t="shared" si="3"/>
        <v>0＊636515</v>
      </c>
      <c r="J107" s="33" t="s">
        <v>2035</v>
      </c>
      <c r="K107" s="33" t="s">
        <v>67</v>
      </c>
      <c r="L107" s="33">
        <v>1410</v>
      </c>
      <c r="M107" s="2"/>
      <c r="N107" s="2"/>
      <c r="O107" s="2"/>
      <c r="P107" s="2"/>
      <c r="Q107" s="2"/>
      <c r="R107" s="18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2"/>
      <c r="AK107" s="1"/>
      <c r="AL107" s="2"/>
      <c r="AM107" s="1"/>
      <c r="AN107" s="1"/>
      <c r="AO107" s="1"/>
      <c r="AP107" s="1"/>
      <c r="AQ107" s="1"/>
      <c r="AR107" s="2"/>
      <c r="AS107" s="1"/>
      <c r="AT107" s="1"/>
      <c r="AU107" s="1"/>
      <c r="AV107" s="1"/>
      <c r="AW107" s="1"/>
      <c r="AX107" s="1" t="s">
        <v>3187</v>
      </c>
      <c r="AY107" s="1"/>
      <c r="AZ107" s="1"/>
      <c r="BA107" s="1"/>
      <c r="BB107" s="1"/>
      <c r="BC107" s="2"/>
      <c r="BD107" s="2"/>
      <c r="BE107" s="1"/>
      <c r="BF107" s="2"/>
      <c r="BG107" s="2"/>
      <c r="BH107" s="2"/>
      <c r="BI107" s="1"/>
      <c r="BJ107" s="56"/>
    </row>
    <row r="108" spans="1:62" ht="16.2">
      <c r="A108" s="23">
        <v>104</v>
      </c>
      <c r="B108" s="33" t="s">
        <v>2760</v>
      </c>
      <c r="C108" s="33" t="s">
        <v>2120</v>
      </c>
      <c r="D108" s="33" t="s">
        <v>2659</v>
      </c>
      <c r="E108" s="33">
        <v>68</v>
      </c>
      <c r="F108" s="33"/>
      <c r="G108" s="33"/>
      <c r="H108" s="23" t="str">
        <f t="shared" si="2"/>
        <v>羅＊壤</v>
      </c>
      <c r="I108" s="23" t="str">
        <f t="shared" si="3"/>
        <v>1＊405607</v>
      </c>
      <c r="J108" s="33" t="s">
        <v>2035</v>
      </c>
      <c r="K108" s="33" t="s">
        <v>58</v>
      </c>
      <c r="L108" s="33">
        <v>1410</v>
      </c>
      <c r="M108" s="2"/>
      <c r="N108" s="2"/>
      <c r="O108" s="2"/>
      <c r="P108" s="2"/>
      <c r="Q108" s="2"/>
      <c r="R108" s="18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2"/>
      <c r="AK108" s="1"/>
      <c r="AL108" s="2"/>
      <c r="AM108" s="1"/>
      <c r="AN108" s="1"/>
      <c r="AO108" s="1"/>
      <c r="AP108" s="1"/>
      <c r="AQ108" s="1"/>
      <c r="AR108" s="2"/>
      <c r="AS108" s="1"/>
      <c r="AT108" s="1" t="s">
        <v>3187</v>
      </c>
      <c r="AU108" s="1"/>
      <c r="AV108" s="1"/>
      <c r="AW108" s="1"/>
      <c r="AX108" s="1"/>
      <c r="AY108" s="1"/>
      <c r="AZ108" s="1"/>
      <c r="BA108" s="1"/>
      <c r="BB108" s="1"/>
      <c r="BC108" s="2"/>
      <c r="BD108" s="2"/>
      <c r="BE108" s="1"/>
      <c r="BF108" s="2"/>
      <c r="BG108" s="2"/>
      <c r="BH108" s="2"/>
      <c r="BI108" s="1"/>
      <c r="BJ108" s="56"/>
    </row>
    <row r="109" spans="1:62" ht="16.2">
      <c r="A109" s="23">
        <v>105</v>
      </c>
      <c r="B109" s="33" t="s">
        <v>2761</v>
      </c>
      <c r="C109" s="33" t="s">
        <v>2121</v>
      </c>
      <c r="D109" s="33" t="s">
        <v>2659</v>
      </c>
      <c r="E109" s="33">
        <v>80</v>
      </c>
      <c r="F109" s="33"/>
      <c r="G109" s="33"/>
      <c r="H109" s="23" t="str">
        <f t="shared" si="2"/>
        <v>黃＊雄</v>
      </c>
      <c r="I109" s="23" t="str">
        <f t="shared" si="3"/>
        <v>0＊948092</v>
      </c>
      <c r="J109" s="33" t="s">
        <v>2035</v>
      </c>
      <c r="K109" s="33" t="s">
        <v>67</v>
      </c>
      <c r="L109" s="33">
        <v>1410</v>
      </c>
      <c r="M109" s="2"/>
      <c r="N109" s="2"/>
      <c r="O109" s="2"/>
      <c r="P109" s="2"/>
      <c r="Q109" s="2"/>
      <c r="R109" s="18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2"/>
      <c r="AK109" s="1"/>
      <c r="AL109" s="2"/>
      <c r="AM109" s="1"/>
      <c r="AN109" s="1"/>
      <c r="AO109" s="1"/>
      <c r="AP109" s="1"/>
      <c r="AQ109" s="1"/>
      <c r="AR109" s="2"/>
      <c r="AS109" s="1"/>
      <c r="AT109" s="1"/>
      <c r="AU109" s="1"/>
      <c r="AV109" s="1"/>
      <c r="AW109" s="1"/>
      <c r="AX109" s="1" t="s">
        <v>3187</v>
      </c>
      <c r="AY109" s="1"/>
      <c r="AZ109" s="1"/>
      <c r="BA109" s="1"/>
      <c r="BB109" s="1"/>
      <c r="BC109" s="2"/>
      <c r="BD109" s="2"/>
      <c r="BE109" s="1"/>
      <c r="BF109" s="2"/>
      <c r="BG109" s="2"/>
      <c r="BH109" s="2"/>
      <c r="BI109" s="1"/>
      <c r="BJ109" s="56"/>
    </row>
    <row r="110" spans="1:62" ht="16.2">
      <c r="A110" s="23">
        <v>106</v>
      </c>
      <c r="B110" s="33" t="s">
        <v>2762</v>
      </c>
      <c r="C110" s="33" t="s">
        <v>2122</v>
      </c>
      <c r="D110" s="33" t="s">
        <v>2661</v>
      </c>
      <c r="E110" s="33">
        <v>49</v>
      </c>
      <c r="F110" s="33" t="s">
        <v>2036</v>
      </c>
      <c r="G110" s="33" t="s">
        <v>2039</v>
      </c>
      <c r="H110" s="23" t="str">
        <f t="shared" si="2"/>
        <v>蔡＊蓉</v>
      </c>
      <c r="I110" s="23" t="str">
        <f t="shared" si="3"/>
        <v>1＊153319</v>
      </c>
      <c r="J110" s="33" t="s">
        <v>2035</v>
      </c>
      <c r="K110" s="33" t="s">
        <v>58</v>
      </c>
      <c r="L110" s="33">
        <v>1410</v>
      </c>
      <c r="M110" s="2"/>
      <c r="N110" s="2"/>
      <c r="O110" s="2"/>
      <c r="P110" s="2"/>
      <c r="Q110" s="2"/>
      <c r="R110" s="18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2"/>
      <c r="AK110" s="1"/>
      <c r="AL110" s="2"/>
      <c r="AM110" s="1"/>
      <c r="AN110" s="1"/>
      <c r="AO110" s="1"/>
      <c r="AP110" s="1"/>
      <c r="AQ110" s="1"/>
      <c r="AR110" s="2"/>
      <c r="AS110" s="1"/>
      <c r="AT110" s="1" t="s">
        <v>3187</v>
      </c>
      <c r="AU110" s="1"/>
      <c r="AV110" s="1"/>
      <c r="AW110" s="1"/>
      <c r="AX110" s="1"/>
      <c r="AY110" s="1"/>
      <c r="AZ110" s="1"/>
      <c r="BA110" s="1"/>
      <c r="BB110" s="1"/>
      <c r="BC110" s="2"/>
      <c r="BD110" s="2"/>
      <c r="BE110" s="1"/>
      <c r="BF110" s="2"/>
      <c r="BG110" s="2"/>
      <c r="BH110" s="2"/>
      <c r="BI110" s="1"/>
      <c r="BJ110" s="56"/>
    </row>
    <row r="111" spans="1:62" ht="16.2">
      <c r="A111" s="23">
        <v>107</v>
      </c>
      <c r="B111" s="33" t="s">
        <v>2763</v>
      </c>
      <c r="C111" s="33" t="s">
        <v>2123</v>
      </c>
      <c r="D111" s="33" t="s">
        <v>2659</v>
      </c>
      <c r="E111" s="33">
        <v>39</v>
      </c>
      <c r="F111" s="33" t="s">
        <v>2049</v>
      </c>
      <c r="G111" s="33"/>
      <c r="H111" s="23" t="str">
        <f t="shared" si="2"/>
        <v>李＊樹</v>
      </c>
      <c r="I111" s="23" t="str">
        <f t="shared" si="3"/>
        <v>2＊846277</v>
      </c>
      <c r="J111" s="33" t="s">
        <v>2039</v>
      </c>
      <c r="K111" s="33" t="s">
        <v>67</v>
      </c>
      <c r="L111" s="33">
        <v>1410</v>
      </c>
      <c r="M111" s="2"/>
      <c r="N111" s="2"/>
      <c r="O111" s="2"/>
      <c r="P111" s="2"/>
      <c r="Q111" s="2"/>
      <c r="R111" s="18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2"/>
      <c r="AK111" s="1"/>
      <c r="AL111" s="2"/>
      <c r="AM111" s="1"/>
      <c r="AN111" s="1"/>
      <c r="AO111" s="1"/>
      <c r="AP111" s="1"/>
      <c r="AQ111" s="1"/>
      <c r="AR111" s="2"/>
      <c r="AS111" s="1"/>
      <c r="AT111" s="1"/>
      <c r="AU111" s="1"/>
      <c r="AV111" s="1"/>
      <c r="AW111" s="1"/>
      <c r="AX111" s="1" t="s">
        <v>3187</v>
      </c>
      <c r="AY111" s="1"/>
      <c r="AZ111" s="1"/>
      <c r="BA111" s="1"/>
      <c r="BB111" s="1"/>
      <c r="BC111" s="2"/>
      <c r="BD111" s="2"/>
      <c r="BE111" s="1"/>
      <c r="BF111" s="2"/>
      <c r="BG111" s="2"/>
      <c r="BH111" s="2"/>
      <c r="BI111" s="1"/>
      <c r="BJ111" s="56"/>
    </row>
    <row r="112" spans="1:62" ht="16.2">
      <c r="A112" s="23">
        <v>108</v>
      </c>
      <c r="B112" s="33" t="s">
        <v>2764</v>
      </c>
      <c r="C112" s="33" t="s">
        <v>2125</v>
      </c>
      <c r="D112" s="33" t="s">
        <v>2659</v>
      </c>
      <c r="E112" s="33">
        <v>33</v>
      </c>
      <c r="F112" s="33" t="s">
        <v>2038</v>
      </c>
      <c r="G112" s="33" t="s">
        <v>2051</v>
      </c>
      <c r="H112" s="23" t="str">
        <f t="shared" si="2"/>
        <v>楊＊博</v>
      </c>
      <c r="I112" s="23" t="str">
        <f t="shared" si="3"/>
        <v>0＊041437</v>
      </c>
      <c r="J112" s="33" t="s">
        <v>2020</v>
      </c>
      <c r="K112" s="33" t="s">
        <v>67</v>
      </c>
      <c r="L112" s="33">
        <v>1410</v>
      </c>
      <c r="M112" s="2"/>
      <c r="N112" s="2"/>
      <c r="O112" s="2"/>
      <c r="P112" s="2"/>
      <c r="Q112" s="2"/>
      <c r="R112" s="18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2"/>
      <c r="AK112" s="1"/>
      <c r="AL112" s="2"/>
      <c r="AM112" s="1"/>
      <c r="AN112" s="1"/>
      <c r="AO112" s="1"/>
      <c r="AP112" s="1"/>
      <c r="AQ112" s="1"/>
      <c r="AR112" s="2"/>
      <c r="AS112" s="1"/>
      <c r="AT112" s="1"/>
      <c r="AU112" s="1"/>
      <c r="AV112" s="1"/>
      <c r="AW112" s="1"/>
      <c r="AX112" s="1" t="s">
        <v>3187</v>
      </c>
      <c r="AY112" s="1"/>
      <c r="AZ112" s="1"/>
      <c r="BA112" s="1"/>
      <c r="BB112" s="1"/>
      <c r="BC112" s="2"/>
      <c r="BD112" s="2"/>
      <c r="BE112" s="2"/>
      <c r="BF112" s="2"/>
      <c r="BG112" s="2"/>
      <c r="BH112" s="2"/>
      <c r="BI112" s="1"/>
      <c r="BJ112" s="56"/>
    </row>
    <row r="113" spans="1:62" ht="16.2">
      <c r="A113" s="23">
        <v>109</v>
      </c>
      <c r="B113" s="33" t="s">
        <v>2765</v>
      </c>
      <c r="C113" s="33" t="s">
        <v>2126</v>
      </c>
      <c r="D113" s="33" t="s">
        <v>2659</v>
      </c>
      <c r="E113" s="33">
        <v>45</v>
      </c>
      <c r="F113" s="33"/>
      <c r="G113" s="33"/>
      <c r="H113" s="23" t="str">
        <f t="shared" si="2"/>
        <v>楊＊勲</v>
      </c>
      <c r="I113" s="23" t="str">
        <f t="shared" si="3"/>
        <v>1＊468766</v>
      </c>
      <c r="J113" s="33" t="s">
        <v>2020</v>
      </c>
      <c r="K113" s="33" t="s">
        <v>58</v>
      </c>
      <c r="L113" s="33">
        <v>1410</v>
      </c>
      <c r="M113" s="2"/>
      <c r="N113" s="2"/>
      <c r="O113" s="2"/>
      <c r="P113" s="2"/>
      <c r="Q113" s="2"/>
      <c r="R113" s="18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2"/>
      <c r="AK113" s="1"/>
      <c r="AL113" s="2"/>
      <c r="AM113" s="1"/>
      <c r="AN113" s="1"/>
      <c r="AO113" s="1"/>
      <c r="AP113" s="1"/>
      <c r="AQ113" s="1"/>
      <c r="AR113" s="2"/>
      <c r="AS113" s="1"/>
      <c r="AT113" s="1" t="s">
        <v>3187</v>
      </c>
      <c r="AU113" s="1"/>
      <c r="AV113" s="1"/>
      <c r="AW113" s="1"/>
      <c r="AX113" s="1"/>
      <c r="AY113" s="1"/>
      <c r="AZ113" s="1"/>
      <c r="BA113" s="1"/>
      <c r="BB113" s="1"/>
      <c r="BC113" s="2"/>
      <c r="BD113" s="2"/>
      <c r="BE113" s="1"/>
      <c r="BF113" s="2"/>
      <c r="BG113" s="2"/>
      <c r="BH113" s="2"/>
      <c r="BI113" s="1"/>
      <c r="BJ113" s="56"/>
    </row>
    <row r="114" spans="1:62" ht="16.2">
      <c r="A114" s="23">
        <v>110</v>
      </c>
      <c r="B114" s="33" t="s">
        <v>2766</v>
      </c>
      <c r="C114" s="33" t="s">
        <v>2127</v>
      </c>
      <c r="D114" s="33" t="s">
        <v>2661</v>
      </c>
      <c r="E114" s="33">
        <v>66</v>
      </c>
      <c r="F114" s="33" t="s">
        <v>1433</v>
      </c>
      <c r="G114" s="33"/>
      <c r="H114" s="23" t="str">
        <f t="shared" si="2"/>
        <v>林＊</v>
      </c>
      <c r="I114" s="23" t="str">
        <f t="shared" si="3"/>
        <v>0＊959819</v>
      </c>
      <c r="J114" s="33" t="s">
        <v>2020</v>
      </c>
      <c r="K114" s="33" t="s">
        <v>58</v>
      </c>
      <c r="L114" s="33">
        <v>1410</v>
      </c>
      <c r="M114" s="2"/>
      <c r="N114" s="2"/>
      <c r="O114" s="2"/>
      <c r="P114" s="2"/>
      <c r="Q114" s="2"/>
      <c r="R114" s="18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2"/>
      <c r="AK114" s="1"/>
      <c r="AL114" s="2"/>
      <c r="AM114" s="1"/>
      <c r="AN114" s="1"/>
      <c r="AO114" s="1"/>
      <c r="AP114" s="1"/>
      <c r="AQ114" s="1"/>
      <c r="AR114" s="2"/>
      <c r="AS114" s="1" t="s">
        <v>3180</v>
      </c>
      <c r="AT114" s="1"/>
      <c r="AU114" s="1"/>
      <c r="AV114" s="1"/>
      <c r="AW114" s="1"/>
      <c r="AX114" s="1"/>
      <c r="AY114" s="1"/>
      <c r="AZ114" s="1"/>
      <c r="BA114" s="1"/>
      <c r="BB114" s="1"/>
      <c r="BC114" s="2"/>
      <c r="BD114" s="2"/>
      <c r="BE114" s="1"/>
      <c r="BF114" s="2"/>
      <c r="BG114" s="2"/>
      <c r="BH114" s="2"/>
      <c r="BI114" s="1"/>
      <c r="BJ114" s="56"/>
    </row>
    <row r="115" spans="1:62" ht="16.2">
      <c r="A115" s="23">
        <v>111</v>
      </c>
      <c r="B115" s="33" t="s">
        <v>2767</v>
      </c>
      <c r="C115" s="33" t="s">
        <v>2128</v>
      </c>
      <c r="D115" s="33" t="s">
        <v>2659</v>
      </c>
      <c r="E115" s="33">
        <v>50</v>
      </c>
      <c r="F115" s="33" t="s">
        <v>2129</v>
      </c>
      <c r="G115" s="33" t="s">
        <v>2023</v>
      </c>
      <c r="H115" s="23" t="str">
        <f t="shared" si="2"/>
        <v>黃＊瑋</v>
      </c>
      <c r="I115" s="23" t="str">
        <f t="shared" si="3"/>
        <v>2＊799965</v>
      </c>
      <c r="J115" s="33" t="s">
        <v>2047</v>
      </c>
      <c r="K115" s="33" t="s">
        <v>58</v>
      </c>
      <c r="L115" s="33">
        <v>1410</v>
      </c>
      <c r="M115" s="2"/>
      <c r="N115" s="2"/>
      <c r="O115" s="2"/>
      <c r="P115" s="2"/>
      <c r="Q115" s="2"/>
      <c r="R115" s="18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2"/>
      <c r="AK115" s="1"/>
      <c r="AL115" s="2"/>
      <c r="AM115" s="1"/>
      <c r="AN115" s="1"/>
      <c r="AO115" s="1"/>
      <c r="AP115" s="1"/>
      <c r="AQ115" s="1"/>
      <c r="AR115" s="2"/>
      <c r="AS115" s="1"/>
      <c r="AT115" s="1" t="s">
        <v>3187</v>
      </c>
      <c r="AU115" s="1"/>
      <c r="AV115" s="1"/>
      <c r="AW115" s="1"/>
      <c r="AX115" s="1"/>
      <c r="AY115" s="1"/>
      <c r="AZ115" s="1"/>
      <c r="BA115" s="1"/>
      <c r="BB115" s="1"/>
      <c r="BC115" s="2"/>
      <c r="BD115" s="2"/>
      <c r="BE115" s="1"/>
      <c r="BF115" s="2"/>
      <c r="BG115" s="2"/>
      <c r="BH115" s="2"/>
      <c r="BI115" s="1"/>
      <c r="BJ115" s="56"/>
    </row>
    <row r="116" spans="1:62" ht="16.2">
      <c r="A116" s="23">
        <v>112</v>
      </c>
      <c r="B116" s="33" t="s">
        <v>2768</v>
      </c>
      <c r="C116" s="33" t="s">
        <v>2130</v>
      </c>
      <c r="D116" s="33" t="s">
        <v>2659</v>
      </c>
      <c r="E116" s="33">
        <v>88</v>
      </c>
      <c r="F116" s="33" t="s">
        <v>2019</v>
      </c>
      <c r="G116" s="33" t="s">
        <v>2048</v>
      </c>
      <c r="H116" s="23" t="str">
        <f t="shared" si="2"/>
        <v>陳＊臣</v>
      </c>
      <c r="I116" s="23" t="str">
        <f t="shared" si="3"/>
        <v>0＊061390</v>
      </c>
      <c r="J116" s="33" t="s">
        <v>2023</v>
      </c>
      <c r="K116" s="33" t="s">
        <v>118</v>
      </c>
      <c r="L116" s="33">
        <v>1410</v>
      </c>
      <c r="M116" s="2"/>
      <c r="N116" s="2"/>
      <c r="O116" s="2"/>
      <c r="P116" s="2"/>
      <c r="Q116" s="2"/>
      <c r="R116" s="18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2"/>
      <c r="AK116" s="1"/>
      <c r="AL116" s="2"/>
      <c r="AM116" s="1"/>
      <c r="AN116" s="1"/>
      <c r="AO116" s="1"/>
      <c r="AP116" s="1"/>
      <c r="AQ116" s="1"/>
      <c r="AR116" s="2"/>
      <c r="AS116" s="1"/>
      <c r="AT116" s="1"/>
      <c r="AU116" s="1"/>
      <c r="AV116" s="1"/>
      <c r="AW116" s="1" t="s">
        <v>3180</v>
      </c>
      <c r="AX116" s="1"/>
      <c r="AY116" s="1"/>
      <c r="AZ116" s="1"/>
      <c r="BA116" s="1"/>
      <c r="BB116" s="1"/>
      <c r="BC116" s="2"/>
      <c r="BD116" s="2"/>
      <c r="BE116" s="1"/>
      <c r="BF116" s="2"/>
      <c r="BG116" s="2"/>
      <c r="BH116" s="2"/>
      <c r="BI116" s="1"/>
      <c r="BJ116" s="56"/>
    </row>
    <row r="117" spans="1:62" ht="16.2">
      <c r="A117" s="23">
        <v>113</v>
      </c>
      <c r="B117" s="33" t="s">
        <v>2769</v>
      </c>
      <c r="C117" s="33" t="s">
        <v>2131</v>
      </c>
      <c r="D117" s="33" t="s">
        <v>2659</v>
      </c>
      <c r="E117" s="33">
        <v>72</v>
      </c>
      <c r="F117" s="33" t="s">
        <v>2132</v>
      </c>
      <c r="G117" s="33" t="s">
        <v>2133</v>
      </c>
      <c r="H117" s="23" t="str">
        <f t="shared" si="2"/>
        <v>黃＊陽</v>
      </c>
      <c r="I117" s="23" t="str">
        <f t="shared" si="3"/>
        <v>1＊042492</v>
      </c>
      <c r="J117" s="33" t="s">
        <v>2133</v>
      </c>
      <c r="K117" s="33">
        <v>5761110</v>
      </c>
      <c r="L117" s="36" t="s">
        <v>334</v>
      </c>
      <c r="M117" s="2"/>
      <c r="N117" s="2"/>
      <c r="O117" s="2"/>
      <c r="P117" s="2"/>
      <c r="Q117" s="2"/>
      <c r="R117" s="18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2"/>
      <c r="AK117" s="1"/>
      <c r="AL117" s="2"/>
      <c r="AM117" s="1"/>
      <c r="AN117" s="1"/>
      <c r="AO117" s="1"/>
      <c r="AP117" s="1"/>
      <c r="AQ117" s="1"/>
      <c r="AR117" s="2"/>
      <c r="AS117" s="1"/>
      <c r="AT117" s="1"/>
      <c r="AU117" s="1"/>
      <c r="AV117" s="1" t="s">
        <v>3180</v>
      </c>
      <c r="AW117" s="1"/>
      <c r="AX117" s="1"/>
      <c r="AY117" s="1"/>
      <c r="AZ117" s="1"/>
      <c r="BA117" s="1"/>
      <c r="BB117" s="1"/>
      <c r="BC117" s="2"/>
      <c r="BD117" s="2"/>
      <c r="BE117" s="1"/>
      <c r="BF117" s="2"/>
      <c r="BG117" s="2"/>
      <c r="BH117" s="2"/>
      <c r="BI117" s="1"/>
      <c r="BJ117" s="56"/>
    </row>
    <row r="118" spans="1:62" ht="31.2">
      <c r="A118" s="23">
        <v>114</v>
      </c>
      <c r="B118" s="33" t="s">
        <v>2770</v>
      </c>
      <c r="C118" s="33" t="s">
        <v>425</v>
      </c>
      <c r="D118" s="33" t="s">
        <v>2661</v>
      </c>
      <c r="E118" s="33">
        <v>54</v>
      </c>
      <c r="F118" s="33" t="s">
        <v>325</v>
      </c>
      <c r="G118" s="33" t="s">
        <v>325</v>
      </c>
      <c r="H118" s="23" t="str">
        <f t="shared" si="2"/>
        <v>楊＊燕</v>
      </c>
      <c r="I118" s="23" t="str">
        <f t="shared" si="3"/>
        <v>0＊154677</v>
      </c>
      <c r="J118" s="33" t="s">
        <v>2133</v>
      </c>
      <c r="K118" s="33" t="s">
        <v>1130</v>
      </c>
      <c r="L118" s="36" t="s">
        <v>334</v>
      </c>
      <c r="M118" s="2"/>
      <c r="N118" s="2"/>
      <c r="O118" s="2"/>
      <c r="P118" s="2"/>
      <c r="Q118" s="2"/>
      <c r="R118" s="18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2"/>
      <c r="AK118" s="1"/>
      <c r="AL118" s="2"/>
      <c r="AM118" s="1"/>
      <c r="AN118" s="1"/>
      <c r="AO118" s="1"/>
      <c r="AP118" s="1"/>
      <c r="AQ118" s="1"/>
      <c r="AR118" s="2"/>
      <c r="AS118" s="1"/>
      <c r="AT118" s="1"/>
      <c r="AU118" s="1"/>
      <c r="AV118" s="1"/>
      <c r="AW118" s="1"/>
      <c r="AX118" s="1"/>
      <c r="AY118" s="1"/>
      <c r="AZ118" s="1"/>
      <c r="BA118" s="1"/>
      <c r="BB118" s="1" t="s">
        <v>1133</v>
      </c>
      <c r="BC118" s="2"/>
      <c r="BD118" s="2"/>
      <c r="BE118" s="1"/>
      <c r="BF118" s="2"/>
      <c r="BG118" s="2"/>
      <c r="BH118" s="2"/>
      <c r="BI118" s="1"/>
      <c r="BJ118" s="56"/>
    </row>
    <row r="119" spans="1:62" ht="31.2">
      <c r="A119" s="23">
        <v>115</v>
      </c>
      <c r="B119" s="33" t="s">
        <v>2771</v>
      </c>
      <c r="C119" s="33" t="s">
        <v>2134</v>
      </c>
      <c r="D119" s="33" t="s">
        <v>2659</v>
      </c>
      <c r="E119" s="33">
        <v>69</v>
      </c>
      <c r="F119" s="33" t="s">
        <v>325</v>
      </c>
      <c r="G119" s="33" t="s">
        <v>325</v>
      </c>
      <c r="H119" s="23" t="str">
        <f t="shared" si="2"/>
        <v>高＊昌</v>
      </c>
      <c r="I119" s="23" t="str">
        <f t="shared" si="3"/>
        <v>0＊472896</v>
      </c>
      <c r="J119" s="33" t="s">
        <v>2133</v>
      </c>
      <c r="K119" s="33" t="s">
        <v>1127</v>
      </c>
      <c r="L119" s="36" t="s">
        <v>334</v>
      </c>
      <c r="M119" s="2"/>
      <c r="N119" s="2"/>
      <c r="O119" s="2"/>
      <c r="P119" s="2"/>
      <c r="Q119" s="2"/>
      <c r="R119" s="18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2"/>
      <c r="AK119" s="1"/>
      <c r="AL119" s="2"/>
      <c r="AM119" s="1"/>
      <c r="AN119" s="1"/>
      <c r="AO119" s="1"/>
      <c r="AP119" s="1"/>
      <c r="AQ119" s="1"/>
      <c r="AR119" s="2"/>
      <c r="AS119" s="1"/>
      <c r="AT119" s="1"/>
      <c r="AU119" s="1"/>
      <c r="AV119" s="1"/>
      <c r="AW119" s="1"/>
      <c r="AX119" s="1"/>
      <c r="AY119" s="1"/>
      <c r="AZ119" s="1"/>
      <c r="BA119" s="1" t="s">
        <v>3180</v>
      </c>
      <c r="BB119" s="1"/>
      <c r="BC119" s="2"/>
      <c r="BD119" s="2"/>
      <c r="BE119" s="1"/>
      <c r="BF119" s="2"/>
      <c r="BG119" s="2"/>
      <c r="BH119" s="2"/>
      <c r="BI119" s="1"/>
      <c r="BJ119" s="56"/>
    </row>
    <row r="120" spans="1:62" ht="31.2">
      <c r="A120" s="23">
        <v>116</v>
      </c>
      <c r="B120" s="33" t="s">
        <v>2772</v>
      </c>
      <c r="C120" s="33" t="s">
        <v>374</v>
      </c>
      <c r="D120" s="33" t="s">
        <v>2659</v>
      </c>
      <c r="E120" s="33">
        <v>59</v>
      </c>
      <c r="F120" s="33" t="s">
        <v>325</v>
      </c>
      <c r="G120" s="33" t="s">
        <v>325</v>
      </c>
      <c r="H120" s="23" t="str">
        <f t="shared" si="2"/>
        <v>許＊生</v>
      </c>
      <c r="I120" s="23" t="str">
        <f t="shared" si="3"/>
        <v>0＊961308</v>
      </c>
      <c r="J120" s="33" t="s">
        <v>2133</v>
      </c>
      <c r="K120" s="33" t="s">
        <v>1127</v>
      </c>
      <c r="L120" s="36" t="s">
        <v>334</v>
      </c>
      <c r="M120" s="2"/>
      <c r="N120" s="2"/>
      <c r="O120" s="2"/>
      <c r="P120" s="2"/>
      <c r="Q120" s="2"/>
      <c r="R120" s="18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2"/>
      <c r="AK120" s="1"/>
      <c r="AL120" s="2"/>
      <c r="AM120" s="1"/>
      <c r="AN120" s="1"/>
      <c r="AO120" s="1"/>
      <c r="AP120" s="1"/>
      <c r="AQ120" s="1"/>
      <c r="AR120" s="2"/>
      <c r="AS120" s="1"/>
      <c r="AT120" s="1"/>
      <c r="AU120" s="1"/>
      <c r="AV120" s="1"/>
      <c r="AW120" s="1"/>
      <c r="AX120" s="1"/>
      <c r="AY120" s="1"/>
      <c r="AZ120" s="1"/>
      <c r="BA120" s="1" t="s">
        <v>3180</v>
      </c>
      <c r="BB120" s="1"/>
      <c r="BC120" s="2"/>
      <c r="BD120" s="2"/>
      <c r="BE120" s="1"/>
      <c r="BF120" s="2"/>
      <c r="BG120" s="2"/>
      <c r="BH120" s="2"/>
      <c r="BI120" s="1"/>
      <c r="BJ120" s="56"/>
    </row>
    <row r="121" spans="1:62" ht="62.4">
      <c r="A121" s="23">
        <v>117</v>
      </c>
      <c r="B121" s="33" t="s">
        <v>2773</v>
      </c>
      <c r="C121" s="33" t="s">
        <v>2135</v>
      </c>
      <c r="D121" s="33" t="s">
        <v>2661</v>
      </c>
      <c r="E121" s="33">
        <v>69</v>
      </c>
      <c r="F121" s="33" t="s">
        <v>325</v>
      </c>
      <c r="G121" s="33" t="s">
        <v>325</v>
      </c>
      <c r="H121" s="23" t="str">
        <f t="shared" si="2"/>
        <v>楊＊金連</v>
      </c>
      <c r="I121" s="23" t="str">
        <f t="shared" si="3"/>
        <v>0＊280756</v>
      </c>
      <c r="J121" s="33" t="s">
        <v>2133</v>
      </c>
      <c r="K121" s="33" t="s">
        <v>2629</v>
      </c>
      <c r="L121" s="36" t="s">
        <v>334</v>
      </c>
      <c r="M121" s="2"/>
      <c r="N121" s="2"/>
      <c r="O121" s="2"/>
      <c r="P121" s="2"/>
      <c r="Q121" s="2"/>
      <c r="R121" s="18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2"/>
      <c r="AK121" s="1"/>
      <c r="AL121" s="2"/>
      <c r="AM121" s="1"/>
      <c r="AN121" s="1"/>
      <c r="AO121" s="1"/>
      <c r="AP121" s="1"/>
      <c r="AQ121" s="1"/>
      <c r="AR121" s="2"/>
      <c r="AS121" s="1"/>
      <c r="AT121" s="1"/>
      <c r="AU121" s="1"/>
      <c r="AV121" s="1"/>
      <c r="AW121" s="1"/>
      <c r="AX121" s="1"/>
      <c r="AY121" s="1"/>
      <c r="AZ121" s="1" t="s">
        <v>3187</v>
      </c>
      <c r="BA121" s="1" t="s">
        <v>3180</v>
      </c>
      <c r="BB121" s="1"/>
      <c r="BC121" s="2"/>
      <c r="BD121" s="2"/>
      <c r="BE121" s="1"/>
      <c r="BF121" s="2"/>
      <c r="BG121" s="2"/>
      <c r="BH121" s="2"/>
      <c r="BI121" s="1" t="s">
        <v>1098</v>
      </c>
      <c r="BJ121" s="56"/>
    </row>
    <row r="122" spans="1:62" ht="31.2">
      <c r="A122" s="23">
        <v>118</v>
      </c>
      <c r="B122" s="33" t="s">
        <v>2774</v>
      </c>
      <c r="C122" s="33" t="s">
        <v>2136</v>
      </c>
      <c r="D122" s="33" t="s">
        <v>2661</v>
      </c>
      <c r="E122" s="33">
        <v>72</v>
      </c>
      <c r="F122" s="33" t="s">
        <v>325</v>
      </c>
      <c r="G122" s="33" t="s">
        <v>325</v>
      </c>
      <c r="H122" s="23" t="str">
        <f t="shared" si="2"/>
        <v>王＊英</v>
      </c>
      <c r="I122" s="23" t="str">
        <f t="shared" si="3"/>
        <v>1＊877839</v>
      </c>
      <c r="J122" s="33" t="s">
        <v>2133</v>
      </c>
      <c r="K122" s="33" t="s">
        <v>1130</v>
      </c>
      <c r="L122" s="36" t="s">
        <v>334</v>
      </c>
      <c r="M122" s="2"/>
      <c r="N122" s="2"/>
      <c r="O122" s="2"/>
      <c r="P122" s="2"/>
      <c r="Q122" s="2"/>
      <c r="R122" s="18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2"/>
      <c r="AK122" s="1"/>
      <c r="AL122" s="2"/>
      <c r="AM122" s="1"/>
      <c r="AN122" s="1"/>
      <c r="AO122" s="1"/>
      <c r="AP122" s="1"/>
      <c r="AQ122" s="1"/>
      <c r="AR122" s="2"/>
      <c r="AS122" s="1"/>
      <c r="AT122" s="1"/>
      <c r="AU122" s="1"/>
      <c r="AV122" s="1"/>
      <c r="AW122" s="1"/>
      <c r="AX122" s="1"/>
      <c r="AY122" s="1"/>
      <c r="AZ122" s="1"/>
      <c r="BA122" s="1"/>
      <c r="BB122" s="1" t="s">
        <v>1102</v>
      </c>
      <c r="BC122" s="2"/>
      <c r="BD122" s="2"/>
      <c r="BE122" s="1"/>
      <c r="BF122" s="2"/>
      <c r="BG122" s="2"/>
      <c r="BH122" s="2"/>
      <c r="BI122" s="1"/>
      <c r="BJ122" s="56"/>
    </row>
    <row r="123" spans="1:62" ht="46.8">
      <c r="A123" s="23">
        <v>119</v>
      </c>
      <c r="B123" s="33" t="s">
        <v>2775</v>
      </c>
      <c r="C123" s="33" t="s">
        <v>2137</v>
      </c>
      <c r="D123" s="33" t="s">
        <v>2661</v>
      </c>
      <c r="E123" s="33">
        <v>69</v>
      </c>
      <c r="F123" s="33" t="s">
        <v>1662</v>
      </c>
      <c r="G123" s="33" t="s">
        <v>2138</v>
      </c>
      <c r="H123" s="23" t="str">
        <f t="shared" si="2"/>
        <v>徐＊貴美</v>
      </c>
      <c r="I123" s="23" t="str">
        <f t="shared" si="3"/>
        <v>1＊345291</v>
      </c>
      <c r="J123" s="33" t="s">
        <v>2133</v>
      </c>
      <c r="K123" s="33" t="s">
        <v>1800</v>
      </c>
      <c r="L123" s="36" t="s">
        <v>334</v>
      </c>
      <c r="M123" s="2"/>
      <c r="N123" s="2"/>
      <c r="O123" s="2"/>
      <c r="P123" s="2"/>
      <c r="Q123" s="2"/>
      <c r="R123" s="18"/>
      <c r="S123" s="1"/>
      <c r="T123" s="1"/>
      <c r="U123" s="1"/>
      <c r="V123" s="1"/>
      <c r="W123" s="1" t="s">
        <v>3180</v>
      </c>
      <c r="X123" s="1"/>
      <c r="Y123" s="1" t="s">
        <v>2630</v>
      </c>
      <c r="Z123" s="1"/>
      <c r="AA123" s="1"/>
      <c r="AB123" s="1" t="s">
        <v>3185</v>
      </c>
      <c r="AC123" s="1"/>
      <c r="AD123" s="1"/>
      <c r="AE123" s="1"/>
      <c r="AF123" s="1"/>
      <c r="AG123" s="1"/>
      <c r="AH123" s="1"/>
      <c r="AI123" s="1"/>
      <c r="AJ123" s="2"/>
      <c r="AK123" s="1"/>
      <c r="AL123" s="2"/>
      <c r="AM123" s="1"/>
      <c r="AN123" s="1"/>
      <c r="AO123" s="1"/>
      <c r="AP123" s="1"/>
      <c r="AQ123" s="1"/>
      <c r="AR123" s="2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2"/>
      <c r="BD123" s="2"/>
      <c r="BE123" s="1"/>
      <c r="BF123" s="2"/>
      <c r="BG123" s="2"/>
      <c r="BH123" s="2"/>
      <c r="BI123" s="1"/>
      <c r="BJ123" s="56"/>
    </row>
    <row r="124" spans="1:62" ht="31.2">
      <c r="A124" s="23">
        <v>120</v>
      </c>
      <c r="B124" s="33" t="s">
        <v>2776</v>
      </c>
      <c r="C124" s="33" t="s">
        <v>2139</v>
      </c>
      <c r="D124" s="33" t="s">
        <v>2659</v>
      </c>
      <c r="E124" s="33">
        <v>59</v>
      </c>
      <c r="F124" s="33" t="s">
        <v>2132</v>
      </c>
      <c r="G124" s="33" t="s">
        <v>2140</v>
      </c>
      <c r="H124" s="23" t="str">
        <f t="shared" si="2"/>
        <v>羅＊欽</v>
      </c>
      <c r="I124" s="23" t="str">
        <f t="shared" si="3"/>
        <v>1＊844447</v>
      </c>
      <c r="J124" s="33" t="s">
        <v>2133</v>
      </c>
      <c r="K124" s="33" t="s">
        <v>1130</v>
      </c>
      <c r="L124" s="36" t="s">
        <v>334</v>
      </c>
      <c r="M124" s="2"/>
      <c r="N124" s="2"/>
      <c r="O124" s="2"/>
      <c r="P124" s="2"/>
      <c r="Q124" s="2"/>
      <c r="R124" s="18"/>
      <c r="S124" s="1"/>
      <c r="T124" s="1"/>
      <c r="U124" s="1"/>
      <c r="V124" s="1"/>
      <c r="W124" s="1" t="s">
        <v>3180</v>
      </c>
      <c r="X124" s="1"/>
      <c r="Y124" s="1"/>
      <c r="Z124" s="1" t="s">
        <v>3183</v>
      </c>
      <c r="AA124" s="1"/>
      <c r="AB124" s="1"/>
      <c r="AC124" s="1"/>
      <c r="AD124" s="1"/>
      <c r="AE124" s="1"/>
      <c r="AF124" s="1"/>
      <c r="AG124" s="1"/>
      <c r="AH124" s="1"/>
      <c r="AI124" s="1"/>
      <c r="AJ124" s="2"/>
      <c r="AK124" s="1"/>
      <c r="AL124" s="2"/>
      <c r="AM124" s="1"/>
      <c r="AN124" s="1"/>
      <c r="AO124" s="1"/>
      <c r="AP124" s="1"/>
      <c r="AQ124" s="1"/>
      <c r="AR124" s="2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2"/>
      <c r="BD124" s="2"/>
      <c r="BE124" s="1"/>
      <c r="BF124" s="2"/>
      <c r="BG124" s="2"/>
      <c r="BH124" s="2"/>
      <c r="BI124" s="1"/>
      <c r="BJ124" s="56"/>
    </row>
    <row r="125" spans="1:62" ht="31.2">
      <c r="A125" s="23">
        <v>121</v>
      </c>
      <c r="B125" s="33" t="s">
        <v>2777</v>
      </c>
      <c r="C125" s="33" t="s">
        <v>2141</v>
      </c>
      <c r="D125" s="33" t="s">
        <v>2661</v>
      </c>
      <c r="E125" s="33">
        <v>56</v>
      </c>
      <c r="F125" s="33" t="s">
        <v>325</v>
      </c>
      <c r="G125" s="33" t="s">
        <v>325</v>
      </c>
      <c r="H125" s="23" t="str">
        <f t="shared" si="2"/>
        <v>蔡＊惠</v>
      </c>
      <c r="I125" s="23" t="str">
        <f t="shared" si="3"/>
        <v>2＊165155</v>
      </c>
      <c r="J125" s="33" t="s">
        <v>2133</v>
      </c>
      <c r="K125" s="33" t="s">
        <v>1127</v>
      </c>
      <c r="L125" s="36" t="s">
        <v>334</v>
      </c>
      <c r="M125" s="2"/>
      <c r="N125" s="2"/>
      <c r="O125" s="2"/>
      <c r="P125" s="2"/>
      <c r="Q125" s="2"/>
      <c r="R125" s="18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2"/>
      <c r="AK125" s="1"/>
      <c r="AL125" s="2"/>
      <c r="AM125" s="1"/>
      <c r="AN125" s="1"/>
      <c r="AO125" s="1"/>
      <c r="AP125" s="1"/>
      <c r="AQ125" s="1"/>
      <c r="AR125" s="2"/>
      <c r="AS125" s="1"/>
      <c r="AT125" s="1"/>
      <c r="AU125" s="1"/>
      <c r="AV125" s="1"/>
      <c r="AW125" s="1"/>
      <c r="AX125" s="1"/>
      <c r="AY125" s="1"/>
      <c r="AZ125" s="1"/>
      <c r="BA125" s="1" t="s">
        <v>3180</v>
      </c>
      <c r="BB125" s="1"/>
      <c r="BC125" s="2"/>
      <c r="BD125" s="2"/>
      <c r="BE125" s="1"/>
      <c r="BF125" s="2"/>
      <c r="BG125" s="2"/>
      <c r="BH125" s="2"/>
      <c r="BI125" s="1"/>
      <c r="BJ125" s="56"/>
    </row>
    <row r="126" spans="1:62" ht="31.2">
      <c r="A126" s="23">
        <v>122</v>
      </c>
      <c r="B126" s="33" t="s">
        <v>2778</v>
      </c>
      <c r="C126" s="33" t="s">
        <v>2142</v>
      </c>
      <c r="D126" s="33" t="s">
        <v>2659</v>
      </c>
      <c r="E126" s="33">
        <v>72</v>
      </c>
      <c r="F126" s="33" t="s">
        <v>325</v>
      </c>
      <c r="G126" s="33" t="s">
        <v>325</v>
      </c>
      <c r="H126" s="23" t="str">
        <f t="shared" si="2"/>
        <v>黃＊章</v>
      </c>
      <c r="I126" s="23" t="str">
        <f t="shared" si="3"/>
        <v>2＊201503</v>
      </c>
      <c r="J126" s="33" t="s">
        <v>2133</v>
      </c>
      <c r="K126" s="33" t="s">
        <v>1130</v>
      </c>
      <c r="L126" s="36" t="s">
        <v>334</v>
      </c>
      <c r="M126" s="2"/>
      <c r="N126" s="2"/>
      <c r="O126" s="2"/>
      <c r="P126" s="2"/>
      <c r="Q126" s="2"/>
      <c r="R126" s="18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2"/>
      <c r="AK126" s="1"/>
      <c r="AL126" s="2"/>
      <c r="AM126" s="1"/>
      <c r="AN126" s="1"/>
      <c r="AO126" s="1"/>
      <c r="AP126" s="1"/>
      <c r="AQ126" s="1"/>
      <c r="AR126" s="2"/>
      <c r="AS126" s="1"/>
      <c r="AT126" s="1"/>
      <c r="AU126" s="1"/>
      <c r="AV126" s="1"/>
      <c r="AW126" s="1"/>
      <c r="AX126" s="1"/>
      <c r="AY126" s="1"/>
      <c r="AZ126" s="1"/>
      <c r="BA126" s="1"/>
      <c r="BB126" s="1" t="s">
        <v>1102</v>
      </c>
      <c r="BC126" s="2"/>
      <c r="BD126" s="2"/>
      <c r="BE126" s="1"/>
      <c r="BF126" s="2"/>
      <c r="BG126" s="2"/>
      <c r="BH126" s="2"/>
      <c r="BI126" s="1"/>
      <c r="BJ126" s="56"/>
    </row>
    <row r="127" spans="1:62" ht="31.2">
      <c r="A127" s="23">
        <v>123</v>
      </c>
      <c r="B127" s="33" t="s">
        <v>2779</v>
      </c>
      <c r="C127" s="33" t="s">
        <v>1679</v>
      </c>
      <c r="D127" s="33" t="s">
        <v>2661</v>
      </c>
      <c r="E127" s="33">
        <v>67</v>
      </c>
      <c r="F127" s="33" t="s">
        <v>325</v>
      </c>
      <c r="G127" s="33" t="s">
        <v>325</v>
      </c>
      <c r="H127" s="23" t="str">
        <f t="shared" si="2"/>
        <v>汪＊娟</v>
      </c>
      <c r="I127" s="23" t="str">
        <f t="shared" si="3"/>
        <v>2＊832175</v>
      </c>
      <c r="J127" s="33" t="s">
        <v>2133</v>
      </c>
      <c r="K127" s="33" t="s">
        <v>1127</v>
      </c>
      <c r="L127" s="36" t="s">
        <v>334</v>
      </c>
      <c r="M127" s="2"/>
      <c r="N127" s="2"/>
      <c r="O127" s="2"/>
      <c r="P127" s="2"/>
      <c r="Q127" s="2"/>
      <c r="R127" s="18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2"/>
      <c r="AK127" s="1"/>
      <c r="AL127" s="2"/>
      <c r="AM127" s="1"/>
      <c r="AN127" s="1"/>
      <c r="AO127" s="1"/>
      <c r="AP127" s="1"/>
      <c r="AQ127" s="1"/>
      <c r="AR127" s="2"/>
      <c r="AS127" s="1"/>
      <c r="AT127" s="1"/>
      <c r="AU127" s="1"/>
      <c r="AV127" s="1"/>
      <c r="AW127" s="1"/>
      <c r="AX127" s="1"/>
      <c r="AY127" s="1"/>
      <c r="AZ127" s="1"/>
      <c r="BA127" s="1" t="s">
        <v>3180</v>
      </c>
      <c r="BB127" s="1"/>
      <c r="BC127" s="2"/>
      <c r="BD127" s="2"/>
      <c r="BE127" s="1"/>
      <c r="BF127" s="2"/>
      <c r="BG127" s="2"/>
      <c r="BH127" s="2"/>
      <c r="BI127" s="1"/>
      <c r="BJ127" s="56"/>
    </row>
    <row r="128" spans="1:62" ht="16.2">
      <c r="A128" s="23">
        <v>124</v>
      </c>
      <c r="B128" s="33" t="s">
        <v>2672</v>
      </c>
      <c r="C128" s="33" t="s">
        <v>2068</v>
      </c>
      <c r="D128" s="33" t="s">
        <v>2659</v>
      </c>
      <c r="E128" s="33">
        <v>51</v>
      </c>
      <c r="F128" s="33" t="s">
        <v>325</v>
      </c>
      <c r="G128" s="33" t="s">
        <v>325</v>
      </c>
      <c r="H128" s="23" t="str">
        <f t="shared" si="2"/>
        <v>林＊賢</v>
      </c>
      <c r="I128" s="23" t="str">
        <f t="shared" si="3"/>
        <v>2＊843312</v>
      </c>
      <c r="J128" s="33" t="s">
        <v>2133</v>
      </c>
      <c r="K128" s="33">
        <v>5761110</v>
      </c>
      <c r="L128" s="36" t="s">
        <v>334</v>
      </c>
      <c r="M128" s="2"/>
      <c r="N128" s="2"/>
      <c r="O128" s="2"/>
      <c r="P128" s="2"/>
      <c r="Q128" s="2"/>
      <c r="R128" s="18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2"/>
      <c r="AK128" s="1"/>
      <c r="AL128" s="2"/>
      <c r="AM128" s="1"/>
      <c r="AN128" s="1"/>
      <c r="AO128" s="1"/>
      <c r="AP128" s="1"/>
      <c r="AQ128" s="1"/>
      <c r="AR128" s="2"/>
      <c r="AS128" s="1"/>
      <c r="AT128" s="1"/>
      <c r="AU128" s="1"/>
      <c r="AV128" s="1" t="s">
        <v>3180</v>
      </c>
      <c r="AW128" s="1"/>
      <c r="AX128" s="1"/>
      <c r="AY128" s="1"/>
      <c r="AZ128" s="1"/>
      <c r="BA128" s="1"/>
      <c r="BB128" s="1"/>
      <c r="BC128" s="2"/>
      <c r="BD128" s="2"/>
      <c r="BE128" s="1"/>
      <c r="BF128" s="2"/>
      <c r="BG128" s="2"/>
      <c r="BH128" s="2"/>
      <c r="BI128" s="1"/>
      <c r="BJ128" s="56"/>
    </row>
    <row r="129" spans="1:62" ht="16.2">
      <c r="A129" s="23">
        <v>125</v>
      </c>
      <c r="B129" s="33" t="s">
        <v>2780</v>
      </c>
      <c r="C129" s="33" t="s">
        <v>2143</v>
      </c>
      <c r="D129" s="33" t="s">
        <v>2661</v>
      </c>
      <c r="E129" s="33">
        <v>51</v>
      </c>
      <c r="F129" s="33" t="s">
        <v>325</v>
      </c>
      <c r="G129" s="33" t="s">
        <v>325</v>
      </c>
      <c r="H129" s="23" t="str">
        <f t="shared" si="2"/>
        <v>林＊梅</v>
      </c>
      <c r="I129" s="23" t="str">
        <f t="shared" si="3"/>
        <v>2＊843998</v>
      </c>
      <c r="J129" s="33" t="s">
        <v>2133</v>
      </c>
      <c r="K129" s="33">
        <v>5761110</v>
      </c>
      <c r="L129" s="36" t="s">
        <v>334</v>
      </c>
      <c r="M129" s="2"/>
      <c r="N129" s="2"/>
      <c r="O129" s="2"/>
      <c r="P129" s="2"/>
      <c r="Q129" s="2"/>
      <c r="R129" s="18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2"/>
      <c r="AK129" s="1"/>
      <c r="AL129" s="2"/>
      <c r="AM129" s="1"/>
      <c r="AN129" s="1"/>
      <c r="AO129" s="1"/>
      <c r="AP129" s="1"/>
      <c r="AQ129" s="1"/>
      <c r="AR129" s="2"/>
      <c r="AS129" s="1"/>
      <c r="AT129" s="1"/>
      <c r="AU129" s="1"/>
      <c r="AV129" s="1" t="s">
        <v>3180</v>
      </c>
      <c r="AW129" s="1"/>
      <c r="AX129" s="1"/>
      <c r="AY129" s="1"/>
      <c r="AZ129" s="1"/>
      <c r="BA129" s="1"/>
      <c r="BB129" s="1"/>
      <c r="BC129" s="2"/>
      <c r="BD129" s="2"/>
      <c r="BE129" s="1"/>
      <c r="BF129" s="2"/>
      <c r="BG129" s="2"/>
      <c r="BH129" s="2"/>
      <c r="BI129" s="1"/>
      <c r="BJ129" s="56"/>
    </row>
    <row r="130" spans="1:62" ht="31.2">
      <c r="A130" s="23">
        <v>126</v>
      </c>
      <c r="B130" s="33" t="s">
        <v>2781</v>
      </c>
      <c r="C130" s="33" t="s">
        <v>2144</v>
      </c>
      <c r="D130" s="33" t="s">
        <v>2661</v>
      </c>
      <c r="E130" s="33">
        <v>61</v>
      </c>
      <c r="F130" s="33" t="s">
        <v>325</v>
      </c>
      <c r="G130" s="33" t="s">
        <v>325</v>
      </c>
      <c r="H130" s="23" t="str">
        <f t="shared" si="2"/>
        <v>余＊琴</v>
      </c>
      <c r="I130" s="23" t="str">
        <f t="shared" si="3"/>
        <v>0＊340663</v>
      </c>
      <c r="J130" s="33" t="s">
        <v>2145</v>
      </c>
      <c r="K130" s="33" t="s">
        <v>1127</v>
      </c>
      <c r="L130" s="36" t="s">
        <v>334</v>
      </c>
      <c r="M130" s="2"/>
      <c r="N130" s="2"/>
      <c r="O130" s="2"/>
      <c r="P130" s="2"/>
      <c r="Q130" s="2"/>
      <c r="R130" s="18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2"/>
      <c r="AK130" s="1"/>
      <c r="AL130" s="2"/>
      <c r="AM130" s="1"/>
      <c r="AN130" s="1"/>
      <c r="AO130" s="1"/>
      <c r="AP130" s="1"/>
      <c r="AQ130" s="1"/>
      <c r="AR130" s="2"/>
      <c r="AS130" s="1"/>
      <c r="AT130" s="1"/>
      <c r="AU130" s="1"/>
      <c r="AV130" s="1"/>
      <c r="AW130" s="1"/>
      <c r="AX130" s="1"/>
      <c r="AY130" s="1"/>
      <c r="AZ130" s="1"/>
      <c r="BA130" s="1" t="s">
        <v>3180</v>
      </c>
      <c r="BB130" s="1"/>
      <c r="BC130" s="2"/>
      <c r="BD130" s="2"/>
      <c r="BE130" s="1"/>
      <c r="BF130" s="2"/>
      <c r="BG130" s="2"/>
      <c r="BH130" s="2"/>
      <c r="BI130" s="1"/>
      <c r="BJ130" s="56"/>
    </row>
    <row r="131" spans="1:62" ht="31.2">
      <c r="A131" s="23">
        <v>127</v>
      </c>
      <c r="B131" s="33" t="s">
        <v>2782</v>
      </c>
      <c r="C131" s="33" t="s">
        <v>155</v>
      </c>
      <c r="D131" s="33" t="s">
        <v>2661</v>
      </c>
      <c r="E131" s="33">
        <v>79</v>
      </c>
      <c r="F131" s="33" t="s">
        <v>325</v>
      </c>
      <c r="G131" s="33" t="s">
        <v>325</v>
      </c>
      <c r="H131" s="23" t="str">
        <f t="shared" si="2"/>
        <v>王＊月雲</v>
      </c>
      <c r="I131" s="23" t="str">
        <f t="shared" si="3"/>
        <v>1＊913627</v>
      </c>
      <c r="J131" s="33" t="s">
        <v>2145</v>
      </c>
      <c r="K131" s="33" t="s">
        <v>1127</v>
      </c>
      <c r="L131" s="36" t="s">
        <v>334</v>
      </c>
      <c r="M131" s="2"/>
      <c r="N131" s="2"/>
      <c r="O131" s="2"/>
      <c r="P131" s="2"/>
      <c r="Q131" s="2"/>
      <c r="R131" s="18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2"/>
      <c r="AK131" s="1"/>
      <c r="AL131" s="2"/>
      <c r="AM131" s="1"/>
      <c r="AN131" s="1"/>
      <c r="AO131" s="1"/>
      <c r="AP131" s="1"/>
      <c r="AQ131" s="1"/>
      <c r="AR131" s="2"/>
      <c r="AS131" s="1"/>
      <c r="AT131" s="1"/>
      <c r="AU131" s="1"/>
      <c r="AV131" s="1"/>
      <c r="AW131" s="1"/>
      <c r="AX131" s="1"/>
      <c r="AY131" s="1"/>
      <c r="AZ131" s="1"/>
      <c r="BA131" s="1" t="s">
        <v>3180</v>
      </c>
      <c r="BB131" s="1"/>
      <c r="BC131" s="2"/>
      <c r="BD131" s="2"/>
      <c r="BE131" s="1"/>
      <c r="BF131" s="2"/>
      <c r="BG131" s="2"/>
      <c r="BH131" s="2"/>
      <c r="BI131" s="1"/>
      <c r="BJ131" s="56"/>
    </row>
    <row r="132" spans="1:62" ht="31.2">
      <c r="A132" s="23">
        <v>128</v>
      </c>
      <c r="B132" s="33" t="s">
        <v>2783</v>
      </c>
      <c r="C132" s="33" t="s">
        <v>110</v>
      </c>
      <c r="D132" s="33" t="s">
        <v>2661</v>
      </c>
      <c r="E132" s="33">
        <v>62</v>
      </c>
      <c r="F132" s="33" t="s">
        <v>325</v>
      </c>
      <c r="G132" s="33" t="s">
        <v>325</v>
      </c>
      <c r="H132" s="23" t="str">
        <f t="shared" si="2"/>
        <v>陳＊金鳳</v>
      </c>
      <c r="I132" s="23" t="str">
        <f t="shared" si="3"/>
        <v>1＊245344</v>
      </c>
      <c r="J132" s="33" t="s">
        <v>2145</v>
      </c>
      <c r="K132" s="33" t="s">
        <v>1127</v>
      </c>
      <c r="L132" s="36" t="s">
        <v>334</v>
      </c>
      <c r="M132" s="2"/>
      <c r="N132" s="2"/>
      <c r="O132" s="2"/>
      <c r="P132" s="2"/>
      <c r="Q132" s="2"/>
      <c r="R132" s="18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2"/>
      <c r="AK132" s="1"/>
      <c r="AL132" s="2"/>
      <c r="AM132" s="1"/>
      <c r="AN132" s="1"/>
      <c r="AO132" s="1"/>
      <c r="AP132" s="1"/>
      <c r="AQ132" s="1"/>
      <c r="AR132" s="2"/>
      <c r="AS132" s="1"/>
      <c r="AT132" s="1"/>
      <c r="AU132" s="1"/>
      <c r="AV132" s="1"/>
      <c r="AW132" s="1"/>
      <c r="AX132" s="1"/>
      <c r="AY132" s="1"/>
      <c r="AZ132" s="1"/>
      <c r="BA132" s="1" t="s">
        <v>3180</v>
      </c>
      <c r="BB132" s="1"/>
      <c r="BC132" s="2"/>
      <c r="BD132" s="2"/>
      <c r="BE132" s="1"/>
      <c r="BF132" s="2"/>
      <c r="BG132" s="2"/>
      <c r="BH132" s="2"/>
      <c r="BI132" s="1"/>
      <c r="BJ132" s="56"/>
    </row>
    <row r="133" spans="1:62" ht="46.8">
      <c r="A133" s="23">
        <v>129</v>
      </c>
      <c r="B133" s="33" t="s">
        <v>2784</v>
      </c>
      <c r="C133" s="33" t="s">
        <v>828</v>
      </c>
      <c r="D133" s="33" t="s">
        <v>2659</v>
      </c>
      <c r="E133" s="33">
        <v>72</v>
      </c>
      <c r="F133" s="33" t="s">
        <v>325</v>
      </c>
      <c r="G133" s="33" t="s">
        <v>325</v>
      </c>
      <c r="H133" s="23" t="str">
        <f t="shared" ref="H133:H196" si="4">REPLACE(B133,2,1,"＊")</f>
        <v>林＊坤</v>
      </c>
      <c r="I133" s="23" t="str">
        <f t="shared" ref="I133:I196" si="5">REPLACE(C133,2,1,"＊")</f>
        <v>1＊288993</v>
      </c>
      <c r="J133" s="33" t="s">
        <v>2145</v>
      </c>
      <c r="K133" s="33" t="s">
        <v>1125</v>
      </c>
      <c r="L133" s="36" t="s">
        <v>334</v>
      </c>
      <c r="M133" s="2"/>
      <c r="N133" s="2"/>
      <c r="O133" s="2"/>
      <c r="P133" s="2"/>
      <c r="Q133" s="2"/>
      <c r="R133" s="18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2"/>
      <c r="AK133" s="1"/>
      <c r="AL133" s="2"/>
      <c r="AM133" s="1"/>
      <c r="AN133" s="1"/>
      <c r="AO133" s="1"/>
      <c r="AP133" s="1"/>
      <c r="AQ133" s="1"/>
      <c r="AR133" s="2"/>
      <c r="AS133" s="1"/>
      <c r="AT133" s="1"/>
      <c r="AU133" s="1"/>
      <c r="AV133" s="1"/>
      <c r="AW133" s="1"/>
      <c r="AX133" s="1"/>
      <c r="AY133" s="1"/>
      <c r="AZ133" s="1" t="s">
        <v>3187</v>
      </c>
      <c r="BA133" s="1"/>
      <c r="BB133" s="1" t="s">
        <v>1102</v>
      </c>
      <c r="BC133" s="2"/>
      <c r="BD133" s="2"/>
      <c r="BE133" s="1"/>
      <c r="BF133" s="2"/>
      <c r="BG133" s="2"/>
      <c r="BH133" s="2"/>
      <c r="BI133" s="1"/>
      <c r="BJ133" s="56"/>
    </row>
    <row r="134" spans="1:62" ht="31.2">
      <c r="A134" s="23">
        <v>130</v>
      </c>
      <c r="B134" s="33" t="s">
        <v>2785</v>
      </c>
      <c r="C134" s="33" t="s">
        <v>404</v>
      </c>
      <c r="D134" s="33" t="s">
        <v>2661</v>
      </c>
      <c r="E134" s="33">
        <v>49</v>
      </c>
      <c r="F134" s="33" t="s">
        <v>325</v>
      </c>
      <c r="G134" s="33" t="s">
        <v>325</v>
      </c>
      <c r="H134" s="23" t="str">
        <f t="shared" si="4"/>
        <v>張＊琴</v>
      </c>
      <c r="I134" s="23" t="str">
        <f t="shared" si="5"/>
        <v>1＊100367</v>
      </c>
      <c r="J134" s="80" t="s">
        <v>2146</v>
      </c>
      <c r="K134" s="80" t="s">
        <v>1127</v>
      </c>
      <c r="L134" s="81" t="s">
        <v>334</v>
      </c>
      <c r="M134" s="2"/>
      <c r="N134" s="2"/>
      <c r="O134" s="2"/>
      <c r="P134" s="2"/>
      <c r="Q134" s="2"/>
      <c r="R134" s="18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2"/>
      <c r="AK134" s="1"/>
      <c r="AL134" s="2"/>
      <c r="AM134" s="1"/>
      <c r="AN134" s="1"/>
      <c r="AO134" s="1"/>
      <c r="AP134" s="1"/>
      <c r="AQ134" s="1"/>
      <c r="AR134" s="2"/>
      <c r="AS134" s="1"/>
      <c r="AT134" s="1"/>
      <c r="AU134" s="1"/>
      <c r="AV134" s="1"/>
      <c r="AW134" s="1"/>
      <c r="AX134" s="1"/>
      <c r="AY134" s="1"/>
      <c r="AZ134" s="1"/>
      <c r="BA134" s="1" t="s">
        <v>3180</v>
      </c>
      <c r="BB134" s="1"/>
      <c r="BC134" s="2"/>
      <c r="BD134" s="37"/>
      <c r="BE134" s="1" t="s">
        <v>1114</v>
      </c>
      <c r="BF134" s="2"/>
      <c r="BG134" s="2"/>
      <c r="BH134" s="2"/>
      <c r="BI134" s="1"/>
      <c r="BJ134" s="56"/>
    </row>
    <row r="135" spans="1:62" ht="31.2">
      <c r="A135" s="23">
        <v>131</v>
      </c>
      <c r="B135" s="33" t="s">
        <v>2786</v>
      </c>
      <c r="C135" s="33" t="s">
        <v>605</v>
      </c>
      <c r="D135" s="33" t="s">
        <v>2659</v>
      </c>
      <c r="E135" s="33">
        <v>39</v>
      </c>
      <c r="F135" s="33" t="s">
        <v>325</v>
      </c>
      <c r="G135" s="33" t="s">
        <v>325</v>
      </c>
      <c r="H135" s="23" t="str">
        <f t="shared" si="4"/>
        <v>王＊弘</v>
      </c>
      <c r="I135" s="23" t="str">
        <f t="shared" si="5"/>
        <v>2＊781324</v>
      </c>
      <c r="J135" s="33" t="s">
        <v>2146</v>
      </c>
      <c r="K135" s="33" t="s">
        <v>1127</v>
      </c>
      <c r="L135" s="36" t="s">
        <v>334</v>
      </c>
      <c r="M135" s="2"/>
      <c r="N135" s="2"/>
      <c r="O135" s="2"/>
      <c r="P135" s="2"/>
      <c r="Q135" s="2"/>
      <c r="R135" s="18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2"/>
      <c r="AK135" s="1"/>
      <c r="AL135" s="2"/>
      <c r="AM135" s="1"/>
      <c r="AN135" s="1"/>
      <c r="AO135" s="1"/>
      <c r="AP135" s="1"/>
      <c r="AQ135" s="1"/>
      <c r="AR135" s="2"/>
      <c r="AS135" s="1"/>
      <c r="AT135" s="1"/>
      <c r="AU135" s="1"/>
      <c r="AV135" s="1"/>
      <c r="AW135" s="1"/>
      <c r="AX135" s="1"/>
      <c r="AY135" s="1"/>
      <c r="AZ135" s="1"/>
      <c r="BA135" s="1" t="s">
        <v>3180</v>
      </c>
      <c r="BB135" s="78"/>
      <c r="BC135" s="2"/>
      <c r="BD135" s="2"/>
      <c r="BE135" s="1"/>
      <c r="BF135" s="2"/>
      <c r="BG135" s="2"/>
      <c r="BH135" s="2"/>
      <c r="BI135" s="1"/>
      <c r="BJ135" s="56"/>
    </row>
    <row r="136" spans="1:62" ht="46.8">
      <c r="A136" s="23">
        <v>132</v>
      </c>
      <c r="B136" s="33" t="s">
        <v>2769</v>
      </c>
      <c r="C136" s="33" t="s">
        <v>2131</v>
      </c>
      <c r="D136" s="33" t="s">
        <v>2659</v>
      </c>
      <c r="E136" s="33">
        <v>72</v>
      </c>
      <c r="F136" s="33" t="s">
        <v>2133</v>
      </c>
      <c r="G136" s="33" t="s">
        <v>2147</v>
      </c>
      <c r="H136" s="23" t="str">
        <f t="shared" si="4"/>
        <v>黃＊陽</v>
      </c>
      <c r="I136" s="23" t="str">
        <f t="shared" si="5"/>
        <v>1＊042492</v>
      </c>
      <c r="J136" s="33" t="s">
        <v>2147</v>
      </c>
      <c r="K136" s="33" t="s">
        <v>1132</v>
      </c>
      <c r="L136" s="36" t="s">
        <v>334</v>
      </c>
      <c r="M136" s="2"/>
      <c r="N136" s="2"/>
      <c r="O136" s="2"/>
      <c r="P136" s="2"/>
      <c r="Q136" s="2"/>
      <c r="R136" s="18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2"/>
      <c r="AK136" s="1"/>
      <c r="AL136" s="2"/>
      <c r="AM136" s="1"/>
      <c r="AN136" s="1"/>
      <c r="AO136" s="1"/>
      <c r="AP136" s="1"/>
      <c r="AQ136" s="1"/>
      <c r="AR136" s="2"/>
      <c r="AS136" s="1"/>
      <c r="AT136" s="1"/>
      <c r="AU136" s="1"/>
      <c r="AV136" s="1"/>
      <c r="AW136" s="1"/>
      <c r="AX136" s="1"/>
      <c r="AY136" s="1"/>
      <c r="AZ136" s="1" t="s">
        <v>3187</v>
      </c>
      <c r="BA136" s="1" t="s">
        <v>3180</v>
      </c>
      <c r="BB136" s="1"/>
      <c r="BC136" s="2"/>
      <c r="BD136" s="2"/>
      <c r="BE136" s="1"/>
      <c r="BF136" s="2"/>
      <c r="BG136" s="2"/>
      <c r="BH136" s="2"/>
      <c r="BI136" s="1"/>
      <c r="BJ136" s="56"/>
    </row>
    <row r="137" spans="1:62" ht="31.2">
      <c r="A137" s="23">
        <v>133</v>
      </c>
      <c r="B137" s="33" t="s">
        <v>2787</v>
      </c>
      <c r="C137" s="33" t="s">
        <v>880</v>
      </c>
      <c r="D137" s="33" t="s">
        <v>2661</v>
      </c>
      <c r="E137" s="33">
        <v>65</v>
      </c>
      <c r="F137" s="33" t="s">
        <v>325</v>
      </c>
      <c r="G137" s="33" t="s">
        <v>325</v>
      </c>
      <c r="H137" s="23" t="str">
        <f t="shared" si="4"/>
        <v>詹＊琴</v>
      </c>
      <c r="I137" s="23" t="str">
        <f t="shared" si="5"/>
        <v>0＊076173</v>
      </c>
      <c r="J137" s="33" t="s">
        <v>2147</v>
      </c>
      <c r="K137" s="33" t="s">
        <v>1127</v>
      </c>
      <c r="L137" s="36" t="s">
        <v>334</v>
      </c>
      <c r="M137" s="2"/>
      <c r="N137" s="2"/>
      <c r="O137" s="2"/>
      <c r="P137" s="2"/>
      <c r="Q137" s="2"/>
      <c r="R137" s="18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2"/>
      <c r="AK137" s="1"/>
      <c r="AL137" s="2"/>
      <c r="AM137" s="1"/>
      <c r="AN137" s="1"/>
      <c r="AO137" s="1"/>
      <c r="AP137" s="1"/>
      <c r="AQ137" s="1"/>
      <c r="AR137" s="2"/>
      <c r="AS137" s="1"/>
      <c r="AT137" s="1"/>
      <c r="AU137" s="1"/>
      <c r="AV137" s="1"/>
      <c r="AW137" s="1"/>
      <c r="AX137" s="1"/>
      <c r="AY137" s="1"/>
      <c r="AZ137" s="1"/>
      <c r="BA137" s="1" t="s">
        <v>3180</v>
      </c>
      <c r="BB137" s="1"/>
      <c r="BC137" s="2"/>
      <c r="BD137" s="2"/>
      <c r="BE137" s="1" t="s">
        <v>1114</v>
      </c>
      <c r="BF137" s="2"/>
      <c r="BG137" s="2"/>
      <c r="BH137" s="2"/>
      <c r="BI137" s="1"/>
      <c r="BJ137" s="56"/>
    </row>
    <row r="138" spans="1:62" ht="31.2">
      <c r="A138" s="23">
        <v>134</v>
      </c>
      <c r="B138" s="33" t="s">
        <v>2788</v>
      </c>
      <c r="C138" s="33" t="s">
        <v>868</v>
      </c>
      <c r="D138" s="33" t="s">
        <v>2661</v>
      </c>
      <c r="E138" s="33">
        <v>75</v>
      </c>
      <c r="F138" s="33" t="s">
        <v>325</v>
      </c>
      <c r="G138" s="33" t="s">
        <v>325</v>
      </c>
      <c r="H138" s="23" t="str">
        <f t="shared" si="4"/>
        <v>許＊</v>
      </c>
      <c r="I138" s="23" t="str">
        <f t="shared" si="5"/>
        <v>0＊834197</v>
      </c>
      <c r="J138" s="33" t="s">
        <v>2147</v>
      </c>
      <c r="K138" s="33" t="s">
        <v>1127</v>
      </c>
      <c r="L138" s="36" t="s">
        <v>334</v>
      </c>
      <c r="M138" s="2"/>
      <c r="N138" s="2"/>
      <c r="O138" s="2"/>
      <c r="P138" s="2"/>
      <c r="Q138" s="2"/>
      <c r="R138" s="18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2"/>
      <c r="AK138" s="1"/>
      <c r="AL138" s="2"/>
      <c r="AM138" s="1"/>
      <c r="AN138" s="1"/>
      <c r="AO138" s="1"/>
      <c r="AP138" s="1"/>
      <c r="AQ138" s="1"/>
      <c r="AR138" s="2"/>
      <c r="AS138" s="1"/>
      <c r="AT138" s="1"/>
      <c r="AU138" s="1"/>
      <c r="AV138" s="1"/>
      <c r="AW138" s="1"/>
      <c r="AX138" s="1"/>
      <c r="AY138" s="1"/>
      <c r="AZ138" s="1"/>
      <c r="BA138" s="1" t="s">
        <v>3180</v>
      </c>
      <c r="BB138" s="1"/>
      <c r="BC138" s="2"/>
      <c r="BD138" s="2"/>
      <c r="BE138" s="1"/>
      <c r="BF138" s="2"/>
      <c r="BG138" s="2"/>
      <c r="BH138" s="2"/>
      <c r="BI138" s="1"/>
      <c r="BJ138" s="56"/>
    </row>
    <row r="139" spans="1:62" ht="31.2">
      <c r="A139" s="23">
        <v>135</v>
      </c>
      <c r="B139" s="33" t="s">
        <v>2789</v>
      </c>
      <c r="C139" s="33" t="s">
        <v>2148</v>
      </c>
      <c r="D139" s="33" t="s">
        <v>2661</v>
      </c>
      <c r="E139" s="33">
        <v>77</v>
      </c>
      <c r="F139" s="33" t="s">
        <v>325</v>
      </c>
      <c r="G139" s="33" t="s">
        <v>325</v>
      </c>
      <c r="H139" s="23" t="str">
        <f t="shared" si="4"/>
        <v>蔡＊貴</v>
      </c>
      <c r="I139" s="23" t="str">
        <f t="shared" si="5"/>
        <v>0＊945759</v>
      </c>
      <c r="J139" s="33" t="s">
        <v>2147</v>
      </c>
      <c r="K139" s="33" t="s">
        <v>1127</v>
      </c>
      <c r="L139" s="36" t="s">
        <v>334</v>
      </c>
      <c r="M139" s="2"/>
      <c r="N139" s="2"/>
      <c r="O139" s="2"/>
      <c r="P139" s="2"/>
      <c r="Q139" s="2"/>
      <c r="R139" s="18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2"/>
      <c r="AK139" s="1"/>
      <c r="AL139" s="2"/>
      <c r="AM139" s="1"/>
      <c r="AN139" s="1"/>
      <c r="AO139" s="1"/>
      <c r="AP139" s="1"/>
      <c r="AQ139" s="1"/>
      <c r="AR139" s="2"/>
      <c r="AS139" s="1"/>
      <c r="AT139" s="1"/>
      <c r="AU139" s="1"/>
      <c r="AV139" s="1"/>
      <c r="AW139" s="1"/>
      <c r="AX139" s="1"/>
      <c r="AY139" s="1"/>
      <c r="AZ139" s="1"/>
      <c r="BA139" s="1" t="s">
        <v>3180</v>
      </c>
      <c r="BB139" s="1"/>
      <c r="BC139" s="2"/>
      <c r="BD139" s="2"/>
      <c r="BE139" s="1"/>
      <c r="BF139" s="2"/>
      <c r="BG139" s="2"/>
      <c r="BH139" s="2"/>
      <c r="BI139" s="1"/>
      <c r="BJ139" s="56"/>
    </row>
    <row r="140" spans="1:62" ht="31.2">
      <c r="A140" s="23">
        <v>136</v>
      </c>
      <c r="B140" s="33" t="s">
        <v>2790</v>
      </c>
      <c r="C140" s="33" t="s">
        <v>2149</v>
      </c>
      <c r="D140" s="33" t="s">
        <v>2661</v>
      </c>
      <c r="E140" s="33">
        <v>69</v>
      </c>
      <c r="F140" s="33" t="s">
        <v>325</v>
      </c>
      <c r="G140" s="33" t="s">
        <v>325</v>
      </c>
      <c r="H140" s="23" t="str">
        <f t="shared" si="4"/>
        <v>翁＊伴</v>
      </c>
      <c r="I140" s="23" t="str">
        <f t="shared" si="5"/>
        <v>0＊371145</v>
      </c>
      <c r="J140" s="33" t="s">
        <v>2147</v>
      </c>
      <c r="K140" s="33" t="s">
        <v>1127</v>
      </c>
      <c r="L140" s="36" t="s">
        <v>334</v>
      </c>
      <c r="M140" s="2"/>
      <c r="N140" s="2"/>
      <c r="O140" s="2"/>
      <c r="P140" s="2"/>
      <c r="Q140" s="2"/>
      <c r="R140" s="18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2"/>
      <c r="AK140" s="1"/>
      <c r="AL140" s="2"/>
      <c r="AM140" s="1"/>
      <c r="AN140" s="1"/>
      <c r="AO140" s="1"/>
      <c r="AP140" s="1"/>
      <c r="AQ140" s="1"/>
      <c r="AR140" s="2"/>
      <c r="AS140" s="1"/>
      <c r="AT140" s="1"/>
      <c r="AU140" s="1"/>
      <c r="AV140" s="1"/>
      <c r="AW140" s="1"/>
      <c r="AX140" s="1"/>
      <c r="AY140" s="1"/>
      <c r="AZ140" s="1"/>
      <c r="BA140" s="1" t="s">
        <v>3180</v>
      </c>
      <c r="BB140" s="1"/>
      <c r="BC140" s="2"/>
      <c r="BD140" s="2"/>
      <c r="BE140" s="1"/>
      <c r="BF140" s="2"/>
      <c r="BG140" s="2"/>
      <c r="BH140" s="2"/>
      <c r="BI140" s="1"/>
      <c r="BJ140" s="56"/>
    </row>
    <row r="141" spans="1:62" ht="31.2">
      <c r="A141" s="23">
        <v>137</v>
      </c>
      <c r="B141" s="33" t="s">
        <v>2791</v>
      </c>
      <c r="C141" s="33" t="s">
        <v>2150</v>
      </c>
      <c r="D141" s="33" t="s">
        <v>2661</v>
      </c>
      <c r="E141" s="33">
        <v>45</v>
      </c>
      <c r="F141" s="33" t="s">
        <v>325</v>
      </c>
      <c r="G141" s="33" t="s">
        <v>325</v>
      </c>
      <c r="H141" s="23" t="str">
        <f t="shared" si="4"/>
        <v>陳＊旻</v>
      </c>
      <c r="I141" s="23" t="str">
        <f t="shared" si="5"/>
        <v>0＊078913</v>
      </c>
      <c r="J141" s="33" t="s">
        <v>2147</v>
      </c>
      <c r="K141" s="33" t="s">
        <v>1130</v>
      </c>
      <c r="L141" s="36" t="s">
        <v>334</v>
      </c>
      <c r="M141" s="2"/>
      <c r="N141" s="2"/>
      <c r="O141" s="2"/>
      <c r="P141" s="2"/>
      <c r="Q141" s="2"/>
      <c r="R141" s="18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2"/>
      <c r="AK141" s="1"/>
      <c r="AL141" s="2"/>
      <c r="AM141" s="1"/>
      <c r="AN141" s="1"/>
      <c r="AO141" s="1"/>
      <c r="AP141" s="1"/>
      <c r="AQ141" s="1"/>
      <c r="AR141" s="2"/>
      <c r="AS141" s="1"/>
      <c r="AT141" s="1"/>
      <c r="AU141" s="1"/>
      <c r="AV141" s="1"/>
      <c r="AW141" s="1"/>
      <c r="AX141" s="1"/>
      <c r="AY141" s="1"/>
      <c r="AZ141" s="1"/>
      <c r="BA141" s="1"/>
      <c r="BB141" s="1" t="s">
        <v>1102</v>
      </c>
      <c r="BC141" s="2"/>
      <c r="BD141" s="2"/>
      <c r="BE141" s="1"/>
      <c r="BF141" s="2"/>
      <c r="BG141" s="2"/>
      <c r="BH141" s="2"/>
      <c r="BI141" s="1"/>
      <c r="BJ141" s="56"/>
    </row>
    <row r="142" spans="1:62" ht="16.2">
      <c r="A142" s="23">
        <v>138</v>
      </c>
      <c r="B142" s="33" t="s">
        <v>2792</v>
      </c>
      <c r="C142" s="33" t="s">
        <v>2151</v>
      </c>
      <c r="D142" s="33" t="s">
        <v>2659</v>
      </c>
      <c r="E142" s="33">
        <v>59</v>
      </c>
      <c r="F142" s="33" t="s">
        <v>325</v>
      </c>
      <c r="G142" s="33" t="s">
        <v>325</v>
      </c>
      <c r="H142" s="23" t="str">
        <f t="shared" si="4"/>
        <v>郭＊壽</v>
      </c>
      <c r="I142" s="23" t="str">
        <f t="shared" si="5"/>
        <v>0＊227532</v>
      </c>
      <c r="J142" s="33" t="s">
        <v>2147</v>
      </c>
      <c r="K142" s="33">
        <v>5760350</v>
      </c>
      <c r="L142" s="36" t="s">
        <v>334</v>
      </c>
      <c r="M142" s="2"/>
      <c r="N142" s="2"/>
      <c r="O142" s="2"/>
      <c r="P142" s="2"/>
      <c r="Q142" s="2"/>
      <c r="R142" s="18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2"/>
      <c r="AK142" s="1"/>
      <c r="AL142" s="2"/>
      <c r="AM142" s="1"/>
      <c r="AN142" s="1"/>
      <c r="AO142" s="1"/>
      <c r="AP142" s="1"/>
      <c r="AQ142" s="1"/>
      <c r="AR142" s="2"/>
      <c r="AS142" s="1"/>
      <c r="AT142" s="1"/>
      <c r="AU142" s="1" t="s">
        <v>3180</v>
      </c>
      <c r="AV142" s="1"/>
      <c r="AW142" s="1"/>
      <c r="AX142" s="1"/>
      <c r="AY142" s="1"/>
      <c r="AZ142" s="1"/>
      <c r="BA142" s="1"/>
      <c r="BB142" s="1"/>
      <c r="BC142" s="2"/>
      <c r="BD142" s="2"/>
      <c r="BE142" s="1"/>
      <c r="BF142" s="2"/>
      <c r="BG142" s="2"/>
      <c r="BH142" s="2"/>
      <c r="BI142" s="1"/>
      <c r="BJ142" s="56"/>
    </row>
    <row r="143" spans="1:62" ht="31.2">
      <c r="A143" s="23">
        <v>139</v>
      </c>
      <c r="B143" s="33" t="s">
        <v>2793</v>
      </c>
      <c r="C143" s="33" t="s">
        <v>2152</v>
      </c>
      <c r="D143" s="33" t="s">
        <v>2659</v>
      </c>
      <c r="E143" s="33">
        <v>64</v>
      </c>
      <c r="F143" s="33" t="s">
        <v>325</v>
      </c>
      <c r="G143" s="33" t="s">
        <v>325</v>
      </c>
      <c r="H143" s="23" t="str">
        <f t="shared" si="4"/>
        <v>李＊鎮</v>
      </c>
      <c r="I143" s="23" t="str">
        <f t="shared" si="5"/>
        <v>1＊604412</v>
      </c>
      <c r="J143" s="33" t="s">
        <v>2147</v>
      </c>
      <c r="K143" s="33" t="s">
        <v>1127</v>
      </c>
      <c r="L143" s="36" t="s">
        <v>334</v>
      </c>
      <c r="M143" s="2"/>
      <c r="N143" s="2"/>
      <c r="O143" s="2"/>
      <c r="P143" s="2"/>
      <c r="Q143" s="2"/>
      <c r="R143" s="18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2"/>
      <c r="AK143" s="1"/>
      <c r="AL143" s="2"/>
      <c r="AM143" s="1"/>
      <c r="AN143" s="1"/>
      <c r="AO143" s="1"/>
      <c r="AP143" s="1"/>
      <c r="AQ143" s="1"/>
      <c r="AR143" s="2"/>
      <c r="AS143" s="1"/>
      <c r="AT143" s="1"/>
      <c r="AU143" s="1"/>
      <c r="AV143" s="1"/>
      <c r="AW143" s="1"/>
      <c r="AX143" s="1"/>
      <c r="AY143" s="1"/>
      <c r="AZ143" s="1"/>
      <c r="BA143" s="1" t="s">
        <v>3180</v>
      </c>
      <c r="BB143" s="1"/>
      <c r="BC143" s="2"/>
      <c r="BD143" s="2"/>
      <c r="BE143" s="1"/>
      <c r="BF143" s="2"/>
      <c r="BG143" s="2"/>
      <c r="BH143" s="2"/>
      <c r="BI143" s="1"/>
      <c r="BJ143" s="56"/>
    </row>
    <row r="144" spans="1:62" ht="31.2">
      <c r="A144" s="23">
        <v>140</v>
      </c>
      <c r="B144" s="33" t="s">
        <v>2794</v>
      </c>
      <c r="C144" s="33" t="s">
        <v>154</v>
      </c>
      <c r="D144" s="33" t="s">
        <v>2659</v>
      </c>
      <c r="E144" s="33">
        <v>73</v>
      </c>
      <c r="F144" s="33" t="s">
        <v>325</v>
      </c>
      <c r="G144" s="33" t="s">
        <v>325</v>
      </c>
      <c r="H144" s="23" t="str">
        <f t="shared" si="4"/>
        <v>許＊言</v>
      </c>
      <c r="I144" s="23" t="str">
        <f t="shared" si="5"/>
        <v>1＊246379</v>
      </c>
      <c r="J144" s="33" t="s">
        <v>2147</v>
      </c>
      <c r="K144" s="33" t="s">
        <v>1127</v>
      </c>
      <c r="L144" s="36" t="s">
        <v>334</v>
      </c>
      <c r="M144" s="2"/>
      <c r="N144" s="2"/>
      <c r="O144" s="2"/>
      <c r="P144" s="2"/>
      <c r="Q144" s="2"/>
      <c r="R144" s="18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2"/>
      <c r="AK144" s="1"/>
      <c r="AL144" s="2"/>
      <c r="AM144" s="1"/>
      <c r="AN144" s="1"/>
      <c r="AO144" s="1"/>
      <c r="AP144" s="1"/>
      <c r="AQ144" s="1"/>
      <c r="AR144" s="2"/>
      <c r="AS144" s="1"/>
      <c r="AT144" s="1"/>
      <c r="AU144" s="1"/>
      <c r="AV144" s="1"/>
      <c r="AW144" s="1"/>
      <c r="AX144" s="1"/>
      <c r="AY144" s="1"/>
      <c r="AZ144" s="1"/>
      <c r="BA144" s="1" t="s">
        <v>3180</v>
      </c>
      <c r="BB144" s="1"/>
      <c r="BC144" s="2"/>
      <c r="BD144" s="2"/>
      <c r="BE144" s="1"/>
      <c r="BF144" s="2"/>
      <c r="BG144" s="2"/>
      <c r="BH144" s="2"/>
      <c r="BI144" s="1"/>
      <c r="BJ144" s="56"/>
    </row>
    <row r="145" spans="1:62" ht="16.2">
      <c r="A145" s="23">
        <v>141</v>
      </c>
      <c r="B145" s="33" t="s">
        <v>2784</v>
      </c>
      <c r="C145" s="33" t="s">
        <v>828</v>
      </c>
      <c r="D145" s="33" t="s">
        <v>2659</v>
      </c>
      <c r="E145" s="33">
        <v>72</v>
      </c>
      <c r="F145" s="33" t="s">
        <v>325</v>
      </c>
      <c r="G145" s="33" t="s">
        <v>325</v>
      </c>
      <c r="H145" s="23" t="str">
        <f t="shared" si="4"/>
        <v>林＊坤</v>
      </c>
      <c r="I145" s="23" t="str">
        <f t="shared" si="5"/>
        <v>1＊288993</v>
      </c>
      <c r="J145" s="33" t="s">
        <v>2147</v>
      </c>
      <c r="K145" s="33">
        <v>5760230</v>
      </c>
      <c r="L145" s="36" t="s">
        <v>334</v>
      </c>
      <c r="M145" s="2"/>
      <c r="N145" s="2"/>
      <c r="O145" s="2"/>
      <c r="P145" s="2"/>
      <c r="Q145" s="2"/>
      <c r="R145" s="18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2"/>
      <c r="AK145" s="1"/>
      <c r="AL145" s="2"/>
      <c r="AM145" s="1"/>
      <c r="AN145" s="1"/>
      <c r="AO145" s="1"/>
      <c r="AP145" s="1"/>
      <c r="AQ145" s="1"/>
      <c r="AR145" s="2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2" t="s">
        <v>3187</v>
      </c>
      <c r="BD145" s="2"/>
      <c r="BE145" s="1"/>
      <c r="BF145" s="2"/>
      <c r="BG145" s="2"/>
      <c r="BH145" s="2"/>
      <c r="BI145" s="1"/>
      <c r="BJ145" s="56"/>
    </row>
    <row r="146" spans="1:62" ht="16.2">
      <c r="A146" s="23">
        <v>142</v>
      </c>
      <c r="B146" s="33" t="s">
        <v>2687</v>
      </c>
      <c r="C146" s="33" t="s">
        <v>832</v>
      </c>
      <c r="D146" s="33" t="s">
        <v>2661</v>
      </c>
      <c r="E146" s="33">
        <v>58</v>
      </c>
      <c r="F146" s="33" t="s">
        <v>325</v>
      </c>
      <c r="G146" s="33" t="s">
        <v>325</v>
      </c>
      <c r="H146" s="23" t="str">
        <f t="shared" si="4"/>
        <v>林＊花</v>
      </c>
      <c r="I146" s="23" t="str">
        <f t="shared" si="5"/>
        <v>2＊126876</v>
      </c>
      <c r="J146" s="33" t="s">
        <v>2147</v>
      </c>
      <c r="K146" s="33">
        <v>5760230</v>
      </c>
      <c r="L146" s="36" t="s">
        <v>334</v>
      </c>
      <c r="M146" s="2"/>
      <c r="N146" s="2"/>
      <c r="O146" s="2"/>
      <c r="P146" s="2"/>
      <c r="Q146" s="2"/>
      <c r="R146" s="18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2"/>
      <c r="AK146" s="1"/>
      <c r="AL146" s="2"/>
      <c r="AM146" s="1"/>
      <c r="AN146" s="1"/>
      <c r="AO146" s="1"/>
      <c r="AP146" s="1"/>
      <c r="AQ146" s="1"/>
      <c r="AR146" s="2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2" t="s">
        <v>3187</v>
      </c>
      <c r="BD146" s="2"/>
      <c r="BE146" s="1"/>
      <c r="BF146" s="2"/>
      <c r="BG146" s="2"/>
      <c r="BH146" s="2" t="s">
        <v>3180</v>
      </c>
      <c r="BI146" s="1"/>
      <c r="BJ146" s="56"/>
    </row>
    <row r="147" spans="1:62" ht="31.2">
      <c r="A147" s="23">
        <v>143</v>
      </c>
      <c r="B147" s="33" t="s">
        <v>2795</v>
      </c>
      <c r="C147" s="33" t="s">
        <v>2153</v>
      </c>
      <c r="D147" s="33" t="s">
        <v>2661</v>
      </c>
      <c r="E147" s="33">
        <v>45</v>
      </c>
      <c r="F147" s="33" t="s">
        <v>325</v>
      </c>
      <c r="G147" s="33" t="s">
        <v>325</v>
      </c>
      <c r="H147" s="23" t="str">
        <f t="shared" si="4"/>
        <v>呂＊蓉</v>
      </c>
      <c r="I147" s="23" t="str">
        <f t="shared" si="5"/>
        <v>2＊075175</v>
      </c>
      <c r="J147" s="33" t="s">
        <v>2147</v>
      </c>
      <c r="K147" s="33" t="s">
        <v>1127</v>
      </c>
      <c r="L147" s="36" t="s">
        <v>334</v>
      </c>
      <c r="M147" s="2"/>
      <c r="N147" s="2"/>
      <c r="O147" s="2"/>
      <c r="P147" s="2"/>
      <c r="Q147" s="2"/>
      <c r="R147" s="18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2"/>
      <c r="AK147" s="1"/>
      <c r="AL147" s="2"/>
      <c r="AM147" s="1"/>
      <c r="AN147" s="1"/>
      <c r="AO147" s="1"/>
      <c r="AP147" s="1"/>
      <c r="AQ147" s="1"/>
      <c r="AR147" s="2"/>
      <c r="AS147" s="1"/>
      <c r="AT147" s="1"/>
      <c r="AU147" s="1"/>
      <c r="AV147" s="1"/>
      <c r="AW147" s="1"/>
      <c r="AX147" s="1"/>
      <c r="AY147" s="1"/>
      <c r="AZ147" s="1"/>
      <c r="BA147" s="1" t="s">
        <v>3180</v>
      </c>
      <c r="BB147" s="1"/>
      <c r="BC147" s="2"/>
      <c r="BD147" s="37"/>
      <c r="BE147" s="1"/>
      <c r="BF147" s="2"/>
      <c r="BG147" s="2"/>
      <c r="BH147" s="2"/>
      <c r="BI147" s="1"/>
      <c r="BJ147" s="56"/>
    </row>
    <row r="148" spans="1:62" ht="31.2">
      <c r="A148" s="23">
        <v>144</v>
      </c>
      <c r="B148" s="33" t="s">
        <v>2796</v>
      </c>
      <c r="C148" s="33" t="s">
        <v>363</v>
      </c>
      <c r="D148" s="33" t="s">
        <v>2659</v>
      </c>
      <c r="E148" s="33">
        <v>49</v>
      </c>
      <c r="F148" s="33" t="s">
        <v>325</v>
      </c>
      <c r="G148" s="33" t="s">
        <v>325</v>
      </c>
      <c r="H148" s="23" t="str">
        <f t="shared" si="4"/>
        <v>林＊松</v>
      </c>
      <c r="I148" s="23" t="str">
        <f t="shared" si="5"/>
        <v>2＊401549</v>
      </c>
      <c r="J148" s="33" t="s">
        <v>2147</v>
      </c>
      <c r="K148" s="33" t="s">
        <v>1127</v>
      </c>
      <c r="L148" s="36" t="s">
        <v>334</v>
      </c>
      <c r="M148" s="2"/>
      <c r="N148" s="2"/>
      <c r="O148" s="2"/>
      <c r="P148" s="2"/>
      <c r="Q148" s="2"/>
      <c r="R148" s="18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2"/>
      <c r="AK148" s="1"/>
      <c r="AL148" s="2"/>
      <c r="AM148" s="1"/>
      <c r="AN148" s="1"/>
      <c r="AO148" s="1"/>
      <c r="AP148" s="1"/>
      <c r="AQ148" s="1"/>
      <c r="AR148" s="2"/>
      <c r="AS148" s="1"/>
      <c r="AT148" s="1"/>
      <c r="AU148" s="1"/>
      <c r="AV148" s="1"/>
      <c r="AW148" s="1"/>
      <c r="AX148" s="1"/>
      <c r="AY148" s="1"/>
      <c r="AZ148" s="1"/>
      <c r="BA148" s="1" t="s">
        <v>3180</v>
      </c>
      <c r="BB148" s="1"/>
      <c r="BC148" s="2"/>
      <c r="BD148" s="2"/>
      <c r="BE148" s="1"/>
      <c r="BF148" s="2"/>
      <c r="BG148" s="2"/>
      <c r="BH148" s="2"/>
      <c r="BI148" s="1"/>
      <c r="BJ148" s="56"/>
    </row>
    <row r="149" spans="1:62" ht="31.2">
      <c r="A149" s="23">
        <v>145</v>
      </c>
      <c r="B149" s="33" t="s">
        <v>2797</v>
      </c>
      <c r="C149" s="33" t="s">
        <v>2154</v>
      </c>
      <c r="D149" s="33" t="s">
        <v>2661</v>
      </c>
      <c r="E149" s="33">
        <v>65</v>
      </c>
      <c r="F149" s="33" t="s">
        <v>325</v>
      </c>
      <c r="G149" s="33" t="s">
        <v>325</v>
      </c>
      <c r="H149" s="23" t="str">
        <f t="shared" si="4"/>
        <v>陳＊美</v>
      </c>
      <c r="I149" s="23" t="str">
        <f t="shared" si="5"/>
        <v>2＊516222</v>
      </c>
      <c r="J149" s="33" t="s">
        <v>2147</v>
      </c>
      <c r="K149" s="33" t="s">
        <v>1127</v>
      </c>
      <c r="L149" s="36" t="s">
        <v>334</v>
      </c>
      <c r="M149" s="2"/>
      <c r="N149" s="2"/>
      <c r="O149" s="2"/>
      <c r="P149" s="2"/>
      <c r="Q149" s="2"/>
      <c r="R149" s="18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2"/>
      <c r="AK149" s="1"/>
      <c r="AL149" s="2"/>
      <c r="AM149" s="1"/>
      <c r="AN149" s="1"/>
      <c r="AO149" s="1"/>
      <c r="AP149" s="1"/>
      <c r="AQ149" s="1"/>
      <c r="AR149" s="2"/>
      <c r="AS149" s="1"/>
      <c r="AT149" s="1"/>
      <c r="AU149" s="1"/>
      <c r="AV149" s="1"/>
      <c r="AW149" s="1"/>
      <c r="AX149" s="1"/>
      <c r="AY149" s="1"/>
      <c r="AZ149" s="1"/>
      <c r="BA149" s="1" t="s">
        <v>3180</v>
      </c>
      <c r="BB149" s="1"/>
      <c r="BC149" s="2"/>
      <c r="BD149" s="2"/>
      <c r="BE149" s="1"/>
      <c r="BF149" s="2"/>
      <c r="BG149" s="2"/>
      <c r="BH149" s="2"/>
      <c r="BI149" s="1"/>
      <c r="BJ149" s="56"/>
    </row>
    <row r="150" spans="1:62" ht="16.2">
      <c r="A150" s="23">
        <v>146</v>
      </c>
      <c r="B150" s="33" t="s">
        <v>2764</v>
      </c>
      <c r="C150" s="33" t="s">
        <v>2125</v>
      </c>
      <c r="D150" s="33" t="s">
        <v>2659</v>
      </c>
      <c r="E150" s="33">
        <v>33</v>
      </c>
      <c r="F150" s="33" t="s">
        <v>2155</v>
      </c>
      <c r="G150" s="33" t="s">
        <v>2156</v>
      </c>
      <c r="H150" s="23" t="str">
        <f t="shared" si="4"/>
        <v>楊＊博</v>
      </c>
      <c r="I150" s="23" t="str">
        <f t="shared" si="5"/>
        <v>0＊041437</v>
      </c>
      <c r="J150" s="33" t="s">
        <v>2147</v>
      </c>
      <c r="K150" s="33">
        <v>5761110</v>
      </c>
      <c r="L150" s="36" t="s">
        <v>334</v>
      </c>
      <c r="M150" s="2"/>
      <c r="N150" s="2"/>
      <c r="O150" s="2"/>
      <c r="P150" s="2"/>
      <c r="Q150" s="2"/>
      <c r="R150" s="18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2"/>
      <c r="AK150" s="1"/>
      <c r="AL150" s="2"/>
      <c r="AM150" s="1"/>
      <c r="AN150" s="1"/>
      <c r="AO150" s="1"/>
      <c r="AP150" s="1"/>
      <c r="AQ150" s="1"/>
      <c r="AR150" s="2"/>
      <c r="AS150" s="1"/>
      <c r="AT150" s="1"/>
      <c r="AU150" s="1"/>
      <c r="AV150" s="1" t="s">
        <v>3180</v>
      </c>
      <c r="AW150" s="1"/>
      <c r="AX150" s="1"/>
      <c r="AY150" s="1"/>
      <c r="AZ150" s="1"/>
      <c r="BA150" s="1"/>
      <c r="BB150" s="1"/>
      <c r="BC150" s="2"/>
      <c r="BD150" s="2"/>
      <c r="BE150" s="1"/>
      <c r="BF150" s="2"/>
      <c r="BG150" s="2"/>
      <c r="BH150" s="2"/>
      <c r="BI150" s="1"/>
      <c r="BJ150" s="56"/>
    </row>
    <row r="151" spans="1:62" ht="16.2">
      <c r="A151" s="23">
        <v>147</v>
      </c>
      <c r="B151" s="33" t="s">
        <v>2798</v>
      </c>
      <c r="C151" s="33" t="s">
        <v>2157</v>
      </c>
      <c r="D151" s="33" t="s">
        <v>2659</v>
      </c>
      <c r="E151" s="33">
        <v>80</v>
      </c>
      <c r="F151" s="33" t="s">
        <v>325</v>
      </c>
      <c r="G151" s="33" t="s">
        <v>325</v>
      </c>
      <c r="H151" s="23" t="str">
        <f t="shared" si="4"/>
        <v>彭＊祥</v>
      </c>
      <c r="I151" s="23" t="str">
        <f t="shared" si="5"/>
        <v>0＊258812</v>
      </c>
      <c r="J151" s="33" t="s">
        <v>2158</v>
      </c>
      <c r="K151" s="33">
        <v>5760350</v>
      </c>
      <c r="L151" s="36" t="s">
        <v>334</v>
      </c>
      <c r="M151" s="2"/>
      <c r="N151" s="2"/>
      <c r="O151" s="2"/>
      <c r="P151" s="2"/>
      <c r="Q151" s="2"/>
      <c r="R151" s="18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2"/>
      <c r="AK151" s="1"/>
      <c r="AL151" s="2"/>
      <c r="AM151" s="1"/>
      <c r="AN151" s="1"/>
      <c r="AO151" s="1"/>
      <c r="AP151" s="1"/>
      <c r="AQ151" s="1"/>
      <c r="AR151" s="2"/>
      <c r="AS151" s="1"/>
      <c r="AT151" s="1"/>
      <c r="AU151" s="1" t="s">
        <v>3180</v>
      </c>
      <c r="AV151" s="1"/>
      <c r="AW151" s="1"/>
      <c r="AX151" s="1"/>
      <c r="AY151" s="1"/>
      <c r="AZ151" s="1"/>
      <c r="BA151" s="1"/>
      <c r="BB151" s="1"/>
      <c r="BC151" s="2"/>
      <c r="BD151" s="2"/>
      <c r="BE151" s="1"/>
      <c r="BF151" s="2"/>
      <c r="BG151" s="2"/>
      <c r="BH151" s="2"/>
      <c r="BI151" s="1"/>
      <c r="BJ151" s="56"/>
    </row>
    <row r="152" spans="1:62" ht="31.2">
      <c r="A152" s="23">
        <v>148</v>
      </c>
      <c r="B152" s="33" t="s">
        <v>2799</v>
      </c>
      <c r="C152" s="33" t="s">
        <v>2159</v>
      </c>
      <c r="D152" s="33" t="s">
        <v>2661</v>
      </c>
      <c r="E152" s="33">
        <v>58</v>
      </c>
      <c r="F152" s="33" t="s">
        <v>325</v>
      </c>
      <c r="G152" s="33" t="s">
        <v>325</v>
      </c>
      <c r="H152" s="23" t="str">
        <f t="shared" si="4"/>
        <v>黃＊春</v>
      </c>
      <c r="I152" s="23" t="str">
        <f t="shared" si="5"/>
        <v>0＊261088</v>
      </c>
      <c r="J152" s="33" t="s">
        <v>2158</v>
      </c>
      <c r="K152" s="33" t="s">
        <v>1127</v>
      </c>
      <c r="L152" s="36" t="s">
        <v>334</v>
      </c>
      <c r="M152" s="2"/>
      <c r="N152" s="2"/>
      <c r="O152" s="2"/>
      <c r="P152" s="2"/>
      <c r="Q152" s="2"/>
      <c r="R152" s="18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2"/>
      <c r="AK152" s="1"/>
      <c r="AL152" s="2"/>
      <c r="AM152" s="1"/>
      <c r="AN152" s="1"/>
      <c r="AO152" s="1"/>
      <c r="AP152" s="1"/>
      <c r="AQ152" s="1"/>
      <c r="AR152" s="2"/>
      <c r="AS152" s="1"/>
      <c r="AT152" s="1"/>
      <c r="AU152" s="1"/>
      <c r="AV152" s="1"/>
      <c r="AW152" s="1"/>
      <c r="AX152" s="1"/>
      <c r="AY152" s="1"/>
      <c r="AZ152" s="1"/>
      <c r="BA152" s="1" t="s">
        <v>3180</v>
      </c>
      <c r="BB152" s="1"/>
      <c r="BC152" s="2"/>
      <c r="BD152" s="2"/>
      <c r="BE152" s="1"/>
      <c r="BF152" s="2"/>
      <c r="BG152" s="2"/>
      <c r="BH152" s="2"/>
      <c r="BI152" s="1"/>
      <c r="BJ152" s="56"/>
    </row>
    <row r="153" spans="1:62" ht="31.2">
      <c r="A153" s="23">
        <v>149</v>
      </c>
      <c r="B153" s="33" t="s">
        <v>2800</v>
      </c>
      <c r="C153" s="33" t="s">
        <v>429</v>
      </c>
      <c r="D153" s="33" t="s">
        <v>2659</v>
      </c>
      <c r="E153" s="33">
        <v>77</v>
      </c>
      <c r="F153" s="33" t="s">
        <v>325</v>
      </c>
      <c r="G153" s="33" t="s">
        <v>325</v>
      </c>
      <c r="H153" s="23" t="str">
        <f t="shared" si="4"/>
        <v>王＊雄</v>
      </c>
      <c r="I153" s="23" t="str">
        <f t="shared" si="5"/>
        <v>1＊682928</v>
      </c>
      <c r="J153" s="38" t="s">
        <v>2158</v>
      </c>
      <c r="K153" s="38" t="s">
        <v>1127</v>
      </c>
      <c r="L153" s="82" t="s">
        <v>334</v>
      </c>
      <c r="M153" s="2"/>
      <c r="N153" s="2"/>
      <c r="O153" s="2"/>
      <c r="P153" s="2"/>
      <c r="Q153" s="2"/>
      <c r="R153" s="18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2"/>
      <c r="AK153" s="1"/>
      <c r="AL153" s="2"/>
      <c r="AM153" s="1"/>
      <c r="AN153" s="1"/>
      <c r="AO153" s="1"/>
      <c r="AP153" s="1"/>
      <c r="AQ153" s="1"/>
      <c r="AR153" s="2"/>
      <c r="AS153" s="1"/>
      <c r="AT153" s="1"/>
      <c r="AU153" s="1"/>
      <c r="AV153" s="1"/>
      <c r="AW153" s="1"/>
      <c r="AX153" s="1"/>
      <c r="AY153" s="1"/>
      <c r="AZ153" s="1"/>
      <c r="BA153" s="1" t="s">
        <v>3180</v>
      </c>
      <c r="BB153" s="1"/>
      <c r="BC153" s="2"/>
      <c r="BD153" s="2"/>
      <c r="BE153" s="1"/>
      <c r="BF153" s="2"/>
      <c r="BG153" s="2"/>
      <c r="BH153" s="2"/>
      <c r="BI153" s="1"/>
      <c r="BJ153" s="56"/>
    </row>
    <row r="154" spans="1:62" ht="31.2">
      <c r="A154" s="23">
        <v>150</v>
      </c>
      <c r="B154" s="33" t="s">
        <v>2801</v>
      </c>
      <c r="C154" s="33" t="s">
        <v>1413</v>
      </c>
      <c r="D154" s="33" t="s">
        <v>2659</v>
      </c>
      <c r="E154" s="33">
        <v>77</v>
      </c>
      <c r="F154" s="33" t="s">
        <v>2145</v>
      </c>
      <c r="G154" s="33" t="s">
        <v>2160</v>
      </c>
      <c r="H154" s="23" t="str">
        <f t="shared" si="4"/>
        <v>葉＊成</v>
      </c>
      <c r="I154" s="23" t="str">
        <f t="shared" si="5"/>
        <v>0＊127496</v>
      </c>
      <c r="J154" s="33" t="s">
        <v>2158</v>
      </c>
      <c r="K154" s="33" t="s">
        <v>1142</v>
      </c>
      <c r="L154" s="36" t="s">
        <v>334</v>
      </c>
      <c r="M154" s="2"/>
      <c r="N154" s="2"/>
      <c r="O154" s="2"/>
      <c r="P154" s="2"/>
      <c r="Q154" s="2"/>
      <c r="R154" s="18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2"/>
      <c r="AK154" s="1"/>
      <c r="AL154" s="2"/>
      <c r="AM154" s="1"/>
      <c r="AN154" s="1"/>
      <c r="AO154" s="1"/>
      <c r="AP154" s="1"/>
      <c r="AQ154" s="1"/>
      <c r="AR154" s="2"/>
      <c r="AS154" s="1"/>
      <c r="AT154" s="1"/>
      <c r="AU154" s="1"/>
      <c r="AV154" s="1" t="s">
        <v>3180</v>
      </c>
      <c r="AW154" s="1"/>
      <c r="AX154" s="1"/>
      <c r="AY154" s="1"/>
      <c r="AZ154" s="1"/>
      <c r="BA154" s="1"/>
      <c r="BB154" s="1"/>
      <c r="BC154" s="2"/>
      <c r="BD154" s="2"/>
      <c r="BE154" s="1"/>
      <c r="BF154" s="2"/>
      <c r="BG154" s="2"/>
      <c r="BH154" s="2"/>
      <c r="BI154" s="1" t="s">
        <v>1111</v>
      </c>
      <c r="BJ154" s="56"/>
    </row>
    <row r="155" spans="1:62" ht="31.2">
      <c r="A155" s="23">
        <v>151</v>
      </c>
      <c r="B155" s="33" t="s">
        <v>2802</v>
      </c>
      <c r="C155" s="33" t="s">
        <v>2161</v>
      </c>
      <c r="D155" s="33" t="s">
        <v>2661</v>
      </c>
      <c r="E155" s="33">
        <v>69</v>
      </c>
      <c r="F155" s="33" t="s">
        <v>325</v>
      </c>
      <c r="G155" s="33" t="s">
        <v>325</v>
      </c>
      <c r="H155" s="23" t="str">
        <f t="shared" si="4"/>
        <v>蔡＊瓊花</v>
      </c>
      <c r="I155" s="23" t="str">
        <f t="shared" si="5"/>
        <v>0＊012179</v>
      </c>
      <c r="J155" s="33" t="s">
        <v>2162</v>
      </c>
      <c r="K155" s="33" t="s">
        <v>1127</v>
      </c>
      <c r="L155" s="36" t="s">
        <v>334</v>
      </c>
      <c r="M155" s="2"/>
      <c r="N155" s="2"/>
      <c r="O155" s="2"/>
      <c r="P155" s="2"/>
      <c r="Q155" s="2"/>
      <c r="R155" s="18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2"/>
      <c r="AK155" s="1"/>
      <c r="AL155" s="2"/>
      <c r="AM155" s="1"/>
      <c r="AN155" s="1"/>
      <c r="AO155" s="1"/>
      <c r="AP155" s="1"/>
      <c r="AQ155" s="1"/>
      <c r="AR155" s="2"/>
      <c r="AS155" s="1"/>
      <c r="AT155" s="1"/>
      <c r="AU155" s="1"/>
      <c r="AV155" s="1"/>
      <c r="AW155" s="1"/>
      <c r="AX155" s="1"/>
      <c r="AY155" s="1"/>
      <c r="AZ155" s="1"/>
      <c r="BA155" s="1" t="s">
        <v>3180</v>
      </c>
      <c r="BB155" s="1"/>
      <c r="BC155" s="2"/>
      <c r="BD155" s="2"/>
      <c r="BE155" s="1"/>
      <c r="BF155" s="2"/>
      <c r="BG155" s="2"/>
      <c r="BH155" s="2"/>
      <c r="BI155" s="1"/>
      <c r="BJ155" s="56"/>
    </row>
    <row r="156" spans="1:62" ht="31.2">
      <c r="A156" s="23">
        <v>152</v>
      </c>
      <c r="B156" s="33" t="s">
        <v>2803</v>
      </c>
      <c r="C156" s="33" t="s">
        <v>439</v>
      </c>
      <c r="D156" s="33" t="s">
        <v>2659</v>
      </c>
      <c r="E156" s="33">
        <v>71</v>
      </c>
      <c r="F156" s="33" t="s">
        <v>325</v>
      </c>
      <c r="G156" s="33" t="s">
        <v>325</v>
      </c>
      <c r="H156" s="23" t="str">
        <f t="shared" si="4"/>
        <v>游＊芳</v>
      </c>
      <c r="I156" s="23" t="str">
        <f t="shared" si="5"/>
        <v>1＊521523</v>
      </c>
      <c r="J156" s="33" t="s">
        <v>2162</v>
      </c>
      <c r="K156" s="33" t="s">
        <v>1127</v>
      </c>
      <c r="L156" s="36" t="s">
        <v>334</v>
      </c>
      <c r="M156" s="2"/>
      <c r="N156" s="2"/>
      <c r="O156" s="2"/>
      <c r="P156" s="2"/>
      <c r="Q156" s="2"/>
      <c r="R156" s="18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2"/>
      <c r="AK156" s="1"/>
      <c r="AL156" s="2"/>
      <c r="AM156" s="1"/>
      <c r="AN156" s="1"/>
      <c r="AO156" s="1"/>
      <c r="AP156" s="1"/>
      <c r="AQ156" s="1"/>
      <c r="AR156" s="2"/>
      <c r="AS156" s="1"/>
      <c r="AT156" s="1"/>
      <c r="AU156" s="1"/>
      <c r="AV156" s="1"/>
      <c r="AW156" s="1"/>
      <c r="AX156" s="1"/>
      <c r="AY156" s="1"/>
      <c r="AZ156" s="1"/>
      <c r="BA156" s="1" t="s">
        <v>3180</v>
      </c>
      <c r="BB156" s="1"/>
      <c r="BC156" s="2"/>
      <c r="BD156" s="2"/>
      <c r="BE156" s="1"/>
      <c r="BF156" s="2"/>
      <c r="BG156" s="2"/>
      <c r="BH156" s="2"/>
      <c r="BI156" s="1"/>
      <c r="BJ156" s="56"/>
    </row>
    <row r="157" spans="1:62" ht="31.2">
      <c r="A157" s="23">
        <v>153</v>
      </c>
      <c r="B157" s="33" t="s">
        <v>2804</v>
      </c>
      <c r="C157" s="33" t="s">
        <v>2163</v>
      </c>
      <c r="D157" s="33" t="s">
        <v>2661</v>
      </c>
      <c r="E157" s="33">
        <v>55</v>
      </c>
      <c r="F157" s="33" t="s">
        <v>325</v>
      </c>
      <c r="G157" s="33" t="s">
        <v>325</v>
      </c>
      <c r="H157" s="23" t="str">
        <f t="shared" si="4"/>
        <v>張＊鈺</v>
      </c>
      <c r="I157" s="23" t="str">
        <f t="shared" si="5"/>
        <v>2＊598428</v>
      </c>
      <c r="J157" s="33" t="s">
        <v>2162</v>
      </c>
      <c r="K157" s="33" t="s">
        <v>1127</v>
      </c>
      <c r="L157" s="36" t="s">
        <v>334</v>
      </c>
      <c r="M157" s="2"/>
      <c r="N157" s="2"/>
      <c r="O157" s="2"/>
      <c r="P157" s="2"/>
      <c r="Q157" s="2"/>
      <c r="R157" s="18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2"/>
      <c r="AK157" s="1"/>
      <c r="AL157" s="2"/>
      <c r="AM157" s="1"/>
      <c r="AN157" s="1"/>
      <c r="AO157" s="1"/>
      <c r="AP157" s="1"/>
      <c r="AQ157" s="1"/>
      <c r="AR157" s="2"/>
      <c r="AS157" s="1"/>
      <c r="AT157" s="1"/>
      <c r="AU157" s="1"/>
      <c r="AV157" s="1"/>
      <c r="AW157" s="1"/>
      <c r="AX157" s="1"/>
      <c r="AY157" s="1"/>
      <c r="AZ157" s="1"/>
      <c r="BA157" s="1" t="s">
        <v>3180</v>
      </c>
      <c r="BB157" s="1"/>
      <c r="BC157" s="2"/>
      <c r="BD157" s="2"/>
      <c r="BE157" s="1"/>
      <c r="BF157" s="2"/>
      <c r="BG157" s="2"/>
      <c r="BH157" s="2"/>
      <c r="BI157" s="1"/>
      <c r="BJ157" s="56"/>
    </row>
    <row r="158" spans="1:62" ht="31.2">
      <c r="A158" s="23">
        <v>154</v>
      </c>
      <c r="B158" s="33" t="s">
        <v>2805</v>
      </c>
      <c r="C158" s="33" t="s">
        <v>380</v>
      </c>
      <c r="D158" s="33" t="s">
        <v>2661</v>
      </c>
      <c r="E158" s="33">
        <v>81</v>
      </c>
      <c r="F158" s="33" t="s">
        <v>325</v>
      </c>
      <c r="G158" s="33" t="s">
        <v>325</v>
      </c>
      <c r="H158" s="23" t="str">
        <f t="shared" si="4"/>
        <v>殷＊梅妹</v>
      </c>
      <c r="I158" s="23" t="str">
        <f t="shared" si="5"/>
        <v>2＊473685</v>
      </c>
      <c r="J158" s="33" t="s">
        <v>2162</v>
      </c>
      <c r="K158" s="33" t="s">
        <v>1127</v>
      </c>
      <c r="L158" s="36" t="s">
        <v>334</v>
      </c>
      <c r="M158" s="2"/>
      <c r="N158" s="2"/>
      <c r="O158" s="2"/>
      <c r="P158" s="2"/>
      <c r="Q158" s="2"/>
      <c r="R158" s="18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2"/>
      <c r="AK158" s="1"/>
      <c r="AL158" s="2"/>
      <c r="AM158" s="1"/>
      <c r="AN158" s="1"/>
      <c r="AO158" s="1"/>
      <c r="AP158" s="1"/>
      <c r="AQ158" s="1"/>
      <c r="AR158" s="2"/>
      <c r="AS158" s="1"/>
      <c r="AT158" s="1"/>
      <c r="AU158" s="1"/>
      <c r="AV158" s="1"/>
      <c r="AW158" s="1"/>
      <c r="AX158" s="1"/>
      <c r="AY158" s="1"/>
      <c r="AZ158" s="1"/>
      <c r="BA158" s="1" t="s">
        <v>3180</v>
      </c>
      <c r="BB158" s="1"/>
      <c r="BC158" s="2"/>
      <c r="BD158" s="2"/>
      <c r="BE158" s="1"/>
      <c r="BF158" s="2"/>
      <c r="BG158" s="2"/>
      <c r="BH158" s="2"/>
      <c r="BI158" s="32"/>
      <c r="BJ158" s="56"/>
    </row>
    <row r="159" spans="1:62" ht="31.2">
      <c r="A159" s="23">
        <v>155</v>
      </c>
      <c r="B159" s="33" t="s">
        <v>2806</v>
      </c>
      <c r="C159" s="33" t="s">
        <v>2164</v>
      </c>
      <c r="D159" s="33" t="s">
        <v>2661</v>
      </c>
      <c r="E159" s="33">
        <v>81</v>
      </c>
      <c r="F159" s="33" t="s">
        <v>325</v>
      </c>
      <c r="G159" s="33" t="s">
        <v>325</v>
      </c>
      <c r="H159" s="23" t="str">
        <f t="shared" si="4"/>
        <v>卓＊月琴</v>
      </c>
      <c r="I159" s="23" t="str">
        <f t="shared" si="5"/>
        <v>0＊979938</v>
      </c>
      <c r="J159" s="33" t="s">
        <v>2165</v>
      </c>
      <c r="K159" s="33" t="s">
        <v>1127</v>
      </c>
      <c r="L159" s="36" t="s">
        <v>334</v>
      </c>
      <c r="M159" s="2"/>
      <c r="N159" s="2"/>
      <c r="O159" s="2"/>
      <c r="P159" s="2"/>
      <c r="Q159" s="2"/>
      <c r="R159" s="18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2"/>
      <c r="AK159" s="1"/>
      <c r="AL159" s="2"/>
      <c r="AM159" s="1"/>
      <c r="AN159" s="1"/>
      <c r="AO159" s="1"/>
      <c r="AP159" s="1"/>
      <c r="AQ159" s="1"/>
      <c r="AR159" s="2"/>
      <c r="AS159" s="1"/>
      <c r="AT159" s="1"/>
      <c r="AU159" s="1"/>
      <c r="AV159" s="1"/>
      <c r="AW159" s="1"/>
      <c r="AX159" s="1"/>
      <c r="AY159" s="1"/>
      <c r="AZ159" s="1"/>
      <c r="BA159" s="1" t="s">
        <v>3180</v>
      </c>
      <c r="BB159" s="1"/>
      <c r="BC159" s="2"/>
      <c r="BD159" s="2"/>
      <c r="BE159" s="1"/>
      <c r="BF159" s="2"/>
      <c r="BG159" s="2"/>
      <c r="BH159" s="2"/>
      <c r="BI159" s="32"/>
      <c r="BJ159" s="56"/>
    </row>
    <row r="160" spans="1:62" ht="31.2">
      <c r="A160" s="23">
        <v>156</v>
      </c>
      <c r="B160" s="33" t="s">
        <v>2807</v>
      </c>
      <c r="C160" s="33" t="s">
        <v>126</v>
      </c>
      <c r="D160" s="33" t="s">
        <v>2661</v>
      </c>
      <c r="E160" s="33">
        <v>82</v>
      </c>
      <c r="F160" s="33" t="s">
        <v>325</v>
      </c>
      <c r="G160" s="33" t="s">
        <v>325</v>
      </c>
      <c r="H160" s="23" t="str">
        <f t="shared" si="4"/>
        <v>陳＊來好</v>
      </c>
      <c r="I160" s="23" t="str">
        <f t="shared" si="5"/>
        <v>0＊688969</v>
      </c>
      <c r="J160" s="33" t="s">
        <v>2165</v>
      </c>
      <c r="K160" s="33" t="s">
        <v>1127</v>
      </c>
      <c r="L160" s="36" t="s">
        <v>334</v>
      </c>
      <c r="M160" s="2"/>
      <c r="N160" s="2"/>
      <c r="O160" s="2"/>
      <c r="P160" s="2"/>
      <c r="Q160" s="2"/>
      <c r="R160" s="18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2"/>
      <c r="AK160" s="1"/>
      <c r="AL160" s="2"/>
      <c r="AM160" s="1"/>
      <c r="AN160" s="1"/>
      <c r="AO160" s="1"/>
      <c r="AP160" s="1"/>
      <c r="AQ160" s="1"/>
      <c r="AR160" s="2"/>
      <c r="AS160" s="1"/>
      <c r="AT160" s="1"/>
      <c r="AU160" s="1"/>
      <c r="AV160" s="1"/>
      <c r="AW160" s="1"/>
      <c r="AX160" s="1"/>
      <c r="AY160" s="1"/>
      <c r="AZ160" s="1"/>
      <c r="BA160" s="2" t="s">
        <v>1133</v>
      </c>
      <c r="BB160" s="1"/>
      <c r="BC160" s="2"/>
      <c r="BD160" s="2"/>
      <c r="BE160" s="1" t="s">
        <v>1114</v>
      </c>
      <c r="BF160" s="2"/>
      <c r="BG160" s="2"/>
      <c r="BH160" s="2"/>
      <c r="BI160" s="1"/>
      <c r="BJ160" s="56"/>
    </row>
    <row r="161" spans="1:62" ht="31.2">
      <c r="A161" s="23">
        <v>157</v>
      </c>
      <c r="B161" s="33" t="s">
        <v>2808</v>
      </c>
      <c r="C161" s="33" t="s">
        <v>2166</v>
      </c>
      <c r="D161" s="33" t="s">
        <v>2661</v>
      </c>
      <c r="E161" s="33">
        <v>68</v>
      </c>
      <c r="F161" s="33" t="s">
        <v>325</v>
      </c>
      <c r="G161" s="33" t="s">
        <v>325</v>
      </c>
      <c r="H161" s="23" t="str">
        <f t="shared" si="4"/>
        <v>陳＊</v>
      </c>
      <c r="I161" s="23" t="str">
        <f t="shared" si="5"/>
        <v>0＊143489</v>
      </c>
      <c r="J161" s="33" t="s">
        <v>2165</v>
      </c>
      <c r="K161" s="33" t="s">
        <v>1127</v>
      </c>
      <c r="L161" s="36" t="s">
        <v>334</v>
      </c>
      <c r="M161" s="2"/>
      <c r="N161" s="2"/>
      <c r="O161" s="2"/>
      <c r="P161" s="2"/>
      <c r="Q161" s="2"/>
      <c r="R161" s="18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2"/>
      <c r="AK161" s="1"/>
      <c r="AL161" s="2"/>
      <c r="AM161" s="1"/>
      <c r="AN161" s="1"/>
      <c r="AO161" s="1"/>
      <c r="AP161" s="1"/>
      <c r="AQ161" s="1"/>
      <c r="AR161" s="2"/>
      <c r="AS161" s="1"/>
      <c r="AT161" s="1"/>
      <c r="AU161" s="1"/>
      <c r="AV161" s="1"/>
      <c r="AW161" s="1"/>
      <c r="AX161" s="1"/>
      <c r="AY161" s="1"/>
      <c r="AZ161" s="1"/>
      <c r="BA161" s="1" t="s">
        <v>3180</v>
      </c>
      <c r="BB161" s="1"/>
      <c r="BC161" s="2"/>
      <c r="BD161" s="2"/>
      <c r="BE161" s="1"/>
      <c r="BF161" s="2"/>
      <c r="BG161" s="2"/>
      <c r="BH161" s="2"/>
      <c r="BI161" s="1"/>
      <c r="BJ161" s="56"/>
    </row>
    <row r="162" spans="1:62" ht="31.2">
      <c r="A162" s="23">
        <v>158</v>
      </c>
      <c r="B162" s="33" t="s">
        <v>2809</v>
      </c>
      <c r="C162" s="33" t="s">
        <v>2167</v>
      </c>
      <c r="D162" s="33" t="s">
        <v>2659</v>
      </c>
      <c r="E162" s="33">
        <v>51</v>
      </c>
      <c r="F162" s="33" t="s">
        <v>325</v>
      </c>
      <c r="G162" s="33" t="s">
        <v>325</v>
      </c>
      <c r="H162" s="23" t="str">
        <f t="shared" si="4"/>
        <v>吳＊輝</v>
      </c>
      <c r="I162" s="23" t="str">
        <f t="shared" si="5"/>
        <v>1＊785330</v>
      </c>
      <c r="J162" s="33" t="s">
        <v>2165</v>
      </c>
      <c r="K162" s="33" t="s">
        <v>1127</v>
      </c>
      <c r="L162" s="36" t="s">
        <v>334</v>
      </c>
      <c r="M162" s="2"/>
      <c r="N162" s="2"/>
      <c r="O162" s="2"/>
      <c r="P162" s="2"/>
      <c r="Q162" s="2"/>
      <c r="R162" s="18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2"/>
      <c r="AK162" s="1"/>
      <c r="AL162" s="2"/>
      <c r="AM162" s="1"/>
      <c r="AN162" s="1"/>
      <c r="AO162" s="1"/>
      <c r="AP162" s="1"/>
      <c r="AQ162" s="1"/>
      <c r="AR162" s="2"/>
      <c r="AS162" s="1"/>
      <c r="AT162" s="1"/>
      <c r="AU162" s="1"/>
      <c r="AV162" s="1"/>
      <c r="AW162" s="1"/>
      <c r="AX162" s="1"/>
      <c r="AY162" s="1"/>
      <c r="AZ162" s="1"/>
      <c r="BA162" s="1" t="s">
        <v>1133</v>
      </c>
      <c r="BB162" s="1"/>
      <c r="BC162" s="2"/>
      <c r="BD162" s="2"/>
      <c r="BE162" s="1" t="s">
        <v>1114</v>
      </c>
      <c r="BF162" s="2"/>
      <c r="BG162" s="2"/>
      <c r="BH162" s="2"/>
      <c r="BI162" s="1"/>
      <c r="BJ162" s="56"/>
    </row>
    <row r="163" spans="1:62" ht="31.2">
      <c r="A163" s="23">
        <v>159</v>
      </c>
      <c r="B163" s="33" t="s">
        <v>2810</v>
      </c>
      <c r="C163" s="33" t="s">
        <v>2168</v>
      </c>
      <c r="D163" s="33" t="s">
        <v>2659</v>
      </c>
      <c r="E163" s="33">
        <v>80</v>
      </c>
      <c r="F163" s="33" t="s">
        <v>325</v>
      </c>
      <c r="G163" s="33" t="s">
        <v>325</v>
      </c>
      <c r="H163" s="23" t="str">
        <f t="shared" si="4"/>
        <v>湯＊吉</v>
      </c>
      <c r="I163" s="23" t="str">
        <f t="shared" si="5"/>
        <v>1＊794623</v>
      </c>
      <c r="J163" s="33" t="s">
        <v>2165</v>
      </c>
      <c r="K163" s="33" t="s">
        <v>1127</v>
      </c>
      <c r="L163" s="36" t="s">
        <v>334</v>
      </c>
      <c r="M163" s="2"/>
      <c r="N163" s="2"/>
      <c r="O163" s="2"/>
      <c r="P163" s="2"/>
      <c r="Q163" s="2"/>
      <c r="R163" s="18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2"/>
      <c r="AK163" s="1"/>
      <c r="AL163" s="2"/>
      <c r="AM163" s="1"/>
      <c r="AN163" s="1"/>
      <c r="AO163" s="1"/>
      <c r="AP163" s="1"/>
      <c r="AQ163" s="1"/>
      <c r="AR163" s="2"/>
      <c r="AS163" s="1"/>
      <c r="AT163" s="1"/>
      <c r="AU163" s="1"/>
      <c r="AV163" s="1"/>
      <c r="AW163" s="1"/>
      <c r="AX163" s="1"/>
      <c r="AY163" s="1"/>
      <c r="AZ163" s="1"/>
      <c r="BA163" s="1" t="s">
        <v>3180</v>
      </c>
      <c r="BB163" s="1"/>
      <c r="BC163" s="2"/>
      <c r="BD163" s="2"/>
      <c r="BE163" s="1"/>
      <c r="BF163" s="2"/>
      <c r="BG163" s="2"/>
      <c r="BH163" s="2"/>
      <c r="BI163" s="1"/>
      <c r="BJ163" s="56"/>
    </row>
    <row r="164" spans="1:62" ht="31.2">
      <c r="A164" s="23">
        <v>160</v>
      </c>
      <c r="B164" s="33" t="s">
        <v>2811</v>
      </c>
      <c r="C164" s="33" t="s">
        <v>2169</v>
      </c>
      <c r="D164" s="33" t="s">
        <v>2659</v>
      </c>
      <c r="E164" s="33">
        <v>94</v>
      </c>
      <c r="F164" s="33" t="s">
        <v>325</v>
      </c>
      <c r="G164" s="33" t="s">
        <v>325</v>
      </c>
      <c r="H164" s="23" t="str">
        <f t="shared" si="4"/>
        <v>陳＊輝</v>
      </c>
      <c r="I164" s="23" t="str">
        <f t="shared" si="5"/>
        <v>1＊249519</v>
      </c>
      <c r="J164" s="33" t="s">
        <v>2165</v>
      </c>
      <c r="K164" s="33" t="s">
        <v>1127</v>
      </c>
      <c r="L164" s="36" t="s">
        <v>334</v>
      </c>
      <c r="M164" s="2"/>
      <c r="N164" s="2"/>
      <c r="O164" s="2"/>
      <c r="P164" s="2"/>
      <c r="Q164" s="2"/>
      <c r="R164" s="18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2"/>
      <c r="AK164" s="1"/>
      <c r="AL164" s="2"/>
      <c r="AM164" s="1"/>
      <c r="AN164" s="1"/>
      <c r="AO164" s="1"/>
      <c r="AP164" s="1"/>
      <c r="AQ164" s="1"/>
      <c r="AR164" s="2"/>
      <c r="AS164" s="1"/>
      <c r="AT164" s="1"/>
      <c r="AU164" s="1"/>
      <c r="AV164" s="1"/>
      <c r="AW164" s="1"/>
      <c r="AX164" s="1"/>
      <c r="AY164" s="1"/>
      <c r="AZ164" s="1"/>
      <c r="BA164" s="1" t="s">
        <v>3180</v>
      </c>
      <c r="BB164" s="1"/>
      <c r="BC164" s="2"/>
      <c r="BD164" s="2"/>
      <c r="BE164" s="1"/>
      <c r="BF164" s="2"/>
      <c r="BG164" s="2"/>
      <c r="BH164" s="2"/>
      <c r="BI164" s="1"/>
      <c r="BJ164" s="56"/>
    </row>
    <row r="165" spans="1:62" ht="31.2">
      <c r="A165" s="23">
        <v>161</v>
      </c>
      <c r="B165" s="33" t="s">
        <v>2812</v>
      </c>
      <c r="C165" s="33" t="s">
        <v>2170</v>
      </c>
      <c r="D165" s="33" t="s">
        <v>2659</v>
      </c>
      <c r="E165" s="33">
        <v>75</v>
      </c>
      <c r="F165" s="33" t="s">
        <v>325</v>
      </c>
      <c r="G165" s="33" t="s">
        <v>325</v>
      </c>
      <c r="H165" s="23" t="str">
        <f t="shared" si="4"/>
        <v>鄭＊</v>
      </c>
      <c r="I165" s="23" t="str">
        <f t="shared" si="5"/>
        <v>1＊205177</v>
      </c>
      <c r="J165" s="33" t="s">
        <v>2165</v>
      </c>
      <c r="K165" s="33" t="s">
        <v>1127</v>
      </c>
      <c r="L165" s="36" t="s">
        <v>334</v>
      </c>
      <c r="M165" s="2"/>
      <c r="N165" s="2"/>
      <c r="O165" s="2"/>
      <c r="P165" s="2"/>
      <c r="Q165" s="2"/>
      <c r="R165" s="18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2"/>
      <c r="AK165" s="1"/>
      <c r="AL165" s="2"/>
      <c r="AM165" s="1"/>
      <c r="AN165" s="1"/>
      <c r="AO165" s="1"/>
      <c r="AP165" s="1"/>
      <c r="AQ165" s="1"/>
      <c r="AR165" s="2"/>
      <c r="AS165" s="1"/>
      <c r="AT165" s="1"/>
      <c r="AU165" s="1"/>
      <c r="AV165" s="1"/>
      <c r="AW165" s="1"/>
      <c r="AX165" s="1"/>
      <c r="AY165" s="1"/>
      <c r="AZ165" s="1"/>
      <c r="BA165" s="1" t="s">
        <v>3180</v>
      </c>
      <c r="BB165" s="1"/>
      <c r="BC165" s="2"/>
      <c r="BD165" s="2"/>
      <c r="BE165" s="1"/>
      <c r="BF165" s="2"/>
      <c r="BG165" s="2"/>
      <c r="BH165" s="2"/>
      <c r="BI165" s="1"/>
      <c r="BJ165" s="56"/>
    </row>
    <row r="166" spans="1:62" ht="31.2">
      <c r="A166" s="23">
        <v>162</v>
      </c>
      <c r="B166" s="33" t="s">
        <v>2813</v>
      </c>
      <c r="C166" s="33" t="s">
        <v>2171</v>
      </c>
      <c r="D166" s="33" t="s">
        <v>2659</v>
      </c>
      <c r="E166" s="33">
        <v>60</v>
      </c>
      <c r="F166" s="33" t="s">
        <v>325</v>
      </c>
      <c r="G166" s="33" t="s">
        <v>325</v>
      </c>
      <c r="H166" s="23" t="str">
        <f t="shared" si="4"/>
        <v>蔡＊鉉</v>
      </c>
      <c r="I166" s="23" t="str">
        <f t="shared" si="5"/>
        <v>1＊796229</v>
      </c>
      <c r="J166" s="33" t="s">
        <v>2165</v>
      </c>
      <c r="K166" s="33" t="s">
        <v>1127</v>
      </c>
      <c r="L166" s="36" t="s">
        <v>334</v>
      </c>
      <c r="M166" s="2"/>
      <c r="N166" s="2"/>
      <c r="O166" s="2"/>
      <c r="P166" s="2"/>
      <c r="Q166" s="2"/>
      <c r="R166" s="18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2"/>
      <c r="AK166" s="1"/>
      <c r="AL166" s="2"/>
      <c r="AM166" s="1"/>
      <c r="AN166" s="1"/>
      <c r="AO166" s="1"/>
      <c r="AP166" s="1"/>
      <c r="AQ166" s="1"/>
      <c r="AR166" s="2"/>
      <c r="AS166" s="1"/>
      <c r="AT166" s="1"/>
      <c r="AU166" s="1"/>
      <c r="AV166" s="1"/>
      <c r="AW166" s="1"/>
      <c r="AX166" s="1"/>
      <c r="AY166" s="1"/>
      <c r="AZ166" s="1"/>
      <c r="BA166" s="1" t="s">
        <v>3180</v>
      </c>
      <c r="BB166" s="1"/>
      <c r="BC166" s="2"/>
      <c r="BD166" s="2"/>
      <c r="BE166" s="1"/>
      <c r="BF166" s="2"/>
      <c r="BG166" s="2"/>
      <c r="BH166" s="2"/>
      <c r="BI166" s="1"/>
      <c r="BJ166" s="56"/>
    </row>
    <row r="167" spans="1:62" ht="31.2">
      <c r="A167" s="23">
        <v>163</v>
      </c>
      <c r="B167" s="33" t="s">
        <v>2814</v>
      </c>
      <c r="C167" s="33" t="s">
        <v>2172</v>
      </c>
      <c r="D167" s="33" t="s">
        <v>2661</v>
      </c>
      <c r="E167" s="33">
        <v>62</v>
      </c>
      <c r="F167" s="33" t="s">
        <v>325</v>
      </c>
      <c r="G167" s="33" t="s">
        <v>325</v>
      </c>
      <c r="H167" s="23" t="str">
        <f t="shared" si="4"/>
        <v>黃＊瑞蘭</v>
      </c>
      <c r="I167" s="23" t="str">
        <f t="shared" si="5"/>
        <v>1＊009128</v>
      </c>
      <c r="J167" s="33" t="s">
        <v>2165</v>
      </c>
      <c r="K167" s="33" t="s">
        <v>1127</v>
      </c>
      <c r="L167" s="36" t="s">
        <v>334</v>
      </c>
      <c r="M167" s="2"/>
      <c r="N167" s="2"/>
      <c r="O167" s="2"/>
      <c r="P167" s="2"/>
      <c r="Q167" s="2"/>
      <c r="R167" s="18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2"/>
      <c r="AK167" s="1"/>
      <c r="AL167" s="2"/>
      <c r="AM167" s="1"/>
      <c r="AN167" s="1"/>
      <c r="AO167" s="1"/>
      <c r="AP167" s="1"/>
      <c r="AQ167" s="1"/>
      <c r="AR167" s="2"/>
      <c r="AS167" s="1"/>
      <c r="AT167" s="1"/>
      <c r="AU167" s="1"/>
      <c r="AV167" s="1"/>
      <c r="AW167" s="1"/>
      <c r="AX167" s="1"/>
      <c r="AY167" s="1"/>
      <c r="AZ167" s="1"/>
      <c r="BA167" s="1" t="s">
        <v>3180</v>
      </c>
      <c r="BB167" s="1"/>
      <c r="BC167" s="2"/>
      <c r="BD167" s="2"/>
      <c r="BE167" s="1"/>
      <c r="BF167" s="2"/>
      <c r="BG167" s="2"/>
      <c r="BH167" s="2"/>
      <c r="BI167" s="1"/>
      <c r="BJ167" s="56"/>
    </row>
    <row r="168" spans="1:62" ht="31.2">
      <c r="A168" s="23">
        <v>164</v>
      </c>
      <c r="B168" s="33" t="s">
        <v>2815</v>
      </c>
      <c r="C168" s="33" t="s">
        <v>2173</v>
      </c>
      <c r="D168" s="33" t="s">
        <v>2661</v>
      </c>
      <c r="E168" s="33">
        <v>70</v>
      </c>
      <c r="F168" s="33" t="s">
        <v>325</v>
      </c>
      <c r="G168" s="33" t="s">
        <v>325</v>
      </c>
      <c r="H168" s="23" t="str">
        <f t="shared" si="4"/>
        <v>蔡＊秋</v>
      </c>
      <c r="I168" s="23" t="str">
        <f t="shared" si="5"/>
        <v>1＊276624</v>
      </c>
      <c r="J168" s="33" t="s">
        <v>2165</v>
      </c>
      <c r="K168" s="33" t="s">
        <v>1127</v>
      </c>
      <c r="L168" s="36" t="s">
        <v>334</v>
      </c>
      <c r="M168" s="2"/>
      <c r="N168" s="2"/>
      <c r="O168" s="2"/>
      <c r="P168" s="2"/>
      <c r="Q168" s="2"/>
      <c r="R168" s="18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2"/>
      <c r="AK168" s="1"/>
      <c r="AL168" s="2"/>
      <c r="AM168" s="1"/>
      <c r="AN168" s="1"/>
      <c r="AO168" s="1"/>
      <c r="AP168" s="1"/>
      <c r="AQ168" s="1"/>
      <c r="AR168" s="2"/>
      <c r="AS168" s="1"/>
      <c r="AT168" s="1"/>
      <c r="AU168" s="1"/>
      <c r="AV168" s="1"/>
      <c r="AW168" s="1"/>
      <c r="AX168" s="1"/>
      <c r="AY168" s="1"/>
      <c r="AZ168" s="1"/>
      <c r="BA168" s="1" t="s">
        <v>3180</v>
      </c>
      <c r="BB168" s="1"/>
      <c r="BC168" s="2"/>
      <c r="BD168" s="2"/>
      <c r="BE168" s="1"/>
      <c r="BF168" s="2"/>
      <c r="BG168" s="2"/>
      <c r="BH168" s="2"/>
      <c r="BI168" s="1"/>
      <c r="BJ168" s="56"/>
    </row>
    <row r="169" spans="1:62" ht="46.8">
      <c r="A169" s="23">
        <v>165</v>
      </c>
      <c r="B169" s="33" t="s">
        <v>2816</v>
      </c>
      <c r="C169" s="33" t="s">
        <v>1612</v>
      </c>
      <c r="D169" s="33" t="s">
        <v>2659</v>
      </c>
      <c r="E169" s="33">
        <v>42</v>
      </c>
      <c r="F169" s="33" t="s">
        <v>325</v>
      </c>
      <c r="G169" s="33" t="s">
        <v>325</v>
      </c>
      <c r="H169" s="23" t="str">
        <f t="shared" si="4"/>
        <v>王＊元</v>
      </c>
      <c r="I169" s="23" t="str">
        <f t="shared" si="5"/>
        <v>1＊146626</v>
      </c>
      <c r="J169" s="33" t="s">
        <v>2165</v>
      </c>
      <c r="K169" s="33" t="s">
        <v>1132</v>
      </c>
      <c r="L169" s="36" t="s">
        <v>334</v>
      </c>
      <c r="M169" s="2"/>
      <c r="N169" s="2"/>
      <c r="O169" s="2"/>
      <c r="P169" s="2"/>
      <c r="Q169" s="2"/>
      <c r="R169" s="18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2"/>
      <c r="AK169" s="1"/>
      <c r="AL169" s="2"/>
      <c r="AM169" s="1"/>
      <c r="AN169" s="1"/>
      <c r="AO169" s="1"/>
      <c r="AP169" s="1"/>
      <c r="AQ169" s="1"/>
      <c r="AR169" s="2"/>
      <c r="AS169" s="1"/>
      <c r="AT169" s="1"/>
      <c r="AU169" s="1"/>
      <c r="AV169" s="1"/>
      <c r="AW169" s="1"/>
      <c r="AX169" s="1"/>
      <c r="AY169" s="1"/>
      <c r="AZ169" s="1" t="s">
        <v>3187</v>
      </c>
      <c r="BA169" s="1" t="s">
        <v>3180</v>
      </c>
      <c r="BB169" s="1"/>
      <c r="BC169" s="2"/>
      <c r="BD169" s="2"/>
      <c r="BE169" s="1"/>
      <c r="BF169" s="2"/>
      <c r="BG169" s="2"/>
      <c r="BH169" s="2"/>
      <c r="BI169" s="1"/>
      <c r="BJ169" s="56"/>
    </row>
    <row r="170" spans="1:62" ht="16.2">
      <c r="A170" s="23">
        <v>166</v>
      </c>
      <c r="B170" s="33" t="s">
        <v>2817</v>
      </c>
      <c r="C170" s="33" t="s">
        <v>123</v>
      </c>
      <c r="D170" s="33" t="s">
        <v>2661</v>
      </c>
      <c r="E170" s="33">
        <v>39</v>
      </c>
      <c r="F170" s="33" t="s">
        <v>325</v>
      </c>
      <c r="G170" s="33" t="s">
        <v>325</v>
      </c>
      <c r="H170" s="23" t="str">
        <f t="shared" si="4"/>
        <v>邱＊惠</v>
      </c>
      <c r="I170" s="23" t="str">
        <f t="shared" si="5"/>
        <v>1＊745617</v>
      </c>
      <c r="J170" s="33" t="s">
        <v>2165</v>
      </c>
      <c r="K170" s="33">
        <v>5760190</v>
      </c>
      <c r="L170" s="36" t="s">
        <v>334</v>
      </c>
      <c r="M170" s="2"/>
      <c r="N170" s="2"/>
      <c r="O170" s="2"/>
      <c r="P170" s="2"/>
      <c r="Q170" s="2"/>
      <c r="R170" s="18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2"/>
      <c r="AK170" s="1"/>
      <c r="AL170" s="2"/>
      <c r="AM170" s="1"/>
      <c r="AN170" s="1"/>
      <c r="AO170" s="1"/>
      <c r="AP170" s="1"/>
      <c r="AQ170" s="1"/>
      <c r="AR170" s="2"/>
      <c r="AS170" s="1"/>
      <c r="AT170" s="1"/>
      <c r="AU170" s="1"/>
      <c r="AV170" s="1"/>
      <c r="AW170" s="1"/>
      <c r="AX170" s="1"/>
      <c r="AY170" s="1"/>
      <c r="AZ170" s="1"/>
      <c r="BA170" s="1" t="s">
        <v>3180</v>
      </c>
      <c r="BB170" s="1"/>
      <c r="BC170" s="2"/>
      <c r="BD170" s="2"/>
      <c r="BE170" s="1"/>
      <c r="BF170" s="2"/>
      <c r="BG170" s="2"/>
      <c r="BH170" s="2"/>
      <c r="BI170" s="1"/>
      <c r="BJ170" s="56"/>
    </row>
    <row r="171" spans="1:62" ht="31.2">
      <c r="A171" s="23">
        <v>167</v>
      </c>
      <c r="B171" s="33" t="s">
        <v>2672</v>
      </c>
      <c r="C171" s="33" t="s">
        <v>2068</v>
      </c>
      <c r="D171" s="33" t="s">
        <v>2659</v>
      </c>
      <c r="E171" s="33">
        <v>51</v>
      </c>
      <c r="F171" s="33" t="s">
        <v>325</v>
      </c>
      <c r="G171" s="33" t="s">
        <v>325</v>
      </c>
      <c r="H171" s="23" t="str">
        <f t="shared" si="4"/>
        <v>林＊賢</v>
      </c>
      <c r="I171" s="23" t="str">
        <f t="shared" si="5"/>
        <v>2＊843312</v>
      </c>
      <c r="J171" s="33" t="s">
        <v>2165</v>
      </c>
      <c r="K171" s="33" t="s">
        <v>1127</v>
      </c>
      <c r="L171" s="36" t="s">
        <v>334</v>
      </c>
      <c r="M171" s="2"/>
      <c r="N171" s="2"/>
      <c r="O171" s="2"/>
      <c r="P171" s="2"/>
      <c r="Q171" s="2"/>
      <c r="R171" s="18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2"/>
      <c r="AK171" s="1"/>
      <c r="AL171" s="2"/>
      <c r="AM171" s="1"/>
      <c r="AN171" s="1"/>
      <c r="AO171" s="1"/>
      <c r="AP171" s="1"/>
      <c r="AQ171" s="1"/>
      <c r="AR171" s="2"/>
      <c r="AS171" s="1"/>
      <c r="AT171" s="1"/>
      <c r="AU171" s="1"/>
      <c r="AV171" s="1"/>
      <c r="AW171" s="1"/>
      <c r="AX171" s="1"/>
      <c r="AY171" s="1"/>
      <c r="AZ171" s="1"/>
      <c r="BA171" s="1" t="s">
        <v>3180</v>
      </c>
      <c r="BB171" s="1"/>
      <c r="BC171" s="2"/>
      <c r="BD171" s="2"/>
      <c r="BE171" s="1"/>
      <c r="BF171" s="2"/>
      <c r="BG171" s="2"/>
      <c r="BH171" s="2"/>
      <c r="BI171" s="1"/>
      <c r="BJ171" s="56"/>
    </row>
    <row r="172" spans="1:62" ht="46.8">
      <c r="A172" s="23">
        <v>168</v>
      </c>
      <c r="B172" s="33" t="s">
        <v>2818</v>
      </c>
      <c r="C172" s="33" t="s">
        <v>127</v>
      </c>
      <c r="D172" s="33" t="s">
        <v>2659</v>
      </c>
      <c r="E172" s="33">
        <v>61</v>
      </c>
      <c r="F172" s="33" t="s">
        <v>325</v>
      </c>
      <c r="G172" s="33" t="s">
        <v>325</v>
      </c>
      <c r="H172" s="23" t="str">
        <f t="shared" si="4"/>
        <v>李＊富</v>
      </c>
      <c r="I172" s="23" t="str">
        <f t="shared" si="5"/>
        <v>0＊199105</v>
      </c>
      <c r="J172" s="38" t="s">
        <v>2174</v>
      </c>
      <c r="K172" s="38" t="s">
        <v>1132</v>
      </c>
      <c r="L172" s="82" t="s">
        <v>334</v>
      </c>
      <c r="M172" s="2"/>
      <c r="N172" s="2"/>
      <c r="O172" s="2"/>
      <c r="P172" s="2"/>
      <c r="Q172" s="2"/>
      <c r="R172" s="18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2"/>
      <c r="AK172" s="1"/>
      <c r="AL172" s="2"/>
      <c r="AM172" s="1"/>
      <c r="AN172" s="1"/>
      <c r="AO172" s="1"/>
      <c r="AP172" s="1"/>
      <c r="AQ172" s="1"/>
      <c r="AR172" s="2"/>
      <c r="AS172" s="1"/>
      <c r="AT172" s="1"/>
      <c r="AU172" s="1"/>
      <c r="AV172" s="1"/>
      <c r="AW172" s="1"/>
      <c r="AX172" s="1"/>
      <c r="AY172" s="1"/>
      <c r="AZ172" s="1" t="s">
        <v>3187</v>
      </c>
      <c r="BA172" s="1" t="s">
        <v>3180</v>
      </c>
      <c r="BB172" s="1"/>
      <c r="BC172" s="2"/>
      <c r="BD172" s="2"/>
      <c r="BE172" s="1"/>
      <c r="BF172" s="2"/>
      <c r="BG172" s="2"/>
      <c r="BH172" s="2"/>
      <c r="BI172" s="1"/>
      <c r="BJ172" s="56"/>
    </row>
    <row r="173" spans="1:62" ht="31.2">
      <c r="A173" s="23">
        <v>169</v>
      </c>
      <c r="B173" s="33" t="s">
        <v>2819</v>
      </c>
      <c r="C173" s="33" t="s">
        <v>2175</v>
      </c>
      <c r="D173" s="33" t="s">
        <v>2661</v>
      </c>
      <c r="E173" s="33">
        <v>78</v>
      </c>
      <c r="F173" s="33" t="s">
        <v>325</v>
      </c>
      <c r="G173" s="33" t="s">
        <v>325</v>
      </c>
      <c r="H173" s="23" t="str">
        <f t="shared" si="4"/>
        <v>莊＊筑</v>
      </c>
      <c r="I173" s="23" t="str">
        <f t="shared" si="5"/>
        <v>2＊865660</v>
      </c>
      <c r="J173" s="33" t="s">
        <v>2174</v>
      </c>
      <c r="K173" s="33" t="s">
        <v>1143</v>
      </c>
      <c r="L173" s="36" t="s">
        <v>334</v>
      </c>
      <c r="M173" s="2"/>
      <c r="N173" s="2"/>
      <c r="O173" s="2"/>
      <c r="P173" s="2"/>
      <c r="Q173" s="2"/>
      <c r="R173" s="18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2"/>
      <c r="AK173" s="1"/>
      <c r="AL173" s="2"/>
      <c r="AM173" s="1"/>
      <c r="AN173" s="1"/>
      <c r="AO173" s="1"/>
      <c r="AP173" s="1"/>
      <c r="AQ173" s="1"/>
      <c r="AR173" s="2"/>
      <c r="AS173" s="1"/>
      <c r="AT173" s="1"/>
      <c r="AU173" s="1"/>
      <c r="AV173" s="1" t="s">
        <v>3180</v>
      </c>
      <c r="AW173" s="1"/>
      <c r="AX173" s="1"/>
      <c r="AY173" s="1"/>
      <c r="AZ173" s="1"/>
      <c r="BA173" s="1"/>
      <c r="BB173" s="1"/>
      <c r="BC173" s="2"/>
      <c r="BD173" s="2"/>
      <c r="BE173" s="1"/>
      <c r="BF173" s="2"/>
      <c r="BG173" s="2"/>
      <c r="BH173" s="2"/>
      <c r="BI173" s="1"/>
      <c r="BJ173" s="56"/>
    </row>
    <row r="174" spans="1:62" ht="46.8">
      <c r="A174" s="23">
        <v>170</v>
      </c>
      <c r="B174" s="33" t="s">
        <v>2820</v>
      </c>
      <c r="C174" s="33" t="s">
        <v>610</v>
      </c>
      <c r="D174" s="33" t="s">
        <v>2661</v>
      </c>
      <c r="E174" s="33">
        <v>59</v>
      </c>
      <c r="F174" s="33" t="s">
        <v>2145</v>
      </c>
      <c r="G174" s="33" t="s">
        <v>2176</v>
      </c>
      <c r="H174" s="23" t="str">
        <f t="shared" si="4"/>
        <v>連＊淑</v>
      </c>
      <c r="I174" s="23" t="str">
        <f t="shared" si="5"/>
        <v>0＊960865</v>
      </c>
      <c r="J174" s="33" t="s">
        <v>2177</v>
      </c>
      <c r="K174" s="33" t="s">
        <v>1139</v>
      </c>
      <c r="L174" s="36" t="s">
        <v>334</v>
      </c>
      <c r="M174" s="2"/>
      <c r="N174" s="2"/>
      <c r="O174" s="2"/>
      <c r="P174" s="2"/>
      <c r="Q174" s="2"/>
      <c r="R174" s="18"/>
      <c r="S174" s="1"/>
      <c r="T174" s="1"/>
      <c r="U174" s="1"/>
      <c r="V174" s="1"/>
      <c r="W174" s="1" t="s">
        <v>3180</v>
      </c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2"/>
      <c r="AK174" s="1"/>
      <c r="AL174" s="2"/>
      <c r="AM174" s="1"/>
      <c r="AN174" s="1"/>
      <c r="AO174" s="1"/>
      <c r="AP174" s="1"/>
      <c r="AQ174" s="1"/>
      <c r="AR174" s="2"/>
      <c r="AS174" s="1"/>
      <c r="AT174" s="1"/>
      <c r="AU174" s="1"/>
      <c r="AV174" s="1"/>
      <c r="AW174" s="1"/>
      <c r="AX174" s="1"/>
      <c r="AY174" s="1"/>
      <c r="AZ174" s="1"/>
      <c r="BA174" s="1" t="s">
        <v>1108</v>
      </c>
      <c r="BB174" s="1"/>
      <c r="BC174" s="2"/>
      <c r="BD174" s="2"/>
      <c r="BE174" s="1"/>
      <c r="BF174" s="2"/>
      <c r="BG174" s="2"/>
      <c r="BH174" s="2"/>
      <c r="BI174" s="1" t="s">
        <v>1111</v>
      </c>
      <c r="BJ174" s="56"/>
    </row>
    <row r="175" spans="1:62" ht="31.2">
      <c r="A175" s="23">
        <v>171</v>
      </c>
      <c r="B175" s="33" t="s">
        <v>2821</v>
      </c>
      <c r="C175" s="33" t="s">
        <v>2178</v>
      </c>
      <c r="D175" s="33" t="s">
        <v>2659</v>
      </c>
      <c r="E175" s="33">
        <v>78</v>
      </c>
      <c r="F175" s="33" t="s">
        <v>325</v>
      </c>
      <c r="G175" s="33" t="s">
        <v>325</v>
      </c>
      <c r="H175" s="23" t="str">
        <f t="shared" si="4"/>
        <v>詹＊</v>
      </c>
      <c r="I175" s="23" t="str">
        <f t="shared" si="5"/>
        <v>0＊476436</v>
      </c>
      <c r="J175" s="33" t="s">
        <v>2177</v>
      </c>
      <c r="K175" s="33" t="s">
        <v>1127</v>
      </c>
      <c r="L175" s="36" t="s">
        <v>334</v>
      </c>
      <c r="M175" s="2"/>
      <c r="N175" s="2"/>
      <c r="O175" s="2"/>
      <c r="P175" s="2"/>
      <c r="Q175" s="2"/>
      <c r="R175" s="18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2"/>
      <c r="AK175" s="1"/>
      <c r="AL175" s="2"/>
      <c r="AM175" s="1"/>
      <c r="AN175" s="1"/>
      <c r="AO175" s="1"/>
      <c r="AP175" s="1"/>
      <c r="AQ175" s="1"/>
      <c r="AR175" s="2"/>
      <c r="AS175" s="1"/>
      <c r="AT175" s="1"/>
      <c r="AU175" s="1"/>
      <c r="AV175" s="1"/>
      <c r="AW175" s="1"/>
      <c r="AX175" s="1"/>
      <c r="AY175" s="1"/>
      <c r="AZ175" s="1"/>
      <c r="BA175" s="1" t="s">
        <v>3180</v>
      </c>
      <c r="BB175" s="1"/>
      <c r="BC175" s="2"/>
      <c r="BD175" s="2"/>
      <c r="BE175" s="1"/>
      <c r="BF175" s="2"/>
      <c r="BG175" s="2"/>
      <c r="BH175" s="2"/>
      <c r="BI175" s="1"/>
      <c r="BJ175" s="56"/>
    </row>
    <row r="176" spans="1:62" ht="16.2">
      <c r="A176" s="23">
        <v>172</v>
      </c>
      <c r="B176" s="33" t="s">
        <v>2822</v>
      </c>
      <c r="C176" s="33" t="s">
        <v>715</v>
      </c>
      <c r="D176" s="33" t="s">
        <v>2661</v>
      </c>
      <c r="E176" s="33">
        <v>80</v>
      </c>
      <c r="F176" s="33" t="s">
        <v>325</v>
      </c>
      <c r="G176" s="33" t="s">
        <v>325</v>
      </c>
      <c r="H176" s="23" t="str">
        <f t="shared" si="4"/>
        <v>許＊豊</v>
      </c>
      <c r="I176" s="23" t="str">
        <f t="shared" si="5"/>
        <v>0＊141717</v>
      </c>
      <c r="J176" s="33" t="s">
        <v>2177</v>
      </c>
      <c r="K176" s="33">
        <v>5761110</v>
      </c>
      <c r="L176" s="36" t="s">
        <v>334</v>
      </c>
      <c r="M176" s="2"/>
      <c r="N176" s="2"/>
      <c r="O176" s="2"/>
      <c r="P176" s="2"/>
      <c r="Q176" s="2"/>
      <c r="R176" s="18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2"/>
      <c r="AK176" s="1"/>
      <c r="AL176" s="2"/>
      <c r="AM176" s="1"/>
      <c r="AN176" s="1"/>
      <c r="AO176" s="1"/>
      <c r="AP176" s="1"/>
      <c r="AQ176" s="1"/>
      <c r="AR176" s="2"/>
      <c r="AS176" s="1"/>
      <c r="AT176" s="1"/>
      <c r="AU176" s="1"/>
      <c r="AV176" s="1" t="s">
        <v>3180</v>
      </c>
      <c r="AW176" s="1"/>
      <c r="AX176" s="1"/>
      <c r="AY176" s="1"/>
      <c r="AZ176" s="1"/>
      <c r="BA176" s="1"/>
      <c r="BB176" s="1"/>
      <c r="BC176" s="2"/>
      <c r="BD176" s="2"/>
      <c r="BE176" s="1"/>
      <c r="BF176" s="2"/>
      <c r="BG176" s="2"/>
      <c r="BH176" s="2"/>
      <c r="BI176" s="1"/>
      <c r="BJ176" s="56"/>
    </row>
    <row r="177" spans="1:62" ht="46.8">
      <c r="A177" s="23">
        <v>173</v>
      </c>
      <c r="B177" s="33" t="s">
        <v>2823</v>
      </c>
      <c r="C177" s="33" t="s">
        <v>428</v>
      </c>
      <c r="D177" s="33" t="s">
        <v>2659</v>
      </c>
      <c r="E177" s="33">
        <v>81</v>
      </c>
      <c r="F177" s="33" t="s">
        <v>325</v>
      </c>
      <c r="G177" s="33" t="s">
        <v>325</v>
      </c>
      <c r="H177" s="23" t="str">
        <f t="shared" si="4"/>
        <v>陳＊富</v>
      </c>
      <c r="I177" s="23" t="str">
        <f t="shared" si="5"/>
        <v>1＊204317</v>
      </c>
      <c r="J177" s="33" t="s">
        <v>2177</v>
      </c>
      <c r="K177" s="33" t="s">
        <v>1132</v>
      </c>
      <c r="L177" s="36" t="s">
        <v>334</v>
      </c>
      <c r="M177" s="2"/>
      <c r="N177" s="2"/>
      <c r="O177" s="2"/>
      <c r="P177" s="2"/>
      <c r="Q177" s="2"/>
      <c r="R177" s="18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2"/>
      <c r="AK177" s="1"/>
      <c r="AL177" s="2"/>
      <c r="AM177" s="1"/>
      <c r="AN177" s="1"/>
      <c r="AO177" s="1"/>
      <c r="AP177" s="1"/>
      <c r="AQ177" s="1"/>
      <c r="AR177" s="2"/>
      <c r="AS177" s="1"/>
      <c r="AT177" s="1"/>
      <c r="AU177" s="1"/>
      <c r="AV177" s="1"/>
      <c r="AW177" s="1"/>
      <c r="AX177" s="1"/>
      <c r="AY177" s="1" t="s">
        <v>3180</v>
      </c>
      <c r="AZ177" s="1"/>
      <c r="BA177" s="1" t="s">
        <v>3180</v>
      </c>
      <c r="BB177" s="1"/>
      <c r="BC177" s="2"/>
      <c r="BD177" s="2"/>
      <c r="BE177" s="1" t="s">
        <v>1114</v>
      </c>
      <c r="BF177" s="2"/>
      <c r="BG177" s="2"/>
      <c r="BH177" s="2"/>
      <c r="BI177" s="1"/>
      <c r="BJ177" s="56"/>
    </row>
    <row r="178" spans="1:62" ht="46.8">
      <c r="A178" s="23">
        <v>174</v>
      </c>
      <c r="B178" s="33" t="s">
        <v>2824</v>
      </c>
      <c r="C178" s="33" t="s">
        <v>2179</v>
      </c>
      <c r="D178" s="33" t="s">
        <v>2659</v>
      </c>
      <c r="E178" s="33">
        <v>77</v>
      </c>
      <c r="F178" s="33" t="s">
        <v>325</v>
      </c>
      <c r="G178" s="33" t="s">
        <v>325</v>
      </c>
      <c r="H178" s="23" t="str">
        <f t="shared" si="4"/>
        <v>呂＊雄</v>
      </c>
      <c r="I178" s="23" t="str">
        <f t="shared" si="5"/>
        <v>2＊939552</v>
      </c>
      <c r="J178" s="33" t="s">
        <v>2177</v>
      </c>
      <c r="K178" s="33" t="s">
        <v>1132</v>
      </c>
      <c r="L178" s="36" t="s">
        <v>334</v>
      </c>
      <c r="M178" s="2"/>
      <c r="N178" s="2"/>
      <c r="O178" s="2"/>
      <c r="P178" s="2"/>
      <c r="Q178" s="2"/>
      <c r="R178" s="18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2"/>
      <c r="AK178" s="1"/>
      <c r="AL178" s="2"/>
      <c r="AM178" s="1"/>
      <c r="AN178" s="1"/>
      <c r="AO178" s="1"/>
      <c r="AP178" s="1"/>
      <c r="AQ178" s="1"/>
      <c r="AR178" s="2"/>
      <c r="AS178" s="1"/>
      <c r="AT178" s="1"/>
      <c r="AU178" s="1"/>
      <c r="AV178" s="1"/>
      <c r="AW178" s="1"/>
      <c r="AX178" s="1"/>
      <c r="AY178" s="1" t="s">
        <v>3180</v>
      </c>
      <c r="AZ178" s="1"/>
      <c r="BA178" s="1" t="s">
        <v>3180</v>
      </c>
      <c r="BB178" s="1"/>
      <c r="BC178" s="2"/>
      <c r="BD178" s="2"/>
      <c r="BE178" s="1"/>
      <c r="BF178" s="2"/>
      <c r="BG178" s="2"/>
      <c r="BH178" s="2"/>
      <c r="BI178" s="1"/>
      <c r="BJ178" s="56"/>
    </row>
    <row r="179" spans="1:62" ht="31.2">
      <c r="A179" s="23">
        <v>175</v>
      </c>
      <c r="B179" s="33" t="s">
        <v>2825</v>
      </c>
      <c r="C179" s="33" t="s">
        <v>2180</v>
      </c>
      <c r="D179" s="33" t="s">
        <v>2659</v>
      </c>
      <c r="E179" s="33">
        <v>59</v>
      </c>
      <c r="F179" s="33" t="s">
        <v>325</v>
      </c>
      <c r="G179" s="33" t="s">
        <v>325</v>
      </c>
      <c r="H179" s="23" t="str">
        <f t="shared" si="4"/>
        <v>莊＊文</v>
      </c>
      <c r="I179" s="23" t="str">
        <f t="shared" si="5"/>
        <v>2＊085042</v>
      </c>
      <c r="J179" s="33" t="s">
        <v>2177</v>
      </c>
      <c r="K179" s="33" t="s">
        <v>1127</v>
      </c>
      <c r="L179" s="36" t="s">
        <v>334</v>
      </c>
      <c r="M179" s="2"/>
      <c r="N179" s="2"/>
      <c r="O179" s="2"/>
      <c r="P179" s="2"/>
      <c r="Q179" s="2"/>
      <c r="R179" s="18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2"/>
      <c r="AK179" s="1"/>
      <c r="AL179" s="2"/>
      <c r="AM179" s="1"/>
      <c r="AN179" s="1"/>
      <c r="AO179" s="1"/>
      <c r="AP179" s="1"/>
      <c r="AQ179" s="1"/>
      <c r="AR179" s="2"/>
      <c r="AS179" s="1"/>
      <c r="AT179" s="1"/>
      <c r="AU179" s="1"/>
      <c r="AV179" s="1"/>
      <c r="AW179" s="1"/>
      <c r="AX179" s="1"/>
      <c r="AY179" s="1"/>
      <c r="AZ179" s="1"/>
      <c r="BA179" s="1" t="s">
        <v>3180</v>
      </c>
      <c r="BB179" s="1"/>
      <c r="BC179" s="2"/>
      <c r="BD179" s="2"/>
      <c r="BE179" s="1"/>
      <c r="BF179" s="2"/>
      <c r="BG179" s="2"/>
      <c r="BH179" s="2"/>
      <c r="BI179" s="1"/>
      <c r="BJ179" s="56"/>
    </row>
    <row r="180" spans="1:62" ht="62.4">
      <c r="A180" s="23">
        <v>176</v>
      </c>
      <c r="B180" s="33" t="s">
        <v>2826</v>
      </c>
      <c r="C180" s="33" t="s">
        <v>2181</v>
      </c>
      <c r="D180" s="33" t="s">
        <v>2661</v>
      </c>
      <c r="E180" s="33">
        <v>67</v>
      </c>
      <c r="F180" s="33" t="s">
        <v>2165</v>
      </c>
      <c r="G180" s="33"/>
      <c r="H180" s="23" t="str">
        <f t="shared" si="4"/>
        <v>陳＊葉</v>
      </c>
      <c r="I180" s="23" t="str">
        <f t="shared" si="5"/>
        <v>1＊284566</v>
      </c>
      <c r="J180" s="33" t="s">
        <v>2182</v>
      </c>
      <c r="K180" s="33" t="s">
        <v>2631</v>
      </c>
      <c r="L180" s="36" t="s">
        <v>334</v>
      </c>
      <c r="M180" s="2"/>
      <c r="N180" s="2"/>
      <c r="O180" s="2"/>
      <c r="P180" s="2"/>
      <c r="Q180" s="2"/>
      <c r="R180" s="18"/>
      <c r="S180" s="1"/>
      <c r="T180" s="1"/>
      <c r="U180" s="1"/>
      <c r="V180" s="1"/>
      <c r="W180" s="1" t="s">
        <v>3180</v>
      </c>
      <c r="X180" s="1"/>
      <c r="Y180" s="1" t="s">
        <v>3182</v>
      </c>
      <c r="Z180" s="1" t="s">
        <v>3184</v>
      </c>
      <c r="AA180" s="1"/>
      <c r="AB180" s="1"/>
      <c r="AC180" s="1"/>
      <c r="AD180" s="1"/>
      <c r="AE180" s="1"/>
      <c r="AF180" s="1"/>
      <c r="AG180" s="1"/>
      <c r="AH180" s="1"/>
      <c r="AI180" s="1"/>
      <c r="AJ180" s="2"/>
      <c r="AK180" s="1"/>
      <c r="AL180" s="2"/>
      <c r="AM180" s="1"/>
      <c r="AN180" s="1"/>
      <c r="AO180" s="1"/>
      <c r="AP180" s="1"/>
      <c r="AQ180" s="1"/>
      <c r="AR180" s="2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2"/>
      <c r="BD180" s="2"/>
      <c r="BE180" s="1"/>
      <c r="BF180" s="2"/>
      <c r="BG180" s="2"/>
      <c r="BH180" s="2"/>
      <c r="BI180" s="1" t="s">
        <v>1111</v>
      </c>
      <c r="BJ180" s="56"/>
    </row>
    <row r="181" spans="1:62" ht="46.8">
      <c r="A181" s="23">
        <v>177</v>
      </c>
      <c r="B181" s="33" t="s">
        <v>2827</v>
      </c>
      <c r="C181" s="33" t="s">
        <v>2183</v>
      </c>
      <c r="D181" s="33" t="s">
        <v>2659</v>
      </c>
      <c r="E181" s="33">
        <v>63</v>
      </c>
      <c r="F181" s="33" t="s">
        <v>2174</v>
      </c>
      <c r="G181" s="33" t="s">
        <v>2184</v>
      </c>
      <c r="H181" s="23" t="str">
        <f t="shared" si="4"/>
        <v>黃＊忠</v>
      </c>
      <c r="I181" s="23" t="str">
        <f t="shared" si="5"/>
        <v>1＊037624</v>
      </c>
      <c r="J181" s="33" t="s">
        <v>2182</v>
      </c>
      <c r="K181" s="33" t="s">
        <v>2828</v>
      </c>
      <c r="L181" s="36" t="s">
        <v>334</v>
      </c>
      <c r="M181" s="2"/>
      <c r="N181" s="2"/>
      <c r="O181" s="2"/>
      <c r="P181" s="2"/>
      <c r="Q181" s="2"/>
      <c r="R181" s="18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2"/>
      <c r="AK181" s="1"/>
      <c r="AL181" s="2"/>
      <c r="AM181" s="1"/>
      <c r="AN181" s="1"/>
      <c r="AO181" s="1"/>
      <c r="AP181" s="1"/>
      <c r="AQ181" s="1"/>
      <c r="AR181" s="2"/>
      <c r="AS181" s="1"/>
      <c r="AT181" s="1"/>
      <c r="AU181" s="1"/>
      <c r="AV181" s="1"/>
      <c r="AW181" s="1"/>
      <c r="AX181" s="1"/>
      <c r="AY181" s="1"/>
      <c r="AZ181" s="1"/>
      <c r="BA181" s="74" t="s">
        <v>1102</v>
      </c>
      <c r="BB181" s="1"/>
      <c r="BC181" s="2"/>
      <c r="BD181" s="2"/>
      <c r="BE181" s="1"/>
      <c r="BF181" s="2"/>
      <c r="BG181" s="2"/>
      <c r="BH181" s="2"/>
      <c r="BI181" s="1"/>
      <c r="BJ181" s="56"/>
    </row>
    <row r="182" spans="1:62" ht="46.8">
      <c r="A182" s="23">
        <v>178</v>
      </c>
      <c r="B182" s="33" t="s">
        <v>2829</v>
      </c>
      <c r="C182" s="33" t="s">
        <v>2185</v>
      </c>
      <c r="D182" s="33" t="s">
        <v>2661</v>
      </c>
      <c r="E182" s="33">
        <v>86</v>
      </c>
      <c r="F182" s="33" t="s">
        <v>325</v>
      </c>
      <c r="G182" s="33" t="s">
        <v>325</v>
      </c>
      <c r="H182" s="23" t="str">
        <f t="shared" si="4"/>
        <v>李＊女</v>
      </c>
      <c r="I182" s="23" t="str">
        <f t="shared" si="5"/>
        <v>0＊074137</v>
      </c>
      <c r="J182" s="33" t="s">
        <v>2182</v>
      </c>
      <c r="K182" s="33" t="s">
        <v>1132</v>
      </c>
      <c r="L182" s="36" t="s">
        <v>334</v>
      </c>
      <c r="M182" s="2"/>
      <c r="N182" s="2"/>
      <c r="O182" s="2"/>
      <c r="P182" s="2"/>
      <c r="Q182" s="2"/>
      <c r="R182" s="18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2"/>
      <c r="AK182" s="1"/>
      <c r="AL182" s="2"/>
      <c r="AM182" s="1"/>
      <c r="AN182" s="1"/>
      <c r="AO182" s="1"/>
      <c r="AP182" s="1"/>
      <c r="AQ182" s="1"/>
      <c r="AR182" s="2"/>
      <c r="AS182" s="1"/>
      <c r="AT182" s="1"/>
      <c r="AU182" s="1"/>
      <c r="AV182" s="1"/>
      <c r="AW182" s="1"/>
      <c r="AX182" s="1"/>
      <c r="AY182" s="1" t="s">
        <v>3180</v>
      </c>
      <c r="AZ182" s="1"/>
      <c r="BA182" s="1" t="s">
        <v>3180</v>
      </c>
      <c r="BB182" s="1"/>
      <c r="BC182" s="2"/>
      <c r="BD182" s="2"/>
      <c r="BE182" s="1"/>
      <c r="BF182" s="2"/>
      <c r="BG182" s="2"/>
      <c r="BH182" s="2"/>
      <c r="BI182" s="1"/>
      <c r="BJ182" s="56"/>
    </row>
    <row r="183" spans="1:62" ht="31.2">
      <c r="A183" s="23">
        <v>179</v>
      </c>
      <c r="B183" s="33" t="s">
        <v>2830</v>
      </c>
      <c r="C183" s="33" t="s">
        <v>586</v>
      </c>
      <c r="D183" s="33" t="s">
        <v>2659</v>
      </c>
      <c r="E183" s="33">
        <v>87</v>
      </c>
      <c r="F183" s="33" t="s">
        <v>325</v>
      </c>
      <c r="G183" s="33" t="s">
        <v>325</v>
      </c>
      <c r="H183" s="23" t="str">
        <f t="shared" si="4"/>
        <v>簡＊煌</v>
      </c>
      <c r="I183" s="23" t="str">
        <f t="shared" si="5"/>
        <v>0＊445574</v>
      </c>
      <c r="J183" s="33" t="s">
        <v>2182</v>
      </c>
      <c r="K183" s="33" t="s">
        <v>1127</v>
      </c>
      <c r="L183" s="36" t="s">
        <v>334</v>
      </c>
      <c r="M183" s="2"/>
      <c r="N183" s="2"/>
      <c r="O183" s="2"/>
      <c r="P183" s="2"/>
      <c r="Q183" s="2"/>
      <c r="R183" s="18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2"/>
      <c r="AK183" s="1"/>
      <c r="AL183" s="2"/>
      <c r="AM183" s="1"/>
      <c r="AN183" s="1"/>
      <c r="AO183" s="1"/>
      <c r="AP183" s="1"/>
      <c r="AQ183" s="1"/>
      <c r="AR183" s="2"/>
      <c r="AS183" s="1"/>
      <c r="AT183" s="1"/>
      <c r="AU183" s="1"/>
      <c r="AV183" s="1"/>
      <c r="AW183" s="1"/>
      <c r="AX183" s="1"/>
      <c r="AY183" s="1"/>
      <c r="AZ183" s="1"/>
      <c r="BA183" s="1" t="s">
        <v>3180</v>
      </c>
      <c r="BB183" s="1"/>
      <c r="BC183" s="2"/>
      <c r="BD183" s="2"/>
      <c r="BE183" s="1"/>
      <c r="BF183" s="2"/>
      <c r="BG183" s="2"/>
      <c r="BH183" s="2"/>
      <c r="BI183" s="1"/>
      <c r="BJ183" s="56"/>
    </row>
    <row r="184" spans="1:62" ht="31.2">
      <c r="A184" s="23">
        <v>180</v>
      </c>
      <c r="B184" s="33" t="s">
        <v>2831</v>
      </c>
      <c r="C184" s="33" t="s">
        <v>2186</v>
      </c>
      <c r="D184" s="33" t="s">
        <v>2659</v>
      </c>
      <c r="E184" s="33">
        <v>60</v>
      </c>
      <c r="F184" s="33" t="s">
        <v>325</v>
      </c>
      <c r="G184" s="33" t="s">
        <v>325</v>
      </c>
      <c r="H184" s="23" t="str">
        <f t="shared" si="4"/>
        <v>郭＊森</v>
      </c>
      <c r="I184" s="23" t="str">
        <f t="shared" si="5"/>
        <v>0＊245374</v>
      </c>
      <c r="J184" s="33" t="s">
        <v>2182</v>
      </c>
      <c r="K184" s="33" t="s">
        <v>1130</v>
      </c>
      <c r="L184" s="36" t="s">
        <v>334</v>
      </c>
      <c r="M184" s="2"/>
      <c r="N184" s="2"/>
      <c r="O184" s="2"/>
      <c r="P184" s="2"/>
      <c r="Q184" s="2"/>
      <c r="R184" s="18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2"/>
      <c r="AK184" s="1"/>
      <c r="AL184" s="2"/>
      <c r="AM184" s="1"/>
      <c r="AN184" s="1"/>
      <c r="AO184" s="1"/>
      <c r="AP184" s="1"/>
      <c r="AQ184" s="1"/>
      <c r="AR184" s="2"/>
      <c r="AS184" s="1"/>
      <c r="AT184" s="1"/>
      <c r="AU184" s="1"/>
      <c r="AV184" s="1"/>
      <c r="AW184" s="1"/>
      <c r="AX184" s="1"/>
      <c r="AY184" s="1"/>
      <c r="AZ184" s="1"/>
      <c r="BA184" s="2"/>
      <c r="BB184" s="1" t="s">
        <v>1133</v>
      </c>
      <c r="BC184" s="2"/>
      <c r="BD184" s="2"/>
      <c r="BE184" s="1"/>
      <c r="BF184" s="2"/>
      <c r="BG184" s="2"/>
      <c r="BH184" s="2"/>
      <c r="BI184" s="1"/>
      <c r="BJ184" s="56"/>
    </row>
    <row r="185" spans="1:62" ht="31.2">
      <c r="A185" s="23">
        <v>181</v>
      </c>
      <c r="B185" s="33" t="s">
        <v>2832</v>
      </c>
      <c r="C185" s="33" t="s">
        <v>2187</v>
      </c>
      <c r="D185" s="33" t="s">
        <v>2661</v>
      </c>
      <c r="E185" s="33">
        <v>70</v>
      </c>
      <c r="F185" s="33" t="s">
        <v>325</v>
      </c>
      <c r="G185" s="33" t="s">
        <v>325</v>
      </c>
      <c r="H185" s="23" t="str">
        <f t="shared" si="4"/>
        <v>闕＊惠</v>
      </c>
      <c r="I185" s="23" t="str">
        <f t="shared" si="5"/>
        <v>2＊639771</v>
      </c>
      <c r="J185" s="33" t="s">
        <v>2182</v>
      </c>
      <c r="K185" s="33" t="s">
        <v>1127</v>
      </c>
      <c r="L185" s="36" t="s">
        <v>334</v>
      </c>
      <c r="M185" s="2"/>
      <c r="N185" s="2"/>
      <c r="O185" s="2"/>
      <c r="P185" s="2"/>
      <c r="Q185" s="2"/>
      <c r="R185" s="18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2"/>
      <c r="AK185" s="1"/>
      <c r="AL185" s="2"/>
      <c r="AM185" s="1"/>
      <c r="AN185" s="1"/>
      <c r="AO185" s="1"/>
      <c r="AP185" s="1"/>
      <c r="AQ185" s="1"/>
      <c r="AR185" s="2"/>
      <c r="AS185" s="1"/>
      <c r="AT185" s="1"/>
      <c r="AU185" s="1"/>
      <c r="AV185" s="1"/>
      <c r="AW185" s="1"/>
      <c r="AX185" s="1"/>
      <c r="AY185" s="1"/>
      <c r="AZ185" s="1"/>
      <c r="BA185" s="1" t="s">
        <v>3180</v>
      </c>
      <c r="BB185" s="1"/>
      <c r="BC185" s="2"/>
      <c r="BD185" s="2"/>
      <c r="BE185" s="1"/>
      <c r="BF185" s="2"/>
      <c r="BG185" s="2"/>
      <c r="BH185" s="2"/>
      <c r="BI185" s="1"/>
      <c r="BJ185" s="56"/>
    </row>
    <row r="186" spans="1:62" ht="46.8">
      <c r="A186" s="23">
        <v>182</v>
      </c>
      <c r="B186" s="33" t="s">
        <v>2833</v>
      </c>
      <c r="C186" s="33" t="s">
        <v>2188</v>
      </c>
      <c r="D186" s="33" t="s">
        <v>2659</v>
      </c>
      <c r="E186" s="33">
        <v>74</v>
      </c>
      <c r="F186" s="33" t="s">
        <v>325</v>
      </c>
      <c r="G186" s="33" t="s">
        <v>325</v>
      </c>
      <c r="H186" s="23" t="str">
        <f t="shared" si="4"/>
        <v>蔡＊來</v>
      </c>
      <c r="I186" s="23" t="str">
        <f t="shared" si="5"/>
        <v>2＊761650</v>
      </c>
      <c r="J186" s="33" t="s">
        <v>2182</v>
      </c>
      <c r="K186" s="33" t="s">
        <v>1125</v>
      </c>
      <c r="L186" s="36" t="s">
        <v>334</v>
      </c>
      <c r="M186" s="2"/>
      <c r="N186" s="2"/>
      <c r="O186" s="2"/>
      <c r="P186" s="2"/>
      <c r="Q186" s="2"/>
      <c r="R186" s="18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2"/>
      <c r="AK186" s="1"/>
      <c r="AL186" s="2"/>
      <c r="AM186" s="1"/>
      <c r="AN186" s="1"/>
      <c r="AO186" s="1"/>
      <c r="AP186" s="1"/>
      <c r="AQ186" s="1"/>
      <c r="AR186" s="2"/>
      <c r="AS186" s="1"/>
      <c r="AT186" s="1"/>
      <c r="AU186" s="1"/>
      <c r="AV186" s="1"/>
      <c r="AW186" s="1"/>
      <c r="AX186" s="1"/>
      <c r="AY186" s="1"/>
      <c r="AZ186" s="1" t="s">
        <v>3187</v>
      </c>
      <c r="BA186" s="1"/>
      <c r="BB186" s="1" t="s">
        <v>1102</v>
      </c>
      <c r="BC186" s="2"/>
      <c r="BD186" s="2"/>
      <c r="BE186" s="1"/>
      <c r="BF186" s="2"/>
      <c r="BG186" s="2"/>
      <c r="BH186" s="2"/>
      <c r="BI186" s="1"/>
      <c r="BJ186" s="56"/>
    </row>
    <row r="187" spans="1:62" ht="31.2">
      <c r="A187" s="23">
        <v>183</v>
      </c>
      <c r="B187" s="33" t="s">
        <v>2834</v>
      </c>
      <c r="C187" s="33" t="s">
        <v>851</v>
      </c>
      <c r="D187" s="33" t="s">
        <v>2661</v>
      </c>
      <c r="E187" s="33">
        <v>65</v>
      </c>
      <c r="F187" s="33" t="s">
        <v>325</v>
      </c>
      <c r="G187" s="33" t="s">
        <v>325</v>
      </c>
      <c r="H187" s="23" t="str">
        <f t="shared" si="4"/>
        <v>陳＊英</v>
      </c>
      <c r="I187" s="23" t="str">
        <f t="shared" si="5"/>
        <v>2＊877137</v>
      </c>
      <c r="J187" s="33" t="s">
        <v>2182</v>
      </c>
      <c r="K187" s="33" t="s">
        <v>1130</v>
      </c>
      <c r="L187" s="36" t="s">
        <v>334</v>
      </c>
      <c r="M187" s="2"/>
      <c r="N187" s="2"/>
      <c r="O187" s="2"/>
      <c r="P187" s="2"/>
      <c r="Q187" s="2"/>
      <c r="R187" s="18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2"/>
      <c r="AK187" s="1"/>
      <c r="AL187" s="2"/>
      <c r="AM187" s="1"/>
      <c r="AN187" s="1"/>
      <c r="AO187" s="1"/>
      <c r="AP187" s="1"/>
      <c r="AQ187" s="1"/>
      <c r="AR187" s="2"/>
      <c r="AS187" s="1"/>
      <c r="AT187" s="1"/>
      <c r="AU187" s="1"/>
      <c r="AV187" s="1"/>
      <c r="AW187" s="1"/>
      <c r="AX187" s="1"/>
      <c r="AY187" s="1"/>
      <c r="AZ187" s="1"/>
      <c r="BA187" s="1"/>
      <c r="BB187" s="1" t="s">
        <v>1102</v>
      </c>
      <c r="BC187" s="2"/>
      <c r="BD187" s="2"/>
      <c r="BE187" s="1"/>
      <c r="BF187" s="2"/>
      <c r="BG187" s="2"/>
      <c r="BH187" s="2"/>
      <c r="BI187" s="1"/>
      <c r="BJ187" s="56"/>
    </row>
    <row r="188" spans="1:62" ht="46.8">
      <c r="A188" s="23">
        <v>184</v>
      </c>
      <c r="B188" s="33" t="s">
        <v>2835</v>
      </c>
      <c r="C188" s="33" t="s">
        <v>2189</v>
      </c>
      <c r="D188" s="33" t="s">
        <v>2661</v>
      </c>
      <c r="E188" s="33">
        <v>66</v>
      </c>
      <c r="F188" s="33" t="s">
        <v>325</v>
      </c>
      <c r="G188" s="33" t="s">
        <v>325</v>
      </c>
      <c r="H188" s="23" t="str">
        <f t="shared" si="4"/>
        <v>張＊貞</v>
      </c>
      <c r="I188" s="23" t="str">
        <f t="shared" si="5"/>
        <v>2＊045396</v>
      </c>
      <c r="J188" s="33" t="s">
        <v>2182</v>
      </c>
      <c r="K188" s="33" t="s">
        <v>1134</v>
      </c>
      <c r="L188" s="36" t="s">
        <v>334</v>
      </c>
      <c r="M188" s="2"/>
      <c r="N188" s="2"/>
      <c r="O188" s="2"/>
      <c r="P188" s="2"/>
      <c r="Q188" s="2"/>
      <c r="R188" s="18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2"/>
      <c r="AK188" s="1"/>
      <c r="AL188" s="2"/>
      <c r="AM188" s="1"/>
      <c r="AN188" s="1"/>
      <c r="AO188" s="1"/>
      <c r="AP188" s="1"/>
      <c r="AQ188" s="1"/>
      <c r="AR188" s="2"/>
      <c r="AS188" s="1"/>
      <c r="AT188" s="1"/>
      <c r="AU188" s="1"/>
      <c r="AV188" s="1"/>
      <c r="AW188" s="1"/>
      <c r="AX188" s="1"/>
      <c r="AY188" s="1"/>
      <c r="AZ188" s="1"/>
      <c r="BA188" s="1" t="s">
        <v>3180</v>
      </c>
      <c r="BB188" s="1"/>
      <c r="BC188" s="2"/>
      <c r="BD188" s="2"/>
      <c r="BE188" s="1"/>
      <c r="BF188" s="2"/>
      <c r="BG188" s="2"/>
      <c r="BH188" s="2"/>
      <c r="BI188" s="1" t="s">
        <v>1098</v>
      </c>
      <c r="BJ188" s="56"/>
    </row>
    <row r="189" spans="1:62" ht="31.2">
      <c r="A189" s="23">
        <v>185</v>
      </c>
      <c r="B189" s="33" t="s">
        <v>2836</v>
      </c>
      <c r="C189" s="33" t="s">
        <v>2190</v>
      </c>
      <c r="D189" s="33" t="s">
        <v>2661</v>
      </c>
      <c r="E189" s="33">
        <v>70</v>
      </c>
      <c r="F189" s="33" t="s">
        <v>325</v>
      </c>
      <c r="G189" s="33" t="s">
        <v>325</v>
      </c>
      <c r="H189" s="23" t="str">
        <f t="shared" si="4"/>
        <v>陳＊貞</v>
      </c>
      <c r="I189" s="23" t="str">
        <f t="shared" si="5"/>
        <v>2＊676104</v>
      </c>
      <c r="J189" s="33" t="s">
        <v>2182</v>
      </c>
      <c r="K189" s="33" t="s">
        <v>1127</v>
      </c>
      <c r="L189" s="36" t="s">
        <v>334</v>
      </c>
      <c r="M189" s="2"/>
      <c r="N189" s="2"/>
      <c r="O189" s="2"/>
      <c r="P189" s="2"/>
      <c r="Q189" s="2"/>
      <c r="R189" s="18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2"/>
      <c r="AK189" s="1"/>
      <c r="AL189" s="2"/>
      <c r="AM189" s="1"/>
      <c r="AN189" s="1"/>
      <c r="AO189" s="1"/>
      <c r="AP189" s="1"/>
      <c r="AQ189" s="1"/>
      <c r="AR189" s="2"/>
      <c r="AS189" s="1"/>
      <c r="AT189" s="1"/>
      <c r="AU189" s="1"/>
      <c r="AV189" s="1"/>
      <c r="AW189" s="1"/>
      <c r="AX189" s="1"/>
      <c r="AY189" s="1"/>
      <c r="AZ189" s="1"/>
      <c r="BA189" s="1" t="s">
        <v>3180</v>
      </c>
      <c r="BB189" s="1"/>
      <c r="BC189" s="2"/>
      <c r="BD189" s="2"/>
      <c r="BE189" s="1"/>
      <c r="BF189" s="2"/>
      <c r="BG189" s="2"/>
      <c r="BH189" s="2"/>
      <c r="BI189" s="1"/>
      <c r="BJ189" s="56"/>
    </row>
    <row r="190" spans="1:62" ht="46.8">
      <c r="A190" s="23">
        <v>186</v>
      </c>
      <c r="B190" s="33" t="s">
        <v>2837</v>
      </c>
      <c r="C190" s="33" t="s">
        <v>2191</v>
      </c>
      <c r="D190" s="33" t="s">
        <v>2659</v>
      </c>
      <c r="E190" s="33">
        <v>67</v>
      </c>
      <c r="F190" s="33" t="s">
        <v>2165</v>
      </c>
      <c r="G190" s="33"/>
      <c r="H190" s="23" t="str">
        <f t="shared" si="4"/>
        <v>楊＊名</v>
      </c>
      <c r="I190" s="23" t="str">
        <f t="shared" si="5"/>
        <v>2＊862996</v>
      </c>
      <c r="J190" s="33" t="s">
        <v>2182</v>
      </c>
      <c r="K190" s="33" t="s">
        <v>1144</v>
      </c>
      <c r="L190" s="36" t="s">
        <v>334</v>
      </c>
      <c r="M190" s="2"/>
      <c r="N190" s="2"/>
      <c r="O190" s="2"/>
      <c r="P190" s="2"/>
      <c r="Q190" s="2"/>
      <c r="R190" s="18"/>
      <c r="S190" s="1"/>
      <c r="T190" s="1"/>
      <c r="U190" s="1"/>
      <c r="V190" s="1"/>
      <c r="W190" s="1"/>
      <c r="X190" s="1" t="s">
        <v>3180</v>
      </c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2"/>
      <c r="AK190" s="1"/>
      <c r="AL190" s="2"/>
      <c r="AM190" s="1"/>
      <c r="AN190" s="1"/>
      <c r="AO190" s="1"/>
      <c r="AP190" s="1"/>
      <c r="AQ190" s="1"/>
      <c r="AR190" s="2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2" t="s">
        <v>1108</v>
      </c>
      <c r="BD190" s="2"/>
      <c r="BE190" s="1"/>
      <c r="BF190" s="2"/>
      <c r="BG190" s="2"/>
      <c r="BH190" s="2"/>
      <c r="BI190" s="1" t="s">
        <v>1111</v>
      </c>
      <c r="BJ190" s="56"/>
    </row>
    <row r="191" spans="1:62" ht="46.8">
      <c r="A191" s="23">
        <v>187</v>
      </c>
      <c r="B191" s="33" t="s">
        <v>2838</v>
      </c>
      <c r="C191" s="33" t="s">
        <v>2192</v>
      </c>
      <c r="D191" s="33" t="s">
        <v>2661</v>
      </c>
      <c r="E191" s="33">
        <v>75</v>
      </c>
      <c r="F191" s="33" t="s">
        <v>325</v>
      </c>
      <c r="G191" s="33" t="s">
        <v>325</v>
      </c>
      <c r="H191" s="23" t="str">
        <f t="shared" si="4"/>
        <v>江＊珮瑩</v>
      </c>
      <c r="I191" s="23" t="str">
        <f t="shared" si="5"/>
        <v>0＊681468</v>
      </c>
      <c r="J191" s="33" t="s">
        <v>2193</v>
      </c>
      <c r="K191" s="33" t="s">
        <v>1132</v>
      </c>
      <c r="L191" s="36" t="s">
        <v>334</v>
      </c>
      <c r="M191" s="2"/>
      <c r="N191" s="2"/>
      <c r="O191" s="2"/>
      <c r="P191" s="2"/>
      <c r="Q191" s="2"/>
      <c r="R191" s="18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2"/>
      <c r="AK191" s="1"/>
      <c r="AL191" s="2"/>
      <c r="AM191" s="1"/>
      <c r="AN191" s="1"/>
      <c r="AO191" s="1"/>
      <c r="AP191" s="1"/>
      <c r="AQ191" s="1"/>
      <c r="AR191" s="2"/>
      <c r="AS191" s="1"/>
      <c r="AT191" s="1"/>
      <c r="AU191" s="1"/>
      <c r="AV191" s="1"/>
      <c r="AW191" s="1"/>
      <c r="AX191" s="1"/>
      <c r="AY191" s="1" t="s">
        <v>3180</v>
      </c>
      <c r="AZ191" s="1"/>
      <c r="BA191" s="1" t="s">
        <v>3180</v>
      </c>
      <c r="BB191" s="1"/>
      <c r="BC191" s="2"/>
      <c r="BD191" s="2"/>
      <c r="BE191" s="1"/>
      <c r="BF191" s="2"/>
      <c r="BG191" s="2"/>
      <c r="BH191" s="2"/>
      <c r="BI191" s="1"/>
      <c r="BJ191" s="56"/>
    </row>
    <row r="192" spans="1:62" ht="31.2">
      <c r="A192" s="23">
        <v>188</v>
      </c>
      <c r="B192" s="33" t="s">
        <v>2822</v>
      </c>
      <c r="C192" s="33" t="s">
        <v>715</v>
      </c>
      <c r="D192" s="33" t="s">
        <v>2661</v>
      </c>
      <c r="E192" s="33">
        <v>80</v>
      </c>
      <c r="F192" s="33" t="s">
        <v>325</v>
      </c>
      <c r="G192" s="33" t="s">
        <v>325</v>
      </c>
      <c r="H192" s="23" t="str">
        <f t="shared" si="4"/>
        <v>許＊豊</v>
      </c>
      <c r="I192" s="23" t="str">
        <f t="shared" si="5"/>
        <v>0＊141717</v>
      </c>
      <c r="J192" s="33" t="s">
        <v>2193</v>
      </c>
      <c r="K192" s="33" t="s">
        <v>1127</v>
      </c>
      <c r="L192" s="36" t="s">
        <v>334</v>
      </c>
      <c r="M192" s="2"/>
      <c r="N192" s="2"/>
      <c r="O192" s="2"/>
      <c r="P192" s="2"/>
      <c r="Q192" s="2"/>
      <c r="R192" s="18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2"/>
      <c r="AK192" s="1"/>
      <c r="AL192" s="2"/>
      <c r="AM192" s="1"/>
      <c r="AN192" s="1"/>
      <c r="AO192" s="1"/>
      <c r="AP192" s="1"/>
      <c r="AQ192" s="1"/>
      <c r="AR192" s="2"/>
      <c r="AS192" s="1"/>
      <c r="AT192" s="1"/>
      <c r="AU192" s="1"/>
      <c r="AV192" s="1"/>
      <c r="AW192" s="1"/>
      <c r="AX192" s="1"/>
      <c r="AY192" s="1"/>
      <c r="AZ192" s="1"/>
      <c r="BA192" s="1" t="s">
        <v>3180</v>
      </c>
      <c r="BB192" s="1"/>
      <c r="BC192" s="2"/>
      <c r="BD192" s="2"/>
      <c r="BE192" s="1"/>
      <c r="BF192" s="2"/>
      <c r="BG192" s="2"/>
      <c r="BH192" s="2"/>
      <c r="BI192" s="1"/>
      <c r="BJ192" s="56"/>
    </row>
    <row r="193" spans="1:62" ht="46.8">
      <c r="A193" s="23">
        <v>189</v>
      </c>
      <c r="B193" s="33" t="s">
        <v>2839</v>
      </c>
      <c r="C193" s="33" t="s">
        <v>435</v>
      </c>
      <c r="D193" s="33" t="s">
        <v>2661</v>
      </c>
      <c r="E193" s="33">
        <v>67</v>
      </c>
      <c r="F193" s="33" t="s">
        <v>325</v>
      </c>
      <c r="G193" s="33" t="s">
        <v>325</v>
      </c>
      <c r="H193" s="23" t="str">
        <f t="shared" si="4"/>
        <v>張＊津</v>
      </c>
      <c r="I193" s="23" t="str">
        <f t="shared" si="5"/>
        <v>1＊660566</v>
      </c>
      <c r="J193" s="33" t="s">
        <v>2193</v>
      </c>
      <c r="K193" s="33" t="s">
        <v>1132</v>
      </c>
      <c r="L193" s="36" t="s">
        <v>334</v>
      </c>
      <c r="M193" s="2"/>
      <c r="N193" s="2"/>
      <c r="O193" s="2"/>
      <c r="P193" s="2"/>
      <c r="Q193" s="2"/>
      <c r="R193" s="18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2"/>
      <c r="AK193" s="1"/>
      <c r="AL193" s="2"/>
      <c r="AM193" s="1"/>
      <c r="AN193" s="1"/>
      <c r="AO193" s="1"/>
      <c r="AP193" s="1"/>
      <c r="AQ193" s="1"/>
      <c r="AR193" s="2"/>
      <c r="AS193" s="1"/>
      <c r="AT193" s="1"/>
      <c r="AU193" s="1"/>
      <c r="AV193" s="1"/>
      <c r="AW193" s="1"/>
      <c r="AX193" s="1"/>
      <c r="AY193" s="1" t="s">
        <v>3180</v>
      </c>
      <c r="AZ193" s="1"/>
      <c r="BA193" s="1" t="s">
        <v>3180</v>
      </c>
      <c r="BB193" s="1"/>
      <c r="BC193" s="2"/>
      <c r="BD193" s="2"/>
      <c r="BE193" s="1"/>
      <c r="BF193" s="2"/>
      <c r="BG193" s="2"/>
      <c r="BH193" s="2"/>
      <c r="BI193" s="1"/>
      <c r="BJ193" s="56"/>
    </row>
    <row r="194" spans="1:62" ht="16.2">
      <c r="A194" s="23">
        <v>190</v>
      </c>
      <c r="B194" s="33" t="s">
        <v>2840</v>
      </c>
      <c r="C194" s="33" t="s">
        <v>2194</v>
      </c>
      <c r="D194" s="33" t="s">
        <v>2661</v>
      </c>
      <c r="E194" s="33">
        <v>36</v>
      </c>
      <c r="F194" s="33" t="s">
        <v>325</v>
      </c>
      <c r="G194" s="33" t="s">
        <v>325</v>
      </c>
      <c r="H194" s="23" t="str">
        <f t="shared" si="4"/>
        <v>安＊涵</v>
      </c>
      <c r="I194" s="23" t="str">
        <f t="shared" si="5"/>
        <v>2＊076487</v>
      </c>
      <c r="J194" s="33" t="s">
        <v>2193</v>
      </c>
      <c r="K194" s="33">
        <v>5760350</v>
      </c>
      <c r="L194" s="36" t="s">
        <v>334</v>
      </c>
      <c r="M194" s="2"/>
      <c r="N194" s="2"/>
      <c r="O194" s="2"/>
      <c r="P194" s="2"/>
      <c r="Q194" s="2"/>
      <c r="R194" s="18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2"/>
      <c r="AK194" s="1"/>
      <c r="AL194" s="2"/>
      <c r="AM194" s="1"/>
      <c r="AN194" s="1"/>
      <c r="AO194" s="1"/>
      <c r="AP194" s="1"/>
      <c r="AQ194" s="1"/>
      <c r="AR194" s="2"/>
      <c r="AS194" s="1"/>
      <c r="AT194" s="1"/>
      <c r="AU194" s="1" t="s">
        <v>3180</v>
      </c>
      <c r="AV194" s="1"/>
      <c r="AW194" s="1"/>
      <c r="AX194" s="1"/>
      <c r="AY194" s="1"/>
      <c r="AZ194" s="1"/>
      <c r="BA194" s="1"/>
      <c r="BB194" s="1"/>
      <c r="BC194" s="2"/>
      <c r="BD194" s="2"/>
      <c r="BE194" s="1"/>
      <c r="BF194" s="2"/>
      <c r="BG194" s="2"/>
      <c r="BH194" s="2"/>
      <c r="BI194" s="1"/>
      <c r="BJ194" s="56"/>
    </row>
    <row r="195" spans="1:62" ht="31.2">
      <c r="A195" s="23">
        <v>191</v>
      </c>
      <c r="B195" s="33" t="s">
        <v>2841</v>
      </c>
      <c r="C195" s="33" t="s">
        <v>440</v>
      </c>
      <c r="D195" s="33" t="s">
        <v>2659</v>
      </c>
      <c r="E195" s="33">
        <v>72</v>
      </c>
      <c r="F195" s="33" t="s">
        <v>325</v>
      </c>
      <c r="G195" s="33" t="s">
        <v>325</v>
      </c>
      <c r="H195" s="23" t="str">
        <f t="shared" si="4"/>
        <v>陳＊魁</v>
      </c>
      <c r="I195" s="23" t="str">
        <f t="shared" si="5"/>
        <v>2＊106674</v>
      </c>
      <c r="J195" s="33" t="s">
        <v>2193</v>
      </c>
      <c r="K195" s="33" t="s">
        <v>1127</v>
      </c>
      <c r="L195" s="36" t="s">
        <v>334</v>
      </c>
      <c r="M195" s="2"/>
      <c r="N195" s="2"/>
      <c r="O195" s="2"/>
      <c r="P195" s="2"/>
      <c r="Q195" s="2"/>
      <c r="R195" s="18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2"/>
      <c r="AK195" s="1"/>
      <c r="AL195" s="2"/>
      <c r="AM195" s="1"/>
      <c r="AN195" s="1"/>
      <c r="AO195" s="1"/>
      <c r="AP195" s="1"/>
      <c r="AQ195" s="1"/>
      <c r="AR195" s="2"/>
      <c r="AS195" s="1"/>
      <c r="AT195" s="1"/>
      <c r="AU195" s="1"/>
      <c r="AV195" s="1"/>
      <c r="AW195" s="1"/>
      <c r="AX195" s="1"/>
      <c r="AY195" s="1"/>
      <c r="AZ195" s="1"/>
      <c r="BA195" s="1" t="s">
        <v>3180</v>
      </c>
      <c r="BB195" s="1"/>
      <c r="BC195" s="2"/>
      <c r="BD195" s="2"/>
      <c r="BE195" s="1"/>
      <c r="BF195" s="2"/>
      <c r="BG195" s="2"/>
      <c r="BH195" s="2"/>
      <c r="BI195" s="1"/>
      <c r="BJ195" s="56"/>
    </row>
    <row r="196" spans="1:62" ht="31.2">
      <c r="A196" s="23">
        <v>192</v>
      </c>
      <c r="B196" s="33" t="s">
        <v>2842</v>
      </c>
      <c r="C196" s="33" t="s">
        <v>336</v>
      </c>
      <c r="D196" s="33" t="s">
        <v>2659</v>
      </c>
      <c r="E196" s="33">
        <v>59</v>
      </c>
      <c r="F196" s="33" t="s">
        <v>2165</v>
      </c>
      <c r="G196" s="33" t="s">
        <v>2176</v>
      </c>
      <c r="H196" s="23" t="str">
        <f t="shared" si="4"/>
        <v>陳＊良</v>
      </c>
      <c r="I196" s="23" t="str">
        <f t="shared" si="5"/>
        <v>2＊335501</v>
      </c>
      <c r="J196" s="33" t="s">
        <v>2193</v>
      </c>
      <c r="K196" s="33" t="s">
        <v>1130</v>
      </c>
      <c r="L196" s="36" t="s">
        <v>334</v>
      </c>
      <c r="M196" s="2"/>
      <c r="N196" s="2"/>
      <c r="O196" s="2"/>
      <c r="P196" s="2"/>
      <c r="Q196" s="2"/>
      <c r="R196" s="18"/>
      <c r="S196" s="1"/>
      <c r="T196" s="1"/>
      <c r="U196" s="1"/>
      <c r="V196" s="1"/>
      <c r="W196" s="1" t="s">
        <v>3180</v>
      </c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2"/>
      <c r="AK196" s="1"/>
      <c r="AL196" s="2"/>
      <c r="AM196" s="1"/>
      <c r="AN196" s="1"/>
      <c r="AO196" s="1"/>
      <c r="AP196" s="1"/>
      <c r="AQ196" s="1"/>
      <c r="AR196" s="2"/>
      <c r="AS196" s="1"/>
      <c r="AT196" s="1"/>
      <c r="AU196" s="1"/>
      <c r="AV196" s="1"/>
      <c r="AW196" s="1"/>
      <c r="AX196" s="1"/>
      <c r="AY196" s="1"/>
      <c r="AZ196" s="1"/>
      <c r="BA196" s="2"/>
      <c r="BB196" s="1"/>
      <c r="BC196" s="2"/>
      <c r="BD196" s="2"/>
      <c r="BE196" s="1"/>
      <c r="BF196" s="2"/>
      <c r="BG196" s="2"/>
      <c r="BH196" s="2"/>
      <c r="BI196" s="1"/>
      <c r="BJ196" s="56"/>
    </row>
    <row r="197" spans="1:62" ht="46.8">
      <c r="A197" s="23">
        <v>193</v>
      </c>
      <c r="B197" s="33" t="s">
        <v>2843</v>
      </c>
      <c r="C197" s="33" t="s">
        <v>1784</v>
      </c>
      <c r="D197" s="33" t="s">
        <v>2659</v>
      </c>
      <c r="E197" s="33">
        <v>76</v>
      </c>
      <c r="F197" s="33" t="s">
        <v>325</v>
      </c>
      <c r="G197" s="33" t="s">
        <v>325</v>
      </c>
      <c r="H197" s="23" t="str">
        <f t="shared" ref="H197:H260" si="6">REPLACE(B197,2,1,"＊")</f>
        <v>梁＊安</v>
      </c>
      <c r="I197" s="23" t="str">
        <f t="shared" ref="I197:I260" si="7">REPLACE(C197,2,1,"＊")</f>
        <v>2＊411607</v>
      </c>
      <c r="J197" s="33" t="s">
        <v>2193</v>
      </c>
      <c r="K197" s="33" t="s">
        <v>1132</v>
      </c>
      <c r="L197" s="36" t="s">
        <v>334</v>
      </c>
      <c r="M197" s="2"/>
      <c r="N197" s="2"/>
      <c r="O197" s="2"/>
      <c r="P197" s="2"/>
      <c r="Q197" s="2"/>
      <c r="R197" s="18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2"/>
      <c r="AK197" s="1"/>
      <c r="AL197" s="2"/>
      <c r="AM197" s="1"/>
      <c r="AN197" s="1"/>
      <c r="AO197" s="1"/>
      <c r="AP197" s="1"/>
      <c r="AQ197" s="1"/>
      <c r="AR197" s="2"/>
      <c r="AS197" s="1"/>
      <c r="AT197" s="1"/>
      <c r="AU197" s="1"/>
      <c r="AV197" s="1"/>
      <c r="AW197" s="1"/>
      <c r="AX197" s="1"/>
      <c r="AY197" s="1"/>
      <c r="AZ197" s="1" t="s">
        <v>3187</v>
      </c>
      <c r="BA197" s="1" t="s">
        <v>3180</v>
      </c>
      <c r="BB197" s="1"/>
      <c r="BC197" s="2"/>
      <c r="BD197" s="2"/>
      <c r="BE197" s="1" t="s">
        <v>1114</v>
      </c>
      <c r="BF197" s="2"/>
      <c r="BG197" s="2"/>
      <c r="BH197" s="2"/>
      <c r="BI197" s="1"/>
      <c r="BJ197" s="56"/>
    </row>
    <row r="198" spans="1:62" ht="46.8">
      <c r="A198" s="23">
        <v>194</v>
      </c>
      <c r="B198" s="33" t="s">
        <v>2844</v>
      </c>
      <c r="C198" s="33" t="s">
        <v>2195</v>
      </c>
      <c r="D198" s="33" t="s">
        <v>2661</v>
      </c>
      <c r="E198" s="33">
        <v>63</v>
      </c>
      <c r="F198" s="33" t="s">
        <v>325</v>
      </c>
      <c r="G198" s="33" t="s">
        <v>325</v>
      </c>
      <c r="H198" s="23" t="str">
        <f t="shared" si="6"/>
        <v>施＊芬</v>
      </c>
      <c r="I198" s="23" t="str">
        <f t="shared" si="7"/>
        <v>2＊878816</v>
      </c>
      <c r="J198" s="33" t="s">
        <v>2193</v>
      </c>
      <c r="K198" s="33" t="s">
        <v>1134</v>
      </c>
      <c r="L198" s="36" t="s">
        <v>334</v>
      </c>
      <c r="M198" s="2"/>
      <c r="N198" s="2"/>
      <c r="O198" s="2"/>
      <c r="P198" s="2"/>
      <c r="Q198" s="2"/>
      <c r="R198" s="18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2"/>
      <c r="AK198" s="1"/>
      <c r="AL198" s="2"/>
      <c r="AM198" s="1"/>
      <c r="AN198" s="1"/>
      <c r="AO198" s="1"/>
      <c r="AP198" s="1"/>
      <c r="AQ198" s="1"/>
      <c r="AR198" s="2"/>
      <c r="AS198" s="1"/>
      <c r="AT198" s="1"/>
      <c r="AU198" s="1"/>
      <c r="AV198" s="1"/>
      <c r="AW198" s="1"/>
      <c r="AX198" s="1"/>
      <c r="AY198" s="1"/>
      <c r="AZ198" s="1"/>
      <c r="BA198" s="1" t="s">
        <v>3180</v>
      </c>
      <c r="BB198" s="1"/>
      <c r="BC198" s="2"/>
      <c r="BD198" s="2"/>
      <c r="BE198" s="1"/>
      <c r="BF198" s="2"/>
      <c r="BG198" s="2"/>
      <c r="BH198" s="2"/>
      <c r="BI198" s="1" t="s">
        <v>1098</v>
      </c>
      <c r="BJ198" s="56"/>
    </row>
    <row r="199" spans="1:62" ht="31.2">
      <c r="A199" s="23">
        <v>195</v>
      </c>
      <c r="B199" s="33" t="s">
        <v>2845</v>
      </c>
      <c r="C199" s="33" t="s">
        <v>447</v>
      </c>
      <c r="D199" s="33" t="s">
        <v>2661</v>
      </c>
      <c r="E199" s="33">
        <v>78</v>
      </c>
      <c r="F199" s="33" t="s">
        <v>325</v>
      </c>
      <c r="G199" s="33" t="s">
        <v>325</v>
      </c>
      <c r="H199" s="23" t="str">
        <f t="shared" si="6"/>
        <v>朱＊菊</v>
      </c>
      <c r="I199" s="23" t="str">
        <f t="shared" si="7"/>
        <v>1＊832042</v>
      </c>
      <c r="J199" s="33" t="s">
        <v>1772</v>
      </c>
      <c r="K199" s="33" t="s">
        <v>1130</v>
      </c>
      <c r="L199" s="33">
        <v>1058</v>
      </c>
      <c r="M199" s="2"/>
      <c r="N199" s="2"/>
      <c r="O199" s="2"/>
      <c r="P199" s="2"/>
      <c r="Q199" s="2"/>
      <c r="R199" s="18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2"/>
      <c r="AK199" s="1"/>
      <c r="AL199" s="2"/>
      <c r="AM199" s="1"/>
      <c r="AN199" s="1"/>
      <c r="AO199" s="1"/>
      <c r="AP199" s="1"/>
      <c r="AQ199" s="1"/>
      <c r="AR199" s="2"/>
      <c r="AS199" s="1"/>
      <c r="AT199" s="1"/>
      <c r="AU199" s="1"/>
      <c r="AV199" s="1"/>
      <c r="AW199" s="1"/>
      <c r="AX199" s="1"/>
      <c r="AY199" s="1"/>
      <c r="AZ199" s="1"/>
      <c r="BA199" s="1"/>
      <c r="BB199" s="1" t="s">
        <v>1133</v>
      </c>
      <c r="BC199" s="2"/>
      <c r="BD199" s="2"/>
      <c r="BE199" s="1"/>
      <c r="BF199" s="2"/>
      <c r="BG199" s="2"/>
      <c r="BH199" s="2"/>
      <c r="BI199" s="1"/>
      <c r="BJ199" s="56"/>
    </row>
    <row r="200" spans="1:62" ht="31.2">
      <c r="A200" s="23">
        <v>196</v>
      </c>
      <c r="B200" s="33" t="s">
        <v>2846</v>
      </c>
      <c r="C200" s="33" t="s">
        <v>434</v>
      </c>
      <c r="D200" s="33" t="s">
        <v>2661</v>
      </c>
      <c r="E200" s="33">
        <v>67</v>
      </c>
      <c r="F200" s="33" t="s">
        <v>325</v>
      </c>
      <c r="G200" s="33" t="s">
        <v>325</v>
      </c>
      <c r="H200" s="23" t="str">
        <f t="shared" si="6"/>
        <v>陳＊燕</v>
      </c>
      <c r="I200" s="23" t="str">
        <f t="shared" si="7"/>
        <v>1＊005610</v>
      </c>
      <c r="J200" s="33" t="s">
        <v>1772</v>
      </c>
      <c r="K200" s="33" t="s">
        <v>1127</v>
      </c>
      <c r="L200" s="33">
        <v>1058</v>
      </c>
      <c r="M200" s="2"/>
      <c r="N200" s="2"/>
      <c r="O200" s="2"/>
      <c r="P200" s="2"/>
      <c r="Q200" s="2"/>
      <c r="R200" s="18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2"/>
      <c r="AK200" s="1"/>
      <c r="AL200" s="2"/>
      <c r="AM200" s="1"/>
      <c r="AN200" s="1"/>
      <c r="AO200" s="1"/>
      <c r="AP200" s="1"/>
      <c r="AQ200" s="1"/>
      <c r="AR200" s="2"/>
      <c r="AS200" s="1"/>
      <c r="AT200" s="1"/>
      <c r="AU200" s="1"/>
      <c r="AV200" s="1"/>
      <c r="AW200" s="1"/>
      <c r="AX200" s="1"/>
      <c r="AY200" s="1"/>
      <c r="AZ200" s="1"/>
      <c r="BA200" s="1" t="s">
        <v>1126</v>
      </c>
      <c r="BB200" s="1"/>
      <c r="BC200" s="2"/>
      <c r="BD200" s="2"/>
      <c r="BE200" s="1" t="s">
        <v>1141</v>
      </c>
      <c r="BF200" s="2"/>
      <c r="BG200" s="2"/>
      <c r="BH200" s="2"/>
      <c r="BI200" s="1"/>
      <c r="BJ200" s="56"/>
    </row>
    <row r="201" spans="1:62" ht="46.8">
      <c r="A201" s="23">
        <v>197</v>
      </c>
      <c r="B201" s="33" t="s">
        <v>2847</v>
      </c>
      <c r="C201" s="33" t="s">
        <v>2196</v>
      </c>
      <c r="D201" s="33" t="s">
        <v>2659</v>
      </c>
      <c r="E201" s="33">
        <v>71</v>
      </c>
      <c r="F201" s="33" t="s">
        <v>1662</v>
      </c>
      <c r="G201" s="33" t="s">
        <v>2197</v>
      </c>
      <c r="H201" s="23" t="str">
        <f t="shared" si="6"/>
        <v>葉＊經</v>
      </c>
      <c r="I201" s="23" t="str">
        <f t="shared" si="7"/>
        <v>1＊826469</v>
      </c>
      <c r="J201" s="33" t="s">
        <v>1772</v>
      </c>
      <c r="K201" s="33" t="s">
        <v>1139</v>
      </c>
      <c r="L201" s="33">
        <v>1058</v>
      </c>
      <c r="M201" s="2"/>
      <c r="N201" s="2"/>
      <c r="O201" s="2"/>
      <c r="P201" s="2"/>
      <c r="Q201" s="2"/>
      <c r="R201" s="18"/>
      <c r="S201" s="1"/>
      <c r="T201" s="1"/>
      <c r="U201" s="1"/>
      <c r="V201" s="1"/>
      <c r="W201" s="1" t="s">
        <v>3180</v>
      </c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2"/>
      <c r="AK201" s="1"/>
      <c r="AL201" s="2"/>
      <c r="AM201" s="1"/>
      <c r="AN201" s="1"/>
      <c r="AO201" s="1"/>
      <c r="AP201" s="1"/>
      <c r="AQ201" s="1"/>
      <c r="AR201" s="2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2"/>
      <c r="BD201" s="2"/>
      <c r="BE201" s="1"/>
      <c r="BF201" s="2"/>
      <c r="BG201" s="2"/>
      <c r="BH201" s="2"/>
      <c r="BI201" s="1" t="s">
        <v>1111</v>
      </c>
      <c r="BJ201" s="56"/>
    </row>
    <row r="202" spans="1:62" ht="46.8">
      <c r="A202" s="23">
        <v>198</v>
      </c>
      <c r="B202" s="33" t="s">
        <v>2784</v>
      </c>
      <c r="C202" s="33" t="s">
        <v>828</v>
      </c>
      <c r="D202" s="33" t="s">
        <v>2659</v>
      </c>
      <c r="E202" s="33">
        <v>72</v>
      </c>
      <c r="F202" s="33" t="s">
        <v>325</v>
      </c>
      <c r="G202" s="33" t="s">
        <v>325</v>
      </c>
      <c r="H202" s="23" t="str">
        <f t="shared" si="6"/>
        <v>林＊坤</v>
      </c>
      <c r="I202" s="23" t="str">
        <f t="shared" si="7"/>
        <v>1＊288993</v>
      </c>
      <c r="J202" s="33" t="s">
        <v>1772</v>
      </c>
      <c r="K202" s="33" t="s">
        <v>1125</v>
      </c>
      <c r="L202" s="33">
        <v>1058</v>
      </c>
      <c r="M202" s="2"/>
      <c r="N202" s="2"/>
      <c r="O202" s="2"/>
      <c r="P202" s="2"/>
      <c r="Q202" s="2"/>
      <c r="R202" s="18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2"/>
      <c r="AK202" s="1"/>
      <c r="AL202" s="2"/>
      <c r="AM202" s="1"/>
      <c r="AN202" s="1"/>
      <c r="AO202" s="1"/>
      <c r="AP202" s="1"/>
      <c r="AQ202" s="1"/>
      <c r="AR202" s="2"/>
      <c r="AS202" s="1"/>
      <c r="AT202" s="1"/>
      <c r="AU202" s="1"/>
      <c r="AV202" s="1"/>
      <c r="AW202" s="1"/>
      <c r="AX202" s="1"/>
      <c r="AY202" s="1"/>
      <c r="AZ202" s="1" t="s">
        <v>3187</v>
      </c>
      <c r="BA202" s="1"/>
      <c r="BB202" s="1" t="s">
        <v>1133</v>
      </c>
      <c r="BC202" s="2"/>
      <c r="BD202" s="2"/>
      <c r="BE202" s="1"/>
      <c r="BF202" s="2"/>
      <c r="BG202" s="2"/>
      <c r="BH202" s="2"/>
      <c r="BI202" s="1"/>
      <c r="BJ202" s="56"/>
    </row>
    <row r="203" spans="1:62" ht="46.8">
      <c r="A203" s="23">
        <v>199</v>
      </c>
      <c r="B203" s="33" t="s">
        <v>2700</v>
      </c>
      <c r="C203" s="33" t="s">
        <v>441</v>
      </c>
      <c r="D203" s="33" t="s">
        <v>2661</v>
      </c>
      <c r="E203" s="33">
        <v>80</v>
      </c>
      <c r="F203" s="33" t="s">
        <v>325</v>
      </c>
      <c r="G203" s="33" t="s">
        <v>325</v>
      </c>
      <c r="H203" s="23" t="str">
        <f t="shared" si="6"/>
        <v>林＊蕊</v>
      </c>
      <c r="I203" s="23" t="str">
        <f t="shared" si="7"/>
        <v>0＊415425</v>
      </c>
      <c r="J203" s="33" t="s">
        <v>2140</v>
      </c>
      <c r="K203" s="33" t="s">
        <v>1132</v>
      </c>
      <c r="L203" s="33">
        <v>1058</v>
      </c>
      <c r="M203" s="2"/>
      <c r="N203" s="2"/>
      <c r="O203" s="2"/>
      <c r="P203" s="2"/>
      <c r="Q203" s="2"/>
      <c r="R203" s="18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2"/>
      <c r="AK203" s="1"/>
      <c r="AL203" s="2"/>
      <c r="AM203" s="1"/>
      <c r="AN203" s="1"/>
      <c r="AO203" s="1"/>
      <c r="AP203" s="1"/>
      <c r="AQ203" s="1"/>
      <c r="AR203" s="2"/>
      <c r="AS203" s="1"/>
      <c r="AT203" s="1"/>
      <c r="AU203" s="1"/>
      <c r="AV203" s="1"/>
      <c r="AW203" s="1"/>
      <c r="AX203" s="1"/>
      <c r="AY203" s="1"/>
      <c r="AZ203" s="1" t="s">
        <v>3187</v>
      </c>
      <c r="BA203" s="1" t="s">
        <v>3180</v>
      </c>
      <c r="BB203" s="1"/>
      <c r="BC203" s="2"/>
      <c r="BD203" s="2"/>
      <c r="BE203" s="1"/>
      <c r="BF203" s="2"/>
      <c r="BG203" s="2"/>
      <c r="BH203" s="2"/>
      <c r="BI203" s="1"/>
      <c r="BJ203" s="56"/>
    </row>
    <row r="204" spans="1:62">
      <c r="A204" s="23">
        <v>200</v>
      </c>
      <c r="B204" s="33"/>
      <c r="C204" s="33"/>
      <c r="D204" s="33"/>
      <c r="E204" s="33"/>
      <c r="F204" s="33"/>
      <c r="G204" s="33"/>
      <c r="H204" s="23" t="str">
        <f t="shared" si="6"/>
        <v>＊</v>
      </c>
      <c r="I204" s="23" t="str">
        <f t="shared" si="7"/>
        <v>＊</v>
      </c>
      <c r="J204" s="33" t="s">
        <v>2133</v>
      </c>
      <c r="K204" s="33">
        <v>5760350</v>
      </c>
      <c r="L204" s="41" t="s">
        <v>2632</v>
      </c>
      <c r="M204" s="2"/>
      <c r="N204" s="2"/>
      <c r="O204" s="2"/>
      <c r="P204" s="2"/>
      <c r="Q204" s="2"/>
      <c r="R204" s="18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2"/>
      <c r="AK204" s="1"/>
      <c r="AL204" s="2"/>
      <c r="AM204" s="1"/>
      <c r="AN204" s="1"/>
      <c r="AO204" s="1"/>
      <c r="AP204" s="1"/>
      <c r="AQ204" s="1"/>
      <c r="AR204" s="2"/>
      <c r="AS204" s="1"/>
      <c r="AT204" s="1"/>
      <c r="AU204" s="1" t="s">
        <v>3180</v>
      </c>
      <c r="AV204" s="1"/>
      <c r="AW204" s="1"/>
      <c r="AX204" s="1"/>
      <c r="AY204" s="1"/>
      <c r="AZ204" s="1"/>
      <c r="BA204" s="1"/>
      <c r="BB204" s="1"/>
      <c r="BC204" s="2"/>
      <c r="BD204" s="2"/>
      <c r="BE204" s="1"/>
      <c r="BF204" s="2"/>
      <c r="BG204" s="2"/>
      <c r="BH204" s="2"/>
      <c r="BI204" s="1"/>
      <c r="BJ204" s="56"/>
    </row>
    <row r="205" spans="1:62" ht="46.8">
      <c r="A205" s="23">
        <v>201</v>
      </c>
      <c r="B205" s="33" t="s">
        <v>2848</v>
      </c>
      <c r="C205" s="33" t="s">
        <v>818</v>
      </c>
      <c r="D205" s="33" t="s">
        <v>2659</v>
      </c>
      <c r="E205" s="33">
        <v>72</v>
      </c>
      <c r="F205" s="33" t="s">
        <v>325</v>
      </c>
      <c r="G205" s="33" t="s">
        <v>325</v>
      </c>
      <c r="H205" s="23" t="str">
        <f t="shared" si="6"/>
        <v>李＊鈿</v>
      </c>
      <c r="I205" s="23" t="str">
        <f t="shared" si="7"/>
        <v>1＊622629</v>
      </c>
      <c r="J205" s="33" t="s">
        <v>2138</v>
      </c>
      <c r="K205" s="33" t="s">
        <v>1130</v>
      </c>
      <c r="L205" s="33">
        <v>1058</v>
      </c>
      <c r="M205" s="2"/>
      <c r="N205" s="2"/>
      <c r="O205" s="2"/>
      <c r="P205" s="2"/>
      <c r="Q205" s="2"/>
      <c r="R205" s="18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2"/>
      <c r="AK205" s="1"/>
      <c r="AL205" s="2"/>
      <c r="AM205" s="1"/>
      <c r="AN205" s="1"/>
      <c r="AO205" s="1"/>
      <c r="AP205" s="1"/>
      <c r="AQ205" s="1"/>
      <c r="AR205" s="2"/>
      <c r="AS205" s="1"/>
      <c r="AT205" s="1"/>
      <c r="AU205" s="1"/>
      <c r="AV205" s="1"/>
      <c r="AW205" s="1"/>
      <c r="AX205" s="1"/>
      <c r="AY205" s="1"/>
      <c r="AZ205" s="1" t="s">
        <v>1108</v>
      </c>
      <c r="BA205" s="1"/>
      <c r="BB205" s="1" t="s">
        <v>3180</v>
      </c>
      <c r="BC205" s="2"/>
      <c r="BD205" s="1" t="s">
        <v>2633</v>
      </c>
      <c r="BE205" s="1"/>
      <c r="BF205" s="2"/>
      <c r="BG205" s="2"/>
      <c r="BH205" s="2"/>
      <c r="BI205" s="1"/>
      <c r="BJ205" s="56"/>
    </row>
    <row r="206" spans="1:62" ht="46.8">
      <c r="A206" s="23">
        <v>202</v>
      </c>
      <c r="B206" s="33" t="s">
        <v>2846</v>
      </c>
      <c r="C206" s="33" t="s">
        <v>434</v>
      </c>
      <c r="D206" s="33" t="s">
        <v>2661</v>
      </c>
      <c r="E206" s="33">
        <v>67</v>
      </c>
      <c r="F206" s="33" t="s">
        <v>325</v>
      </c>
      <c r="G206" s="33" t="s">
        <v>325</v>
      </c>
      <c r="H206" s="23" t="str">
        <f t="shared" si="6"/>
        <v>陳＊燕</v>
      </c>
      <c r="I206" s="23" t="str">
        <f t="shared" si="7"/>
        <v>1＊005610</v>
      </c>
      <c r="J206" s="33" t="s">
        <v>2138</v>
      </c>
      <c r="K206" s="33" t="s">
        <v>1125</v>
      </c>
      <c r="L206" s="33">
        <v>1058</v>
      </c>
      <c r="M206" s="2"/>
      <c r="N206" s="2"/>
      <c r="O206" s="2"/>
      <c r="P206" s="2"/>
      <c r="Q206" s="2"/>
      <c r="R206" s="18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2"/>
      <c r="AK206" s="1"/>
      <c r="AL206" s="2"/>
      <c r="AM206" s="1"/>
      <c r="AN206" s="1"/>
      <c r="AO206" s="1"/>
      <c r="AP206" s="1"/>
      <c r="AQ206" s="1"/>
      <c r="AR206" s="2"/>
      <c r="AS206" s="1"/>
      <c r="AT206" s="1"/>
      <c r="AU206" s="1"/>
      <c r="AV206" s="1"/>
      <c r="AW206" s="1"/>
      <c r="AX206" s="1"/>
      <c r="AY206" s="1"/>
      <c r="AZ206" s="1" t="s">
        <v>3187</v>
      </c>
      <c r="BA206" s="1"/>
      <c r="BB206" s="1" t="s">
        <v>3180</v>
      </c>
      <c r="BC206" s="2"/>
      <c r="BD206" s="2"/>
      <c r="BE206" s="1"/>
      <c r="BF206" s="2"/>
      <c r="BG206" s="2"/>
      <c r="BH206" s="2"/>
      <c r="BI206" s="1"/>
      <c r="BJ206" s="56"/>
    </row>
    <row r="207" spans="1:62" ht="62.4">
      <c r="A207" s="23">
        <v>203</v>
      </c>
      <c r="B207" s="33" t="s">
        <v>2849</v>
      </c>
      <c r="C207" s="33" t="s">
        <v>62</v>
      </c>
      <c r="D207" s="33" t="s">
        <v>2659</v>
      </c>
      <c r="E207" s="33">
        <v>81</v>
      </c>
      <c r="F207" s="33" t="s">
        <v>2133</v>
      </c>
      <c r="G207" s="33" t="s">
        <v>2184</v>
      </c>
      <c r="H207" s="23" t="str">
        <f t="shared" si="6"/>
        <v>林＊雄</v>
      </c>
      <c r="I207" s="23" t="str">
        <f t="shared" si="7"/>
        <v>0＊076562</v>
      </c>
      <c r="J207" s="33" t="s">
        <v>2138</v>
      </c>
      <c r="K207" s="33" t="s">
        <v>2634</v>
      </c>
      <c r="L207" s="33">
        <v>1058</v>
      </c>
      <c r="M207" s="2"/>
      <c r="N207" s="2"/>
      <c r="O207" s="2"/>
      <c r="P207" s="2"/>
      <c r="Q207" s="2"/>
      <c r="R207" s="18"/>
      <c r="S207" s="1"/>
      <c r="T207" s="1"/>
      <c r="U207" s="1"/>
      <c r="V207" s="1"/>
      <c r="W207" s="1" t="s">
        <v>3180</v>
      </c>
      <c r="X207" s="1"/>
      <c r="Y207" s="1"/>
      <c r="Z207" s="1"/>
      <c r="AA207" s="1"/>
      <c r="AB207" s="1"/>
      <c r="AC207" s="1"/>
      <c r="AD207" s="1"/>
      <c r="AE207" s="1"/>
      <c r="AF207" s="1" t="s">
        <v>3186</v>
      </c>
      <c r="AG207" s="1"/>
      <c r="AH207" s="1"/>
      <c r="AI207" s="1"/>
      <c r="AJ207" s="2"/>
      <c r="AK207" s="1"/>
      <c r="AL207" s="2"/>
      <c r="AM207" s="1"/>
      <c r="AN207" s="1"/>
      <c r="AO207" s="1"/>
      <c r="AP207" s="1"/>
      <c r="AQ207" s="1"/>
      <c r="AR207" s="2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2"/>
      <c r="BD207" s="2"/>
      <c r="BE207" s="1"/>
      <c r="BF207" s="2"/>
      <c r="BG207" s="2"/>
      <c r="BH207" s="2"/>
      <c r="BI207" s="1" t="s">
        <v>1111</v>
      </c>
      <c r="BJ207" s="56"/>
    </row>
    <row r="208" spans="1:62" ht="31.2">
      <c r="A208" s="23">
        <v>204</v>
      </c>
      <c r="B208" s="33" t="s">
        <v>2850</v>
      </c>
      <c r="C208" s="33" t="s">
        <v>779</v>
      </c>
      <c r="D208" s="33" t="s">
        <v>2661</v>
      </c>
      <c r="E208" s="33">
        <v>82</v>
      </c>
      <c r="F208" s="33" t="s">
        <v>325</v>
      </c>
      <c r="G208" s="33" t="s">
        <v>325</v>
      </c>
      <c r="H208" s="23" t="str">
        <f t="shared" si="6"/>
        <v>謝＊玉子</v>
      </c>
      <c r="I208" s="23" t="str">
        <f t="shared" si="7"/>
        <v>0＊821893</v>
      </c>
      <c r="J208" s="33" t="s">
        <v>2146</v>
      </c>
      <c r="K208" s="33" t="s">
        <v>1130</v>
      </c>
      <c r="L208" s="33">
        <v>1058</v>
      </c>
      <c r="M208" s="2"/>
      <c r="N208" s="2"/>
      <c r="O208" s="2"/>
      <c r="P208" s="2"/>
      <c r="Q208" s="2"/>
      <c r="R208" s="18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2"/>
      <c r="AK208" s="1"/>
      <c r="AL208" s="2"/>
      <c r="AM208" s="1"/>
      <c r="AN208" s="1"/>
      <c r="AO208" s="1"/>
      <c r="AP208" s="1"/>
      <c r="AQ208" s="1"/>
      <c r="AR208" s="2"/>
      <c r="AS208" s="1"/>
      <c r="AT208" s="1"/>
      <c r="AU208" s="1"/>
      <c r="AV208" s="1"/>
      <c r="AW208" s="1"/>
      <c r="AX208" s="1"/>
      <c r="AY208" s="1"/>
      <c r="AZ208" s="1"/>
      <c r="BA208" s="1"/>
      <c r="BB208" s="1" t="s">
        <v>3180</v>
      </c>
      <c r="BC208" s="2"/>
      <c r="BD208" s="1" t="s">
        <v>2635</v>
      </c>
      <c r="BE208" s="1"/>
      <c r="BF208" s="2"/>
      <c r="BG208" s="2"/>
      <c r="BH208" s="2"/>
      <c r="BI208" s="1"/>
      <c r="BJ208" s="56"/>
    </row>
    <row r="209" spans="1:62" ht="31.2">
      <c r="A209" s="23">
        <v>205</v>
      </c>
      <c r="B209" s="33" t="s">
        <v>2705</v>
      </c>
      <c r="C209" s="33" t="s">
        <v>2022</v>
      </c>
      <c r="D209" s="33" t="s">
        <v>2659</v>
      </c>
      <c r="E209" s="33">
        <v>74</v>
      </c>
      <c r="F209" s="33" t="s">
        <v>325</v>
      </c>
      <c r="G209" s="33" t="s">
        <v>325</v>
      </c>
      <c r="H209" s="23" t="str">
        <f t="shared" si="6"/>
        <v>張＊發</v>
      </c>
      <c r="I209" s="23" t="str">
        <f t="shared" si="7"/>
        <v>0＊334587</v>
      </c>
      <c r="J209" s="33" t="s">
        <v>2146</v>
      </c>
      <c r="K209" s="33" t="s">
        <v>1127</v>
      </c>
      <c r="L209" s="33">
        <v>1058</v>
      </c>
      <c r="M209" s="2"/>
      <c r="N209" s="2"/>
      <c r="O209" s="2"/>
      <c r="P209" s="2"/>
      <c r="Q209" s="2"/>
      <c r="R209" s="18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2"/>
      <c r="AK209" s="1"/>
      <c r="AL209" s="2"/>
      <c r="AM209" s="1"/>
      <c r="AN209" s="1"/>
      <c r="AO209" s="1"/>
      <c r="AP209" s="1"/>
      <c r="AQ209" s="1"/>
      <c r="AR209" s="2"/>
      <c r="AS209" s="1"/>
      <c r="AT209" s="1"/>
      <c r="AU209" s="1"/>
      <c r="AV209" s="1"/>
      <c r="AW209" s="1"/>
      <c r="AX209" s="1"/>
      <c r="AY209" s="1"/>
      <c r="AZ209" s="1"/>
      <c r="BA209" s="1" t="s">
        <v>3180</v>
      </c>
      <c r="BB209" s="1"/>
      <c r="BC209" s="2"/>
      <c r="BD209" s="2"/>
      <c r="BE209" s="1"/>
      <c r="BF209" s="2"/>
      <c r="BG209" s="2"/>
      <c r="BH209" s="2"/>
      <c r="BI209" s="1"/>
      <c r="BJ209" s="56"/>
    </row>
    <row r="210" spans="1:62" ht="31.2">
      <c r="A210" s="23">
        <v>206</v>
      </c>
      <c r="B210" s="33" t="s">
        <v>2701</v>
      </c>
      <c r="C210" s="33" t="s">
        <v>1440</v>
      </c>
      <c r="D210" s="33" t="s">
        <v>2661</v>
      </c>
      <c r="E210" s="33">
        <v>66</v>
      </c>
      <c r="F210" s="33" t="s">
        <v>325</v>
      </c>
      <c r="G210" s="33" t="s">
        <v>325</v>
      </c>
      <c r="H210" s="23" t="str">
        <f t="shared" si="6"/>
        <v>陳＊嬌</v>
      </c>
      <c r="I210" s="23" t="str">
        <f t="shared" si="7"/>
        <v>2＊795743</v>
      </c>
      <c r="J210" s="33" t="s">
        <v>2146</v>
      </c>
      <c r="K210" s="33" t="s">
        <v>1127</v>
      </c>
      <c r="L210" s="33">
        <v>1058</v>
      </c>
      <c r="M210" s="2"/>
      <c r="N210" s="2"/>
      <c r="O210" s="2"/>
      <c r="P210" s="2"/>
      <c r="Q210" s="2"/>
      <c r="R210" s="18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2"/>
      <c r="AK210" s="1"/>
      <c r="AL210" s="2"/>
      <c r="AM210" s="1"/>
      <c r="AN210" s="1"/>
      <c r="AO210" s="1"/>
      <c r="AP210" s="1"/>
      <c r="AQ210" s="1"/>
      <c r="AR210" s="2"/>
      <c r="AS210" s="1"/>
      <c r="AT210" s="1"/>
      <c r="AU210" s="1"/>
      <c r="AV210" s="1"/>
      <c r="AW210" s="1"/>
      <c r="AX210" s="1"/>
      <c r="AY210" s="1"/>
      <c r="AZ210" s="1"/>
      <c r="BA210" s="1" t="s">
        <v>3180</v>
      </c>
      <c r="BB210" s="1"/>
      <c r="BC210" s="2"/>
      <c r="BD210" s="2"/>
      <c r="BE210" s="1"/>
      <c r="BF210" s="2"/>
      <c r="BG210" s="2"/>
      <c r="BH210" s="2"/>
      <c r="BI210" s="1"/>
      <c r="BJ210" s="56"/>
    </row>
    <row r="211" spans="1:62" ht="31.2">
      <c r="A211" s="23">
        <v>207</v>
      </c>
      <c r="B211" s="33" t="s">
        <v>2851</v>
      </c>
      <c r="C211" s="33" t="s">
        <v>2198</v>
      </c>
      <c r="D211" s="33" t="s">
        <v>2659</v>
      </c>
      <c r="E211" s="33">
        <v>56</v>
      </c>
      <c r="F211" s="33" t="s">
        <v>325</v>
      </c>
      <c r="G211" s="33" t="s">
        <v>325</v>
      </c>
      <c r="H211" s="23" t="str">
        <f t="shared" si="6"/>
        <v>洪＊庭</v>
      </c>
      <c r="I211" s="23" t="str">
        <f t="shared" si="7"/>
        <v>1＊924680</v>
      </c>
      <c r="J211" s="33" t="s">
        <v>2160</v>
      </c>
      <c r="K211" s="33" t="s">
        <v>1130</v>
      </c>
      <c r="L211" s="33">
        <v>1058</v>
      </c>
      <c r="M211" s="2"/>
      <c r="N211" s="2"/>
      <c r="O211" s="2"/>
      <c r="P211" s="2"/>
      <c r="Q211" s="2"/>
      <c r="R211" s="18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2"/>
      <c r="AK211" s="1"/>
      <c r="AL211" s="2"/>
      <c r="AM211" s="1"/>
      <c r="AN211" s="1"/>
      <c r="AO211" s="1"/>
      <c r="AP211" s="1"/>
      <c r="AQ211" s="1"/>
      <c r="AR211" s="2"/>
      <c r="AS211" s="1"/>
      <c r="AT211" s="1"/>
      <c r="AU211" s="1"/>
      <c r="AV211" s="1"/>
      <c r="AW211" s="1"/>
      <c r="AX211" s="1"/>
      <c r="AY211" s="1"/>
      <c r="AZ211" s="1"/>
      <c r="BA211" s="1"/>
      <c r="BB211" s="1" t="s">
        <v>1169</v>
      </c>
      <c r="BC211" s="2"/>
      <c r="BD211" s="2"/>
      <c r="BE211" s="1"/>
      <c r="BF211" s="2"/>
      <c r="BG211" s="2"/>
      <c r="BH211" s="2"/>
      <c r="BI211" s="1"/>
      <c r="BJ211" s="56"/>
    </row>
    <row r="212" spans="1:62" ht="46.8">
      <c r="A212" s="23">
        <v>208</v>
      </c>
      <c r="B212" s="33" t="s">
        <v>2852</v>
      </c>
      <c r="C212" s="33" t="s">
        <v>378</v>
      </c>
      <c r="D212" s="33" t="s">
        <v>2661</v>
      </c>
      <c r="E212" s="33">
        <v>81</v>
      </c>
      <c r="F212" s="33" t="s">
        <v>325</v>
      </c>
      <c r="G212" s="33" t="s">
        <v>325</v>
      </c>
      <c r="H212" s="23" t="str">
        <f t="shared" si="6"/>
        <v>郭＊春妹</v>
      </c>
      <c r="I212" s="23" t="str">
        <f t="shared" si="7"/>
        <v>1＊143664</v>
      </c>
      <c r="J212" s="33" t="s">
        <v>2160</v>
      </c>
      <c r="K212" s="33" t="s">
        <v>1132</v>
      </c>
      <c r="L212" s="33">
        <v>1058</v>
      </c>
      <c r="M212" s="2"/>
      <c r="N212" s="2"/>
      <c r="O212" s="2"/>
      <c r="P212" s="2"/>
      <c r="Q212" s="2"/>
      <c r="R212" s="18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2"/>
      <c r="AK212" s="54"/>
      <c r="AL212" s="2"/>
      <c r="AM212" s="1"/>
      <c r="AN212" s="1"/>
      <c r="AO212" s="1"/>
      <c r="AP212" s="1"/>
      <c r="AQ212" s="1"/>
      <c r="AR212" s="2"/>
      <c r="AS212" s="1"/>
      <c r="AT212" s="1"/>
      <c r="AU212" s="1"/>
      <c r="AV212" s="1"/>
      <c r="AW212" s="1"/>
      <c r="AX212" s="1"/>
      <c r="AY212" s="1"/>
      <c r="AZ212" s="1" t="s">
        <v>3187</v>
      </c>
      <c r="BA212" s="1" t="s">
        <v>3180</v>
      </c>
      <c r="BB212" s="1"/>
      <c r="BC212" s="2"/>
      <c r="BD212" s="2"/>
      <c r="BE212" s="1" t="s">
        <v>1114</v>
      </c>
      <c r="BF212" s="2"/>
      <c r="BG212" s="2"/>
      <c r="BH212" s="2"/>
      <c r="BI212" s="1"/>
      <c r="BJ212" s="56"/>
    </row>
    <row r="213" spans="1:62" ht="31.2">
      <c r="A213" s="23">
        <v>209</v>
      </c>
      <c r="B213" s="33" t="s">
        <v>2849</v>
      </c>
      <c r="C213" s="33" t="s">
        <v>62</v>
      </c>
      <c r="D213" s="33" t="s">
        <v>2659</v>
      </c>
      <c r="E213" s="33">
        <v>81</v>
      </c>
      <c r="F213" s="33" t="s">
        <v>2133</v>
      </c>
      <c r="G213" s="33" t="s">
        <v>2184</v>
      </c>
      <c r="H213" s="23" t="str">
        <f t="shared" si="6"/>
        <v>林＊雄</v>
      </c>
      <c r="I213" s="23" t="str">
        <f t="shared" si="7"/>
        <v>0＊076562</v>
      </c>
      <c r="J213" s="33" t="s">
        <v>2160</v>
      </c>
      <c r="K213" s="33" t="s">
        <v>1130</v>
      </c>
      <c r="L213" s="33">
        <v>1058</v>
      </c>
      <c r="M213" s="2"/>
      <c r="N213" s="2"/>
      <c r="O213" s="2"/>
      <c r="P213" s="2"/>
      <c r="Q213" s="2"/>
      <c r="R213" s="18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2"/>
      <c r="AK213" s="1"/>
      <c r="AL213" s="2"/>
      <c r="AM213" s="1"/>
      <c r="AN213" s="1"/>
      <c r="AO213" s="1"/>
      <c r="AP213" s="1"/>
      <c r="AQ213" s="1"/>
      <c r="AR213" s="2"/>
      <c r="AS213" s="1"/>
      <c r="AT213" s="1"/>
      <c r="AU213" s="1"/>
      <c r="AV213" s="1"/>
      <c r="AW213" s="1"/>
      <c r="AX213" s="1"/>
      <c r="AY213" s="1"/>
      <c r="AZ213" s="1"/>
      <c r="BA213" s="1" t="s">
        <v>1108</v>
      </c>
      <c r="BB213" s="1" t="s">
        <v>3180</v>
      </c>
      <c r="BC213" s="2"/>
      <c r="BD213" s="2"/>
      <c r="BE213" s="1"/>
      <c r="BF213" s="2"/>
      <c r="BG213" s="2"/>
      <c r="BH213" s="2"/>
      <c r="BI213" s="1"/>
      <c r="BJ213" s="56"/>
    </row>
    <row r="214" spans="1:62" ht="31.2">
      <c r="A214" s="23">
        <v>210</v>
      </c>
      <c r="B214" s="33" t="s">
        <v>2853</v>
      </c>
      <c r="C214" s="33" t="s">
        <v>728</v>
      </c>
      <c r="D214" s="33" t="s">
        <v>2659</v>
      </c>
      <c r="E214" s="33">
        <v>72</v>
      </c>
      <c r="F214" s="33" t="s">
        <v>325</v>
      </c>
      <c r="G214" s="33" t="s">
        <v>325</v>
      </c>
      <c r="H214" s="23" t="str">
        <f t="shared" si="6"/>
        <v>彭＊春</v>
      </c>
      <c r="I214" s="23" t="str">
        <f t="shared" si="7"/>
        <v>0＊974932</v>
      </c>
      <c r="J214" s="33" t="s">
        <v>2199</v>
      </c>
      <c r="K214" s="33" t="s">
        <v>1127</v>
      </c>
      <c r="L214" s="33">
        <v>1058</v>
      </c>
      <c r="M214" s="2"/>
      <c r="N214" s="2"/>
      <c r="O214" s="2"/>
      <c r="P214" s="2"/>
      <c r="Q214" s="2"/>
      <c r="R214" s="18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2"/>
      <c r="AK214" s="1"/>
      <c r="AL214" s="2"/>
      <c r="AM214" s="1"/>
      <c r="AN214" s="1"/>
      <c r="AO214" s="1"/>
      <c r="AP214" s="1"/>
      <c r="AQ214" s="1"/>
      <c r="AR214" s="2"/>
      <c r="AS214" s="1"/>
      <c r="AT214" s="1"/>
      <c r="AU214" s="1"/>
      <c r="AV214" s="1"/>
      <c r="AW214" s="1"/>
      <c r="AX214" s="1"/>
      <c r="AY214" s="1"/>
      <c r="AZ214" s="1"/>
      <c r="BA214" s="1" t="s">
        <v>3180</v>
      </c>
      <c r="BB214" s="1"/>
      <c r="BC214" s="2"/>
      <c r="BD214" s="2"/>
      <c r="BE214" s="1"/>
      <c r="BF214" s="2"/>
      <c r="BG214" s="2"/>
      <c r="BH214" s="2"/>
      <c r="BI214" s="1"/>
      <c r="BJ214" s="56"/>
    </row>
    <row r="215" spans="1:62" ht="31.2">
      <c r="A215" s="23">
        <v>211</v>
      </c>
      <c r="B215" s="33" t="s">
        <v>2854</v>
      </c>
      <c r="C215" s="33" t="s">
        <v>2200</v>
      </c>
      <c r="D215" s="33" t="s">
        <v>2659</v>
      </c>
      <c r="E215" s="33">
        <v>62</v>
      </c>
      <c r="F215" s="33" t="s">
        <v>325</v>
      </c>
      <c r="G215" s="33" t="s">
        <v>325</v>
      </c>
      <c r="H215" s="23" t="str">
        <f t="shared" si="6"/>
        <v>高＊諒</v>
      </c>
      <c r="I215" s="23" t="str">
        <f t="shared" si="7"/>
        <v>0＊943872</v>
      </c>
      <c r="J215" s="33" t="s">
        <v>2201</v>
      </c>
      <c r="K215" s="33" t="s">
        <v>1127</v>
      </c>
      <c r="L215" s="33">
        <v>1058</v>
      </c>
      <c r="M215" s="2"/>
      <c r="N215" s="2"/>
      <c r="O215" s="2"/>
      <c r="P215" s="2"/>
      <c r="Q215" s="2"/>
      <c r="R215" s="18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2"/>
      <c r="AK215" s="1"/>
      <c r="AL215" s="2"/>
      <c r="AM215" s="1"/>
      <c r="AN215" s="1"/>
      <c r="AO215" s="1"/>
      <c r="AP215" s="1"/>
      <c r="AQ215" s="1"/>
      <c r="AR215" s="2"/>
      <c r="AS215" s="1"/>
      <c r="AT215" s="1"/>
      <c r="AU215" s="1"/>
      <c r="AV215" s="1"/>
      <c r="AW215" s="1"/>
      <c r="AX215" s="1"/>
      <c r="AY215" s="1"/>
      <c r="AZ215" s="1"/>
      <c r="BA215" s="1" t="s">
        <v>3180</v>
      </c>
      <c r="BB215" s="1"/>
      <c r="BC215" s="2"/>
      <c r="BD215" s="2"/>
      <c r="BE215" s="1"/>
      <c r="BF215" s="2"/>
      <c r="BG215" s="2"/>
      <c r="BH215" s="2"/>
      <c r="BI215" s="1"/>
      <c r="BJ215" s="56"/>
    </row>
    <row r="216" spans="1:62" ht="31.2">
      <c r="A216" s="23">
        <v>212</v>
      </c>
      <c r="B216" s="33" t="s">
        <v>2660</v>
      </c>
      <c r="C216" s="33" t="s">
        <v>2057</v>
      </c>
      <c r="D216" s="33" t="s">
        <v>2661</v>
      </c>
      <c r="E216" s="33">
        <v>85</v>
      </c>
      <c r="F216" s="33" t="s">
        <v>325</v>
      </c>
      <c r="G216" s="33" t="s">
        <v>325</v>
      </c>
      <c r="H216" s="23" t="str">
        <f t="shared" si="6"/>
        <v>林＊茶</v>
      </c>
      <c r="I216" s="23" t="str">
        <f t="shared" si="7"/>
        <v>2＊826491</v>
      </c>
      <c r="J216" s="33" t="s">
        <v>2201</v>
      </c>
      <c r="K216" s="33" t="s">
        <v>1142</v>
      </c>
      <c r="L216" s="33">
        <v>1058</v>
      </c>
      <c r="M216" s="2"/>
      <c r="N216" s="2"/>
      <c r="O216" s="2"/>
      <c r="P216" s="2"/>
      <c r="Q216" s="2"/>
      <c r="R216" s="18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2"/>
      <c r="AK216" s="1"/>
      <c r="AL216" s="2"/>
      <c r="AM216" s="1"/>
      <c r="AN216" s="1"/>
      <c r="AO216" s="1"/>
      <c r="AP216" s="1"/>
      <c r="AQ216" s="1"/>
      <c r="AR216" s="2"/>
      <c r="AS216" s="1"/>
      <c r="AT216" s="1"/>
      <c r="AU216" s="1"/>
      <c r="AV216" s="1" t="s">
        <v>3180</v>
      </c>
      <c r="AW216" s="1"/>
      <c r="AX216" s="1"/>
      <c r="AY216" s="1"/>
      <c r="AZ216" s="1"/>
      <c r="BA216" s="1"/>
      <c r="BB216" s="1"/>
      <c r="BC216" s="2"/>
      <c r="BD216" s="2"/>
      <c r="BE216" s="1"/>
      <c r="BF216" s="2"/>
      <c r="BG216" s="2"/>
      <c r="BH216" s="2"/>
      <c r="BI216" s="1" t="s">
        <v>1111</v>
      </c>
      <c r="BJ216" s="56"/>
    </row>
    <row r="217" spans="1:62" ht="31.2">
      <c r="A217" s="23">
        <v>213</v>
      </c>
      <c r="B217" s="33" t="s">
        <v>2855</v>
      </c>
      <c r="C217" s="33" t="s">
        <v>2202</v>
      </c>
      <c r="D217" s="33" t="s">
        <v>2661</v>
      </c>
      <c r="E217" s="33">
        <v>84</v>
      </c>
      <c r="F217" s="33" t="s">
        <v>2174</v>
      </c>
      <c r="G217" s="33"/>
      <c r="H217" s="23" t="str">
        <f t="shared" si="6"/>
        <v>張＊美子</v>
      </c>
      <c r="I217" s="23" t="str">
        <f t="shared" si="7"/>
        <v>0＊769717</v>
      </c>
      <c r="J217" s="33" t="s">
        <v>2201</v>
      </c>
      <c r="K217" s="33" t="s">
        <v>1130</v>
      </c>
      <c r="L217" s="33">
        <v>1058</v>
      </c>
      <c r="M217" s="2"/>
      <c r="N217" s="2"/>
      <c r="O217" s="2"/>
      <c r="P217" s="2"/>
      <c r="Q217" s="2"/>
      <c r="R217" s="18"/>
      <c r="S217" s="1"/>
      <c r="T217" s="1"/>
      <c r="U217" s="1"/>
      <c r="V217" s="1"/>
      <c r="W217" s="1" t="s">
        <v>3180</v>
      </c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2"/>
      <c r="AK217" s="1"/>
      <c r="AL217" s="2"/>
      <c r="AM217" s="1"/>
      <c r="AN217" s="1"/>
      <c r="AO217" s="1"/>
      <c r="AP217" s="1"/>
      <c r="AQ217" s="1"/>
      <c r="AR217" s="2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2"/>
      <c r="BD217" s="2"/>
      <c r="BE217" s="1"/>
      <c r="BF217" s="2"/>
      <c r="BG217" s="2"/>
      <c r="BH217" s="2"/>
      <c r="BI217" s="1"/>
      <c r="BJ217" s="56"/>
    </row>
    <row r="218" spans="1:62" ht="46.8">
      <c r="A218" s="23">
        <v>214</v>
      </c>
      <c r="B218" s="33" t="s">
        <v>2856</v>
      </c>
      <c r="C218" s="33" t="s">
        <v>2203</v>
      </c>
      <c r="D218" s="33" t="s">
        <v>2659</v>
      </c>
      <c r="E218" s="33">
        <v>38</v>
      </c>
      <c r="F218" s="33" t="s">
        <v>2204</v>
      </c>
      <c r="G218" s="33" t="s">
        <v>2182</v>
      </c>
      <c r="H218" s="23" t="str">
        <f t="shared" si="6"/>
        <v>連＊</v>
      </c>
      <c r="I218" s="23" t="str">
        <f t="shared" si="7"/>
        <v>0＊158886</v>
      </c>
      <c r="J218" s="33" t="s">
        <v>2205</v>
      </c>
      <c r="K218" s="33" t="s">
        <v>2636</v>
      </c>
      <c r="L218" s="33">
        <v>1058</v>
      </c>
      <c r="M218" s="2"/>
      <c r="N218" s="2"/>
      <c r="O218" s="2"/>
      <c r="P218" s="2"/>
      <c r="Q218" s="2"/>
      <c r="R218" s="18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 t="s">
        <v>3189</v>
      </c>
      <c r="AK218" s="1" t="s">
        <v>3190</v>
      </c>
      <c r="AL218" s="2"/>
      <c r="AM218" s="1"/>
      <c r="AN218" s="1"/>
      <c r="AO218" s="1"/>
      <c r="AP218" s="1"/>
      <c r="AQ218" s="1"/>
      <c r="AR218" s="2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2"/>
      <c r="BD218" s="2"/>
      <c r="BE218" s="1"/>
      <c r="BF218" s="2"/>
      <c r="BG218" s="2"/>
      <c r="BH218" s="2"/>
      <c r="BI218" s="1" t="s">
        <v>1111</v>
      </c>
      <c r="BJ218" s="56"/>
    </row>
    <row r="219" spans="1:62" ht="31.2">
      <c r="A219" s="23">
        <v>215</v>
      </c>
      <c r="B219" s="33" t="s">
        <v>2857</v>
      </c>
      <c r="C219" s="33" t="s">
        <v>444</v>
      </c>
      <c r="D219" s="33" t="s">
        <v>2659</v>
      </c>
      <c r="E219" s="33">
        <v>68</v>
      </c>
      <c r="F219" s="33" t="s">
        <v>325</v>
      </c>
      <c r="G219" s="33" t="s">
        <v>325</v>
      </c>
      <c r="H219" s="23" t="str">
        <f t="shared" si="6"/>
        <v>張＊助</v>
      </c>
      <c r="I219" s="23" t="str">
        <f t="shared" si="7"/>
        <v>0＊425574</v>
      </c>
      <c r="J219" s="33" t="s">
        <v>2205</v>
      </c>
      <c r="K219" s="33" t="s">
        <v>1127</v>
      </c>
      <c r="L219" s="33">
        <v>1058</v>
      </c>
      <c r="M219" s="2"/>
      <c r="N219" s="2"/>
      <c r="O219" s="2"/>
      <c r="P219" s="2"/>
      <c r="Q219" s="2"/>
      <c r="R219" s="18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2"/>
      <c r="AK219" s="1"/>
      <c r="AL219" s="2"/>
      <c r="AM219" s="1"/>
      <c r="AN219" s="1"/>
      <c r="AO219" s="1"/>
      <c r="AP219" s="1"/>
      <c r="AQ219" s="1"/>
      <c r="AR219" s="2"/>
      <c r="AS219" s="1"/>
      <c r="AT219" s="1"/>
      <c r="AU219" s="1"/>
      <c r="AV219" s="1"/>
      <c r="AW219" s="1"/>
      <c r="AX219" s="1"/>
      <c r="AY219" s="1"/>
      <c r="AZ219" s="1"/>
      <c r="BA219" s="1" t="s">
        <v>3180</v>
      </c>
      <c r="BB219" s="1"/>
      <c r="BC219" s="2"/>
      <c r="BD219" s="2"/>
      <c r="BE219" s="1"/>
      <c r="BF219" s="2"/>
      <c r="BG219" s="2"/>
      <c r="BH219" s="2"/>
      <c r="BI219" s="1"/>
      <c r="BJ219" s="56"/>
    </row>
    <row r="220" spans="1:62" ht="78">
      <c r="A220" s="23">
        <v>216</v>
      </c>
      <c r="B220" s="33" t="s">
        <v>2858</v>
      </c>
      <c r="C220" s="33" t="s">
        <v>647</v>
      </c>
      <c r="D220" s="33" t="s">
        <v>2659</v>
      </c>
      <c r="E220" s="33">
        <v>81</v>
      </c>
      <c r="F220" s="33" t="s">
        <v>325</v>
      </c>
      <c r="G220" s="33" t="s">
        <v>325</v>
      </c>
      <c r="H220" s="23" t="str">
        <f t="shared" si="6"/>
        <v>郭＊雄</v>
      </c>
      <c r="I220" s="23" t="str">
        <f t="shared" si="7"/>
        <v>0＊487327</v>
      </c>
      <c r="J220" s="33" t="s">
        <v>1772</v>
      </c>
      <c r="K220" s="33" t="s">
        <v>1179</v>
      </c>
      <c r="L220" s="33">
        <v>1125</v>
      </c>
      <c r="M220" s="2"/>
      <c r="N220" s="2"/>
      <c r="O220" s="2"/>
      <c r="P220" s="2"/>
      <c r="Q220" s="2"/>
      <c r="R220" s="18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2"/>
      <c r="AK220" s="1"/>
      <c r="AL220" s="2"/>
      <c r="AM220" s="1"/>
      <c r="AN220" s="1"/>
      <c r="AO220" s="1"/>
      <c r="AP220" s="1"/>
      <c r="AQ220" s="1"/>
      <c r="AR220" s="2"/>
      <c r="AS220" s="1"/>
      <c r="AT220" s="1"/>
      <c r="AU220" s="1"/>
      <c r="AV220" s="1" t="s">
        <v>3180</v>
      </c>
      <c r="AW220" s="1"/>
      <c r="AX220" s="1"/>
      <c r="AY220" s="1"/>
      <c r="AZ220" s="1" t="s">
        <v>3187</v>
      </c>
      <c r="BA220" s="1" t="s">
        <v>3180</v>
      </c>
      <c r="BB220" s="1"/>
      <c r="BC220" s="2"/>
      <c r="BD220" s="2"/>
      <c r="BE220" s="1" t="s">
        <v>1114</v>
      </c>
      <c r="BF220" s="2"/>
      <c r="BG220" s="2"/>
      <c r="BH220" s="2"/>
      <c r="BI220" s="1" t="s">
        <v>1111</v>
      </c>
      <c r="BJ220" s="56"/>
    </row>
    <row r="221" spans="1:62" ht="31.2">
      <c r="A221" s="23">
        <v>217</v>
      </c>
      <c r="B221" s="33" t="s">
        <v>2859</v>
      </c>
      <c r="C221" s="33" t="s">
        <v>2206</v>
      </c>
      <c r="D221" s="33" t="s">
        <v>2659</v>
      </c>
      <c r="E221" s="33">
        <v>63</v>
      </c>
      <c r="F221" s="33" t="s">
        <v>325</v>
      </c>
      <c r="G221" s="33" t="s">
        <v>325</v>
      </c>
      <c r="H221" s="23" t="str">
        <f t="shared" si="6"/>
        <v>曾＊紘</v>
      </c>
      <c r="I221" s="23" t="str">
        <f t="shared" si="7"/>
        <v>0＊543027</v>
      </c>
      <c r="J221" s="33" t="s">
        <v>1772</v>
      </c>
      <c r="K221" s="33" t="s">
        <v>1127</v>
      </c>
      <c r="L221" s="33">
        <v>1125</v>
      </c>
      <c r="M221" s="2"/>
      <c r="N221" s="2"/>
      <c r="O221" s="2"/>
      <c r="P221" s="2"/>
      <c r="Q221" s="2"/>
      <c r="R221" s="18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2"/>
      <c r="AK221" s="1"/>
      <c r="AL221" s="2"/>
      <c r="AM221" s="1"/>
      <c r="AN221" s="1"/>
      <c r="AO221" s="1"/>
      <c r="AP221" s="1"/>
      <c r="AQ221" s="1"/>
      <c r="AR221" s="2"/>
      <c r="AS221" s="1"/>
      <c r="AT221" s="1"/>
      <c r="AU221" s="1"/>
      <c r="AV221" s="1"/>
      <c r="AW221" s="1"/>
      <c r="AX221" s="1"/>
      <c r="AY221" s="1"/>
      <c r="AZ221" s="1"/>
      <c r="BA221" s="1" t="s">
        <v>3180</v>
      </c>
      <c r="BB221" s="1"/>
      <c r="BC221" s="2"/>
      <c r="BD221" s="2"/>
      <c r="BE221" s="1"/>
      <c r="BF221" s="2"/>
      <c r="BG221" s="2"/>
      <c r="BH221" s="2"/>
      <c r="BI221" s="1"/>
      <c r="BJ221" s="56"/>
    </row>
    <row r="222" spans="1:62" ht="31.2">
      <c r="A222" s="23">
        <v>218</v>
      </c>
      <c r="B222" s="33" t="s">
        <v>2860</v>
      </c>
      <c r="C222" s="33" t="s">
        <v>2207</v>
      </c>
      <c r="D222" s="33" t="s">
        <v>2661</v>
      </c>
      <c r="E222" s="33">
        <v>62</v>
      </c>
      <c r="F222" s="33" t="s">
        <v>325</v>
      </c>
      <c r="G222" s="33" t="s">
        <v>325</v>
      </c>
      <c r="H222" s="23" t="str">
        <f t="shared" si="6"/>
        <v>王＊霞</v>
      </c>
      <c r="I222" s="23" t="str">
        <f t="shared" si="7"/>
        <v>0＊738617</v>
      </c>
      <c r="J222" s="33" t="s">
        <v>1772</v>
      </c>
      <c r="K222" s="33" t="s">
        <v>1131</v>
      </c>
      <c r="L222" s="33">
        <v>1125</v>
      </c>
      <c r="M222" s="2"/>
      <c r="N222" s="2"/>
      <c r="O222" s="2"/>
      <c r="P222" s="2"/>
      <c r="Q222" s="2"/>
      <c r="R222" s="18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2"/>
      <c r="AK222" s="1"/>
      <c r="AL222" s="2"/>
      <c r="AM222" s="1"/>
      <c r="AN222" s="1"/>
      <c r="AO222" s="1"/>
      <c r="AP222" s="1"/>
      <c r="AQ222" s="1"/>
      <c r="AR222" s="2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2" t="s">
        <v>3187</v>
      </c>
      <c r="BD222" s="2"/>
      <c r="BE222" s="1"/>
      <c r="BF222" s="2"/>
      <c r="BG222" s="2"/>
      <c r="BH222" s="2"/>
      <c r="BI222" s="1"/>
      <c r="BJ222" s="56"/>
    </row>
    <row r="223" spans="1:62" ht="31.2">
      <c r="A223" s="23">
        <v>219</v>
      </c>
      <c r="B223" s="33" t="s">
        <v>2861</v>
      </c>
      <c r="C223" s="33" t="s">
        <v>2208</v>
      </c>
      <c r="D223" s="33" t="s">
        <v>2659</v>
      </c>
      <c r="E223" s="33">
        <v>63</v>
      </c>
      <c r="F223" s="33" t="s">
        <v>325</v>
      </c>
      <c r="G223" s="33" t="s">
        <v>325</v>
      </c>
      <c r="H223" s="23" t="str">
        <f t="shared" si="6"/>
        <v>黃＊琦</v>
      </c>
      <c r="I223" s="23" t="str">
        <f t="shared" si="7"/>
        <v>0＊731251</v>
      </c>
      <c r="J223" s="33" t="s">
        <v>1772</v>
      </c>
      <c r="K223" s="33" t="s">
        <v>1130</v>
      </c>
      <c r="L223" s="33">
        <v>1125</v>
      </c>
      <c r="M223" s="2"/>
      <c r="N223" s="2"/>
      <c r="O223" s="2"/>
      <c r="P223" s="2"/>
      <c r="Q223" s="2"/>
      <c r="R223" s="18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2"/>
      <c r="AK223" s="1"/>
      <c r="AL223" s="2"/>
      <c r="AM223" s="1"/>
      <c r="AN223" s="1"/>
      <c r="AO223" s="1"/>
      <c r="AP223" s="1"/>
      <c r="AQ223" s="1"/>
      <c r="AR223" s="2"/>
      <c r="AS223" s="1"/>
      <c r="AT223" s="1"/>
      <c r="AU223" s="1"/>
      <c r="AV223" s="1"/>
      <c r="AW223" s="1"/>
      <c r="AX223" s="1"/>
      <c r="AY223" s="1"/>
      <c r="AZ223" s="1"/>
      <c r="BA223" s="1"/>
      <c r="BB223" s="1" t="s">
        <v>3180</v>
      </c>
      <c r="BC223" s="2"/>
      <c r="BD223" s="2"/>
      <c r="BE223" s="1"/>
      <c r="BF223" s="2"/>
      <c r="BG223" s="2"/>
      <c r="BH223" s="2"/>
      <c r="BI223" s="1"/>
      <c r="BJ223" s="56"/>
    </row>
    <row r="224" spans="1:62" ht="31.2">
      <c r="A224" s="23">
        <v>220</v>
      </c>
      <c r="B224" s="33" t="s">
        <v>2862</v>
      </c>
      <c r="C224" s="33" t="s">
        <v>2209</v>
      </c>
      <c r="D224" s="33" t="s">
        <v>2659</v>
      </c>
      <c r="E224" s="33">
        <v>43</v>
      </c>
      <c r="F224" s="33" t="s">
        <v>325</v>
      </c>
      <c r="G224" s="33" t="s">
        <v>325</v>
      </c>
      <c r="H224" s="23" t="str">
        <f t="shared" si="6"/>
        <v>張＊睿</v>
      </c>
      <c r="I224" s="23" t="str">
        <f t="shared" si="7"/>
        <v>2＊602729</v>
      </c>
      <c r="J224" s="33" t="s">
        <v>1772</v>
      </c>
      <c r="K224" s="33" t="s">
        <v>1131</v>
      </c>
      <c r="L224" s="33">
        <v>1125</v>
      </c>
      <c r="M224" s="2"/>
      <c r="N224" s="2"/>
      <c r="O224" s="2"/>
      <c r="P224" s="2"/>
      <c r="Q224" s="2"/>
      <c r="R224" s="18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2"/>
      <c r="AK224" s="1"/>
      <c r="AL224" s="2"/>
      <c r="AM224" s="1"/>
      <c r="AN224" s="1"/>
      <c r="AO224" s="1"/>
      <c r="AP224" s="1"/>
      <c r="AQ224" s="1"/>
      <c r="AR224" s="2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2" t="s">
        <v>3187</v>
      </c>
      <c r="BD224" s="2"/>
      <c r="BE224" s="1"/>
      <c r="BF224" s="2"/>
      <c r="BG224" s="2"/>
      <c r="BH224" s="2"/>
      <c r="BI224" s="1"/>
      <c r="BJ224" s="56"/>
    </row>
    <row r="225" spans="1:62" ht="31.2">
      <c r="A225" s="23">
        <v>221</v>
      </c>
      <c r="B225" s="33" t="s">
        <v>2863</v>
      </c>
      <c r="C225" s="33" t="s">
        <v>2210</v>
      </c>
      <c r="D225" s="33" t="s">
        <v>2661</v>
      </c>
      <c r="E225" s="33">
        <v>58</v>
      </c>
      <c r="F225" s="33" t="s">
        <v>325</v>
      </c>
      <c r="G225" s="33" t="s">
        <v>325</v>
      </c>
      <c r="H225" s="23" t="str">
        <f t="shared" si="6"/>
        <v>游＊靈</v>
      </c>
      <c r="I225" s="23" t="str">
        <f t="shared" si="7"/>
        <v>2＊647831</v>
      </c>
      <c r="J225" s="33" t="s">
        <v>1772</v>
      </c>
      <c r="K225" s="33" t="s">
        <v>1127</v>
      </c>
      <c r="L225" s="33">
        <v>1125</v>
      </c>
      <c r="M225" s="2"/>
      <c r="N225" s="2"/>
      <c r="O225" s="2"/>
      <c r="P225" s="2"/>
      <c r="Q225" s="2"/>
      <c r="R225" s="18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2"/>
      <c r="AK225" s="1"/>
      <c r="AL225" s="2"/>
      <c r="AM225" s="1"/>
      <c r="AN225" s="1"/>
      <c r="AO225" s="1"/>
      <c r="AP225" s="1"/>
      <c r="AQ225" s="1"/>
      <c r="AR225" s="2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2"/>
      <c r="BD225" s="2"/>
      <c r="BE225" s="1"/>
      <c r="BF225" s="2"/>
      <c r="BG225" s="2"/>
      <c r="BH225" s="2"/>
      <c r="BI225" s="1"/>
      <c r="BJ225" s="56"/>
    </row>
    <row r="226" spans="1:62" ht="46.8">
      <c r="A226" s="23">
        <v>222</v>
      </c>
      <c r="B226" s="33" t="s">
        <v>2864</v>
      </c>
      <c r="C226" s="33" t="s">
        <v>2211</v>
      </c>
      <c r="D226" s="33" t="s">
        <v>2659</v>
      </c>
      <c r="E226" s="33">
        <v>42</v>
      </c>
      <c r="F226" s="33" t="s">
        <v>1662</v>
      </c>
      <c r="G226" s="33"/>
      <c r="H226" s="23" t="str">
        <f t="shared" si="6"/>
        <v>李＊聰</v>
      </c>
      <c r="I226" s="23" t="str">
        <f t="shared" si="7"/>
        <v>2＊999521</v>
      </c>
      <c r="J226" s="33" t="s">
        <v>1772</v>
      </c>
      <c r="K226" s="33" t="s">
        <v>1148</v>
      </c>
      <c r="L226" s="33">
        <v>1125</v>
      </c>
      <c r="M226" s="2"/>
      <c r="N226" s="2"/>
      <c r="O226" s="2"/>
      <c r="P226" s="2"/>
      <c r="Q226" s="2"/>
      <c r="R226" s="18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2"/>
      <c r="AK226" s="1"/>
      <c r="AL226" s="2"/>
      <c r="AM226" s="1"/>
      <c r="AN226" s="1"/>
      <c r="AO226" s="1"/>
      <c r="AP226" s="1"/>
      <c r="AQ226" s="1"/>
      <c r="AR226" s="2"/>
      <c r="AS226" s="1"/>
      <c r="AT226" s="1"/>
      <c r="AU226" s="1"/>
      <c r="AV226" s="1" t="s">
        <v>3180</v>
      </c>
      <c r="AW226" s="1"/>
      <c r="AX226" s="1"/>
      <c r="AY226" s="1"/>
      <c r="AZ226" s="1"/>
      <c r="BA226" s="1"/>
      <c r="BB226" s="1"/>
      <c r="BC226" s="2" t="s">
        <v>3187</v>
      </c>
      <c r="BD226" s="2"/>
      <c r="BE226" s="1"/>
      <c r="BF226" s="2"/>
      <c r="BG226" s="2"/>
      <c r="BH226" s="2"/>
      <c r="BI226" s="1"/>
      <c r="BJ226" s="56"/>
    </row>
    <row r="227" spans="1:62" ht="16.2">
      <c r="A227" s="23">
        <v>223</v>
      </c>
      <c r="B227" s="33" t="s">
        <v>2865</v>
      </c>
      <c r="C227" s="33" t="s">
        <v>453</v>
      </c>
      <c r="D227" s="33" t="s">
        <v>2661</v>
      </c>
      <c r="E227" s="33">
        <v>84</v>
      </c>
      <c r="F227" s="33" t="s">
        <v>1629</v>
      </c>
      <c r="G227" s="33" t="s">
        <v>2165</v>
      </c>
      <c r="H227" s="23" t="str">
        <f t="shared" si="6"/>
        <v>林＊平</v>
      </c>
      <c r="I227" s="23" t="str">
        <f t="shared" si="7"/>
        <v>0＊503735</v>
      </c>
      <c r="J227" s="33" t="s">
        <v>1772</v>
      </c>
      <c r="K227" s="33">
        <v>5761110</v>
      </c>
      <c r="L227" s="33">
        <v>1125</v>
      </c>
      <c r="M227" s="2"/>
      <c r="N227" s="2"/>
      <c r="O227" s="2"/>
      <c r="P227" s="2"/>
      <c r="Q227" s="2"/>
      <c r="R227" s="18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2"/>
      <c r="AK227" s="1"/>
      <c r="AL227" s="2"/>
      <c r="AM227" s="1"/>
      <c r="AN227" s="1"/>
      <c r="AO227" s="1"/>
      <c r="AP227" s="1"/>
      <c r="AQ227" s="1"/>
      <c r="AR227" s="2"/>
      <c r="AS227" s="1"/>
      <c r="AT227" s="1"/>
      <c r="AU227" s="1"/>
      <c r="AV227" s="1" t="s">
        <v>3180</v>
      </c>
      <c r="AW227" s="1"/>
      <c r="AX227" s="1"/>
      <c r="AY227" s="1"/>
      <c r="AZ227" s="1"/>
      <c r="BA227" s="1"/>
      <c r="BB227" s="1"/>
      <c r="BC227" s="2"/>
      <c r="BD227" s="2"/>
      <c r="BE227" s="1"/>
      <c r="BF227" s="2"/>
      <c r="BG227" s="2"/>
      <c r="BH227" s="2"/>
      <c r="BI227" s="1"/>
      <c r="BJ227" s="56"/>
    </row>
    <row r="228" spans="1:62" ht="46.8">
      <c r="A228" s="23">
        <v>224</v>
      </c>
      <c r="B228" s="33" t="s">
        <v>2866</v>
      </c>
      <c r="C228" s="33" t="s">
        <v>2212</v>
      </c>
      <c r="D228" s="33" t="s">
        <v>2659</v>
      </c>
      <c r="E228" s="33">
        <v>78</v>
      </c>
      <c r="F228" s="33" t="s">
        <v>325</v>
      </c>
      <c r="G228" s="33" t="s">
        <v>325</v>
      </c>
      <c r="H228" s="23" t="str">
        <f t="shared" si="6"/>
        <v>葉＊男</v>
      </c>
      <c r="I228" s="23" t="str">
        <f t="shared" si="7"/>
        <v>1＊142042</v>
      </c>
      <c r="J228" s="33" t="s">
        <v>2140</v>
      </c>
      <c r="K228" s="33" t="s">
        <v>1132</v>
      </c>
      <c r="L228" s="33">
        <v>1125</v>
      </c>
      <c r="M228" s="2"/>
      <c r="N228" s="2"/>
      <c r="O228" s="2"/>
      <c r="P228" s="2"/>
      <c r="Q228" s="2"/>
      <c r="R228" s="18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2"/>
      <c r="AK228" s="1"/>
      <c r="AL228" s="2"/>
      <c r="AM228" s="1"/>
      <c r="AN228" s="1"/>
      <c r="AO228" s="1"/>
      <c r="AP228" s="1"/>
      <c r="AQ228" s="1"/>
      <c r="AR228" s="2"/>
      <c r="AS228" s="1"/>
      <c r="AT228" s="1"/>
      <c r="AU228" s="1"/>
      <c r="AV228" s="1"/>
      <c r="AW228" s="1"/>
      <c r="AX228" s="1"/>
      <c r="AY228" s="1"/>
      <c r="AZ228" s="1" t="s">
        <v>3187</v>
      </c>
      <c r="BA228" s="1" t="s">
        <v>3180</v>
      </c>
      <c r="BB228" s="1"/>
      <c r="BC228" s="2"/>
      <c r="BD228" s="2"/>
      <c r="BE228" s="1"/>
      <c r="BF228" s="2"/>
      <c r="BG228" s="2"/>
      <c r="BH228" s="2"/>
      <c r="BI228" s="1"/>
      <c r="BJ228" s="56"/>
    </row>
    <row r="229" spans="1:62" ht="31.2">
      <c r="A229" s="23">
        <v>225</v>
      </c>
      <c r="B229" s="33" t="s">
        <v>2867</v>
      </c>
      <c r="C229" s="33" t="s">
        <v>794</v>
      </c>
      <c r="D229" s="33" t="s">
        <v>2659</v>
      </c>
      <c r="E229" s="33">
        <v>63</v>
      </c>
      <c r="F229" s="33" t="s">
        <v>325</v>
      </c>
      <c r="G229" s="33" t="s">
        <v>325</v>
      </c>
      <c r="H229" s="23" t="str">
        <f t="shared" si="6"/>
        <v>胡＊鳳</v>
      </c>
      <c r="I229" s="23" t="str">
        <f t="shared" si="7"/>
        <v>1＊488140</v>
      </c>
      <c r="J229" s="33" t="s">
        <v>2140</v>
      </c>
      <c r="K229" s="33" t="s">
        <v>1127</v>
      </c>
      <c r="L229" s="33">
        <v>1125</v>
      </c>
      <c r="M229" s="2"/>
      <c r="N229" s="2"/>
      <c r="O229" s="2"/>
      <c r="P229" s="2"/>
      <c r="Q229" s="2"/>
      <c r="R229" s="18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2"/>
      <c r="AK229" s="1"/>
      <c r="AL229" s="2"/>
      <c r="AM229" s="1"/>
      <c r="AN229" s="1"/>
      <c r="AO229" s="1"/>
      <c r="AP229" s="1"/>
      <c r="AQ229" s="1"/>
      <c r="AR229" s="2"/>
      <c r="AS229" s="1"/>
      <c r="AT229" s="1"/>
      <c r="AU229" s="1"/>
      <c r="AV229" s="1"/>
      <c r="AW229" s="1"/>
      <c r="AX229" s="1"/>
      <c r="AY229" s="1"/>
      <c r="AZ229" s="1"/>
      <c r="BA229" s="1" t="s">
        <v>3180</v>
      </c>
      <c r="BB229" s="1"/>
      <c r="BC229" s="2"/>
      <c r="BD229" s="2"/>
      <c r="BE229" s="1" t="s">
        <v>1114</v>
      </c>
      <c r="BF229" s="2"/>
      <c r="BG229" s="2"/>
      <c r="BH229" s="2"/>
      <c r="BI229" s="1"/>
      <c r="BJ229" s="56"/>
    </row>
    <row r="230" spans="1:62" ht="31.2">
      <c r="A230" s="23">
        <v>226</v>
      </c>
      <c r="B230" s="33" t="s">
        <v>2868</v>
      </c>
      <c r="C230" s="33" t="s">
        <v>2213</v>
      </c>
      <c r="D230" s="33" t="s">
        <v>2659</v>
      </c>
      <c r="E230" s="33">
        <v>69</v>
      </c>
      <c r="F230" s="33" t="s">
        <v>325</v>
      </c>
      <c r="G230" s="33" t="s">
        <v>325</v>
      </c>
      <c r="H230" s="23" t="str">
        <f t="shared" si="6"/>
        <v>吳＊儀</v>
      </c>
      <c r="I230" s="23" t="str">
        <f t="shared" si="7"/>
        <v>1＊638653</v>
      </c>
      <c r="J230" s="33" t="s">
        <v>2140</v>
      </c>
      <c r="K230" s="33" t="s">
        <v>1127</v>
      </c>
      <c r="L230" s="33">
        <v>1125</v>
      </c>
      <c r="M230" s="2"/>
      <c r="N230" s="2"/>
      <c r="O230" s="2"/>
      <c r="P230" s="2"/>
      <c r="Q230" s="2"/>
      <c r="R230" s="18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2"/>
      <c r="AK230" s="1"/>
      <c r="AL230" s="2"/>
      <c r="AM230" s="1"/>
      <c r="AN230" s="1"/>
      <c r="AO230" s="1"/>
      <c r="AP230" s="1"/>
      <c r="AQ230" s="1"/>
      <c r="AR230" s="2"/>
      <c r="AS230" s="1"/>
      <c r="AT230" s="1"/>
      <c r="AU230" s="1"/>
      <c r="AV230" s="1"/>
      <c r="AW230" s="1"/>
      <c r="AX230" s="1"/>
      <c r="AY230" s="1"/>
      <c r="AZ230" s="1"/>
      <c r="BA230" s="1" t="s">
        <v>3180</v>
      </c>
      <c r="BB230" s="1"/>
      <c r="BC230" s="2"/>
      <c r="BD230" s="2"/>
      <c r="BE230" s="1"/>
      <c r="BF230" s="2"/>
      <c r="BG230" s="2"/>
      <c r="BH230" s="2"/>
      <c r="BI230" s="1"/>
      <c r="BJ230" s="56"/>
    </row>
    <row r="231" spans="1:62" ht="31.2">
      <c r="A231" s="23">
        <v>227</v>
      </c>
      <c r="B231" s="33" t="s">
        <v>2869</v>
      </c>
      <c r="C231" s="33" t="s">
        <v>2214</v>
      </c>
      <c r="D231" s="33" t="s">
        <v>2661</v>
      </c>
      <c r="E231" s="33">
        <v>72</v>
      </c>
      <c r="F231" s="33" t="s">
        <v>325</v>
      </c>
      <c r="G231" s="33" t="s">
        <v>325</v>
      </c>
      <c r="H231" s="23" t="str">
        <f t="shared" si="6"/>
        <v>吳＊月嬌</v>
      </c>
      <c r="I231" s="23" t="str">
        <f t="shared" si="7"/>
        <v>2＊843804</v>
      </c>
      <c r="J231" s="33" t="s">
        <v>2140</v>
      </c>
      <c r="K231" s="33" t="s">
        <v>1127</v>
      </c>
      <c r="L231" s="33">
        <v>1125</v>
      </c>
      <c r="M231" s="2"/>
      <c r="N231" s="2"/>
      <c r="O231" s="2"/>
      <c r="P231" s="2"/>
      <c r="Q231" s="2"/>
      <c r="R231" s="18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2"/>
      <c r="AK231" s="1"/>
      <c r="AL231" s="2"/>
      <c r="AM231" s="1"/>
      <c r="AN231" s="1"/>
      <c r="AO231" s="1"/>
      <c r="AP231" s="1"/>
      <c r="AQ231" s="1"/>
      <c r="AR231" s="2"/>
      <c r="AS231" s="1"/>
      <c r="AT231" s="1"/>
      <c r="AU231" s="1"/>
      <c r="AV231" s="1"/>
      <c r="AW231" s="1"/>
      <c r="AX231" s="1"/>
      <c r="AY231" s="1"/>
      <c r="AZ231" s="1"/>
      <c r="BA231" s="1" t="s">
        <v>3180</v>
      </c>
      <c r="BB231" s="1"/>
      <c r="BC231" s="2"/>
      <c r="BD231" s="2"/>
      <c r="BE231" s="1"/>
      <c r="BF231" s="2"/>
      <c r="BG231" s="2"/>
      <c r="BH231" s="2"/>
      <c r="BI231" s="1"/>
      <c r="BJ231" s="56"/>
    </row>
    <row r="232" spans="1:62" ht="31.2">
      <c r="A232" s="23">
        <v>228</v>
      </c>
      <c r="B232" s="33" t="s">
        <v>2870</v>
      </c>
      <c r="C232" s="33" t="s">
        <v>790</v>
      </c>
      <c r="D232" s="33" t="s">
        <v>2661</v>
      </c>
      <c r="E232" s="33">
        <v>83</v>
      </c>
      <c r="F232" s="33" t="s">
        <v>325</v>
      </c>
      <c r="G232" s="33" t="s">
        <v>325</v>
      </c>
      <c r="H232" s="23" t="str">
        <f t="shared" si="6"/>
        <v>陳＊妙</v>
      </c>
      <c r="I232" s="23" t="str">
        <f t="shared" si="7"/>
        <v>0＊100380</v>
      </c>
      <c r="J232" s="33" t="s">
        <v>2145</v>
      </c>
      <c r="K232" s="33" t="s">
        <v>1142</v>
      </c>
      <c r="L232" s="33">
        <v>1125</v>
      </c>
      <c r="M232" s="2"/>
      <c r="N232" s="2"/>
      <c r="O232" s="2"/>
      <c r="P232" s="2"/>
      <c r="Q232" s="2"/>
      <c r="R232" s="18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2"/>
      <c r="AK232" s="1"/>
      <c r="AL232" s="2"/>
      <c r="AM232" s="1"/>
      <c r="AN232" s="1"/>
      <c r="AO232" s="1"/>
      <c r="AP232" s="1"/>
      <c r="AQ232" s="1"/>
      <c r="AR232" s="2"/>
      <c r="AS232" s="1"/>
      <c r="AT232" s="1"/>
      <c r="AU232" s="1"/>
      <c r="AV232" s="1" t="s">
        <v>3180</v>
      </c>
      <c r="AW232" s="1"/>
      <c r="AX232" s="1"/>
      <c r="AY232" s="1"/>
      <c r="AZ232" s="1"/>
      <c r="BA232" s="1"/>
      <c r="BB232" s="1"/>
      <c r="BC232" s="2"/>
      <c r="BD232" s="2"/>
      <c r="BE232" s="1"/>
      <c r="BF232" s="2"/>
      <c r="BG232" s="2"/>
      <c r="BH232" s="2"/>
      <c r="BI232" s="1" t="s">
        <v>1111</v>
      </c>
      <c r="BJ232" s="56"/>
    </row>
    <row r="233" spans="1:62" ht="62.4">
      <c r="A233" s="23">
        <v>229</v>
      </c>
      <c r="B233" s="33" t="s">
        <v>2712</v>
      </c>
      <c r="C233" s="33" t="s">
        <v>2031</v>
      </c>
      <c r="D233" s="33" t="s">
        <v>2661</v>
      </c>
      <c r="E233" s="33">
        <v>70</v>
      </c>
      <c r="F233" s="33" t="s">
        <v>2132</v>
      </c>
      <c r="G233" s="33" t="s">
        <v>2215</v>
      </c>
      <c r="H233" s="23" t="str">
        <f t="shared" si="6"/>
        <v>簡＊鳳</v>
      </c>
      <c r="I233" s="23" t="str">
        <f t="shared" si="7"/>
        <v>0＊464268</v>
      </c>
      <c r="J233" s="33" t="s">
        <v>2145</v>
      </c>
      <c r="K233" s="33" t="s">
        <v>2634</v>
      </c>
      <c r="L233" s="33">
        <v>1125</v>
      </c>
      <c r="M233" s="2"/>
      <c r="N233" s="2"/>
      <c r="O233" s="2"/>
      <c r="P233" s="2"/>
      <c r="Q233" s="2"/>
      <c r="R233" s="18"/>
      <c r="S233" s="1"/>
      <c r="T233" s="1"/>
      <c r="U233" s="1"/>
      <c r="V233" s="1"/>
      <c r="W233" s="1" t="s">
        <v>3180</v>
      </c>
      <c r="X233" s="1"/>
      <c r="Y233" s="1"/>
      <c r="Z233" s="1"/>
      <c r="AA233" s="1"/>
      <c r="AB233" s="1"/>
      <c r="AC233" s="1"/>
      <c r="AD233" s="1"/>
      <c r="AE233" s="1"/>
      <c r="AF233" s="1"/>
      <c r="AG233" s="1" t="s">
        <v>3188</v>
      </c>
      <c r="AH233" s="1"/>
      <c r="AI233" s="1"/>
      <c r="AJ233" s="2"/>
      <c r="AK233" s="1"/>
      <c r="AL233" s="2"/>
      <c r="AM233" s="1"/>
      <c r="AN233" s="1"/>
      <c r="AO233" s="1"/>
      <c r="AP233" s="1"/>
      <c r="AQ233" s="1"/>
      <c r="AR233" s="2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2"/>
      <c r="BD233" s="2"/>
      <c r="BE233" s="1"/>
      <c r="BF233" s="2"/>
      <c r="BG233" s="2"/>
      <c r="BH233" s="2"/>
      <c r="BI233" s="1" t="s">
        <v>1111</v>
      </c>
      <c r="BJ233" s="56"/>
    </row>
    <row r="234" spans="1:62" ht="31.2">
      <c r="A234" s="23">
        <v>230</v>
      </c>
      <c r="B234" s="33" t="s">
        <v>2871</v>
      </c>
      <c r="C234" s="33" t="s">
        <v>2216</v>
      </c>
      <c r="D234" s="33" t="s">
        <v>2659</v>
      </c>
      <c r="E234" s="33">
        <v>54</v>
      </c>
      <c r="F234" s="33" t="s">
        <v>325</v>
      </c>
      <c r="G234" s="33" t="s">
        <v>325</v>
      </c>
      <c r="H234" s="23" t="str">
        <f t="shared" si="6"/>
        <v>黃＊國</v>
      </c>
      <c r="I234" s="23" t="str">
        <f t="shared" si="7"/>
        <v>0＊685387</v>
      </c>
      <c r="J234" s="33" t="s">
        <v>2145</v>
      </c>
      <c r="K234" s="33" t="s">
        <v>1127</v>
      </c>
      <c r="L234" s="33">
        <v>1125</v>
      </c>
      <c r="M234" s="2"/>
      <c r="N234" s="2"/>
      <c r="O234" s="2"/>
      <c r="P234" s="2"/>
      <c r="Q234" s="2"/>
      <c r="R234" s="18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2"/>
      <c r="AK234" s="1"/>
      <c r="AL234" s="2"/>
      <c r="AM234" s="1"/>
      <c r="AN234" s="1"/>
      <c r="AO234" s="1"/>
      <c r="AP234" s="1"/>
      <c r="AQ234" s="1"/>
      <c r="AR234" s="2"/>
      <c r="AS234" s="1"/>
      <c r="AT234" s="1"/>
      <c r="AU234" s="1"/>
      <c r="AV234" s="1"/>
      <c r="AW234" s="1"/>
      <c r="AX234" s="1"/>
      <c r="AY234" s="1"/>
      <c r="AZ234" s="1"/>
      <c r="BA234" s="1" t="s">
        <v>3180</v>
      </c>
      <c r="BB234" s="1"/>
      <c r="BC234" s="2"/>
      <c r="BD234" s="2"/>
      <c r="BE234" s="1"/>
      <c r="BF234" s="2"/>
      <c r="BG234" s="2"/>
      <c r="BH234" s="2"/>
      <c r="BI234" s="1"/>
      <c r="BJ234" s="56"/>
    </row>
    <row r="235" spans="1:62" ht="31.2">
      <c r="A235" s="23">
        <v>231</v>
      </c>
      <c r="B235" s="33" t="s">
        <v>2872</v>
      </c>
      <c r="C235" s="33" t="s">
        <v>2217</v>
      </c>
      <c r="D235" s="33" t="s">
        <v>2659</v>
      </c>
      <c r="E235" s="33">
        <v>68</v>
      </c>
      <c r="F235" s="33" t="s">
        <v>325</v>
      </c>
      <c r="G235" s="33" t="s">
        <v>325</v>
      </c>
      <c r="H235" s="23" t="str">
        <f t="shared" si="6"/>
        <v>沈＊彰</v>
      </c>
      <c r="I235" s="23" t="str">
        <f t="shared" si="7"/>
        <v>0＊546078</v>
      </c>
      <c r="J235" s="33" t="s">
        <v>2145</v>
      </c>
      <c r="K235" s="33" t="s">
        <v>1127</v>
      </c>
      <c r="L235" s="33">
        <v>1125</v>
      </c>
      <c r="M235" s="2"/>
      <c r="N235" s="2"/>
      <c r="O235" s="2"/>
      <c r="P235" s="2"/>
      <c r="Q235" s="2"/>
      <c r="R235" s="18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2"/>
      <c r="AK235" s="1"/>
      <c r="AL235" s="2"/>
      <c r="AM235" s="1"/>
      <c r="AN235" s="1"/>
      <c r="AO235" s="1"/>
      <c r="AP235" s="1"/>
      <c r="AQ235" s="1"/>
      <c r="AR235" s="2"/>
      <c r="AS235" s="1"/>
      <c r="AT235" s="1"/>
      <c r="AU235" s="1"/>
      <c r="AV235" s="1"/>
      <c r="AW235" s="1"/>
      <c r="AX235" s="1"/>
      <c r="AY235" s="1"/>
      <c r="AZ235" s="1"/>
      <c r="BA235" s="1" t="s">
        <v>3180</v>
      </c>
      <c r="BB235" s="1"/>
      <c r="BC235" s="2"/>
      <c r="BD235" s="2"/>
      <c r="BE235" s="1"/>
      <c r="BF235" s="2"/>
      <c r="BG235" s="2"/>
      <c r="BH235" s="2"/>
      <c r="BI235" s="1"/>
      <c r="BJ235" s="56"/>
    </row>
    <row r="236" spans="1:62" ht="31.2">
      <c r="A236" s="23">
        <v>232</v>
      </c>
      <c r="B236" s="33" t="s">
        <v>2873</v>
      </c>
      <c r="C236" s="33" t="s">
        <v>2218</v>
      </c>
      <c r="D236" s="33" t="s">
        <v>2659</v>
      </c>
      <c r="E236" s="33">
        <v>58</v>
      </c>
      <c r="F236" s="33" t="s">
        <v>325</v>
      </c>
      <c r="G236" s="33" t="s">
        <v>325</v>
      </c>
      <c r="H236" s="23" t="str">
        <f t="shared" si="6"/>
        <v>劉＊琳</v>
      </c>
      <c r="I236" s="23" t="str">
        <f t="shared" si="7"/>
        <v>1＊161176</v>
      </c>
      <c r="J236" s="33" t="s">
        <v>2145</v>
      </c>
      <c r="K236" s="33" t="s">
        <v>1127</v>
      </c>
      <c r="L236" s="33">
        <v>1125</v>
      </c>
      <c r="M236" s="2"/>
      <c r="N236" s="2"/>
      <c r="O236" s="2"/>
      <c r="P236" s="2"/>
      <c r="Q236" s="2"/>
      <c r="R236" s="18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2"/>
      <c r="AK236" s="1"/>
      <c r="AL236" s="2"/>
      <c r="AM236" s="1"/>
      <c r="AN236" s="1"/>
      <c r="AO236" s="1"/>
      <c r="AP236" s="1"/>
      <c r="AQ236" s="1"/>
      <c r="AR236" s="2"/>
      <c r="AS236" s="1"/>
      <c r="AT236" s="1"/>
      <c r="AU236" s="1"/>
      <c r="AV236" s="1"/>
      <c r="AW236" s="1"/>
      <c r="AX236" s="1"/>
      <c r="AY236" s="1"/>
      <c r="AZ236" s="1"/>
      <c r="BA236" s="1" t="s">
        <v>3180</v>
      </c>
      <c r="BB236" s="1"/>
      <c r="BC236" s="2"/>
      <c r="BD236" s="2"/>
      <c r="BE236" s="1"/>
      <c r="BF236" s="2"/>
      <c r="BG236" s="2"/>
      <c r="BH236" s="2"/>
      <c r="BI236" s="1"/>
      <c r="BJ236" s="56"/>
    </row>
    <row r="237" spans="1:62" ht="78">
      <c r="A237" s="23">
        <v>233</v>
      </c>
      <c r="B237" s="33" t="s">
        <v>2874</v>
      </c>
      <c r="C237" s="33" t="s">
        <v>802</v>
      </c>
      <c r="D237" s="33" t="s">
        <v>2659</v>
      </c>
      <c r="E237" s="33">
        <v>65</v>
      </c>
      <c r="F237" s="33" t="s">
        <v>2133</v>
      </c>
      <c r="G237" s="33" t="s">
        <v>2146</v>
      </c>
      <c r="H237" s="23" t="str">
        <f t="shared" si="6"/>
        <v>林＊象</v>
      </c>
      <c r="I237" s="23" t="str">
        <f t="shared" si="7"/>
        <v>1＊599708</v>
      </c>
      <c r="J237" s="33" t="s">
        <v>2145</v>
      </c>
      <c r="K237" s="33" t="s">
        <v>2637</v>
      </c>
      <c r="L237" s="33">
        <v>1125</v>
      </c>
      <c r="M237" s="2"/>
      <c r="N237" s="2"/>
      <c r="O237" s="2"/>
      <c r="P237" s="2"/>
      <c r="Q237" s="2"/>
      <c r="R237" s="18"/>
      <c r="S237" s="1"/>
      <c r="T237" s="1"/>
      <c r="U237" s="1"/>
      <c r="V237" s="1"/>
      <c r="W237" s="1" t="s">
        <v>3180</v>
      </c>
      <c r="X237" s="1"/>
      <c r="Y237" s="1"/>
      <c r="Z237" s="1"/>
      <c r="AA237" s="1"/>
      <c r="AB237" s="1" t="s">
        <v>2638</v>
      </c>
      <c r="AC237" s="1"/>
      <c r="AD237" s="1"/>
      <c r="AE237" s="1"/>
      <c r="AF237" s="1"/>
      <c r="AG237" s="1" t="s">
        <v>3180</v>
      </c>
      <c r="AH237" s="1"/>
      <c r="AI237" s="1"/>
      <c r="AJ237" s="2"/>
      <c r="AK237" s="1"/>
      <c r="AL237" s="2"/>
      <c r="AM237" s="1"/>
      <c r="AN237" s="1"/>
      <c r="AO237" s="1"/>
      <c r="AP237" s="1"/>
      <c r="AQ237" s="1"/>
      <c r="AR237" s="2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2"/>
      <c r="BD237" s="2"/>
      <c r="BE237" s="1"/>
      <c r="BF237" s="2"/>
      <c r="BG237" s="2"/>
      <c r="BH237" s="2"/>
      <c r="BI237" s="1" t="s">
        <v>1111</v>
      </c>
      <c r="BJ237" s="56"/>
    </row>
    <row r="238" spans="1:62" ht="31.2">
      <c r="A238" s="23">
        <v>234</v>
      </c>
      <c r="B238" s="33" t="s">
        <v>2875</v>
      </c>
      <c r="C238" s="33" t="s">
        <v>2219</v>
      </c>
      <c r="D238" s="33" t="s">
        <v>2661</v>
      </c>
      <c r="E238" s="33">
        <v>51</v>
      </c>
      <c r="F238" s="33" t="s">
        <v>325</v>
      </c>
      <c r="G238" s="33" t="s">
        <v>325</v>
      </c>
      <c r="H238" s="23" t="str">
        <f t="shared" si="6"/>
        <v>徐＊萱</v>
      </c>
      <c r="I238" s="23" t="str">
        <f t="shared" si="7"/>
        <v>1＊475211</v>
      </c>
      <c r="J238" s="33" t="s">
        <v>2145</v>
      </c>
      <c r="K238" s="33" t="s">
        <v>1130</v>
      </c>
      <c r="L238" s="33">
        <v>1125</v>
      </c>
      <c r="M238" s="2"/>
      <c r="N238" s="2"/>
      <c r="O238" s="2"/>
      <c r="P238" s="2"/>
      <c r="Q238" s="2"/>
      <c r="R238" s="18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2"/>
      <c r="AK238" s="1"/>
      <c r="AL238" s="2"/>
      <c r="AM238" s="1"/>
      <c r="AN238" s="1"/>
      <c r="AO238" s="1"/>
      <c r="AP238" s="1"/>
      <c r="AQ238" s="1"/>
      <c r="AR238" s="2"/>
      <c r="AS238" s="1"/>
      <c r="AT238" s="1"/>
      <c r="AU238" s="1"/>
      <c r="AV238" s="1"/>
      <c r="AW238" s="1"/>
      <c r="AX238" s="1"/>
      <c r="AY238" s="1"/>
      <c r="AZ238" s="1"/>
      <c r="BA238" s="1"/>
      <c r="BB238" s="1" t="s">
        <v>1126</v>
      </c>
      <c r="BC238" s="2"/>
      <c r="BD238" s="2"/>
      <c r="BE238" s="1"/>
      <c r="BF238" s="2"/>
      <c r="BG238" s="2"/>
      <c r="BH238" s="2"/>
      <c r="BI238" s="1"/>
      <c r="BJ238" s="56"/>
    </row>
    <row r="239" spans="1:62" ht="31.2">
      <c r="A239" s="23">
        <v>235</v>
      </c>
      <c r="B239" s="33" t="s">
        <v>2876</v>
      </c>
      <c r="C239" s="33" t="s">
        <v>2220</v>
      </c>
      <c r="D239" s="33" t="s">
        <v>2661</v>
      </c>
      <c r="E239" s="33">
        <v>78</v>
      </c>
      <c r="F239" s="33" t="s">
        <v>325</v>
      </c>
      <c r="G239" s="33" t="s">
        <v>325</v>
      </c>
      <c r="H239" s="23" t="str">
        <f t="shared" si="6"/>
        <v>曾＊枝</v>
      </c>
      <c r="I239" s="23" t="str">
        <f t="shared" si="7"/>
        <v>2＊894029</v>
      </c>
      <c r="J239" s="33" t="s">
        <v>2146</v>
      </c>
      <c r="K239" s="33" t="s">
        <v>1130</v>
      </c>
      <c r="L239" s="33">
        <v>1125</v>
      </c>
      <c r="M239" s="2"/>
      <c r="N239" s="2"/>
      <c r="O239" s="2"/>
      <c r="P239" s="2"/>
      <c r="Q239" s="2"/>
      <c r="R239" s="18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2"/>
      <c r="AK239" s="1"/>
      <c r="AL239" s="2"/>
      <c r="AM239" s="1"/>
      <c r="AN239" s="1"/>
      <c r="AO239" s="1"/>
      <c r="AP239" s="1"/>
      <c r="AQ239" s="1"/>
      <c r="AR239" s="2"/>
      <c r="AS239" s="1"/>
      <c r="AT239" s="1"/>
      <c r="AU239" s="1"/>
      <c r="AV239" s="1"/>
      <c r="AW239" s="1"/>
      <c r="AX239" s="1"/>
      <c r="AY239" s="1"/>
      <c r="AZ239" s="1"/>
      <c r="BA239" s="1"/>
      <c r="BB239" s="1" t="s">
        <v>1133</v>
      </c>
      <c r="BC239" s="2"/>
      <c r="BD239" s="2"/>
      <c r="BE239" s="1"/>
      <c r="BF239" s="2"/>
      <c r="BG239" s="2"/>
      <c r="BH239" s="2"/>
      <c r="BI239" s="1"/>
      <c r="BJ239" s="56"/>
    </row>
    <row r="240" spans="1:62" ht="31.2">
      <c r="A240" s="23">
        <v>236</v>
      </c>
      <c r="B240" s="33" t="s">
        <v>2877</v>
      </c>
      <c r="C240" s="33" t="s">
        <v>2221</v>
      </c>
      <c r="D240" s="33" t="s">
        <v>2659</v>
      </c>
      <c r="E240" s="33">
        <v>61</v>
      </c>
      <c r="F240" s="33" t="s">
        <v>325</v>
      </c>
      <c r="G240" s="33" t="s">
        <v>325</v>
      </c>
      <c r="H240" s="23" t="str">
        <f t="shared" si="6"/>
        <v>吳＊恭</v>
      </c>
      <c r="I240" s="23" t="str">
        <f t="shared" si="7"/>
        <v>0＊927005</v>
      </c>
      <c r="J240" s="33" t="s">
        <v>2160</v>
      </c>
      <c r="K240" s="33" t="s">
        <v>1130</v>
      </c>
      <c r="L240" s="33">
        <v>1125</v>
      </c>
      <c r="M240" s="2"/>
      <c r="N240" s="2"/>
      <c r="O240" s="2"/>
      <c r="P240" s="2"/>
      <c r="Q240" s="2"/>
      <c r="R240" s="18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2"/>
      <c r="AK240" s="1"/>
      <c r="AL240" s="2"/>
      <c r="AM240" s="1"/>
      <c r="AN240" s="1"/>
      <c r="AO240" s="1"/>
      <c r="AP240" s="1"/>
      <c r="AQ240" s="1"/>
      <c r="AR240" s="2"/>
      <c r="AS240" s="1"/>
      <c r="AT240" s="1"/>
      <c r="AU240" s="1"/>
      <c r="AV240" s="1"/>
      <c r="AW240" s="1"/>
      <c r="AX240" s="1"/>
      <c r="AY240" s="1"/>
      <c r="AZ240" s="1"/>
      <c r="BA240" s="1"/>
      <c r="BB240" s="1" t="s">
        <v>1102</v>
      </c>
      <c r="BC240" s="2"/>
      <c r="BD240" s="2"/>
      <c r="BE240" s="1"/>
      <c r="BF240" s="2"/>
      <c r="BG240" s="2"/>
      <c r="BH240" s="2"/>
      <c r="BI240" s="1"/>
      <c r="BJ240" s="56"/>
    </row>
    <row r="241" spans="1:62" ht="31.2">
      <c r="A241" s="23">
        <v>237</v>
      </c>
      <c r="B241" s="33" t="s">
        <v>2878</v>
      </c>
      <c r="C241" s="33" t="s">
        <v>2222</v>
      </c>
      <c r="D241" s="33" t="s">
        <v>2661</v>
      </c>
      <c r="E241" s="33">
        <v>68</v>
      </c>
      <c r="F241" s="33" t="s">
        <v>325</v>
      </c>
      <c r="G241" s="33" t="s">
        <v>325</v>
      </c>
      <c r="H241" s="23" t="str">
        <f t="shared" si="6"/>
        <v>游＊</v>
      </c>
      <c r="I241" s="23" t="str">
        <f t="shared" si="7"/>
        <v>0＊503401</v>
      </c>
      <c r="J241" s="33" t="s">
        <v>2160</v>
      </c>
      <c r="K241" s="33" t="s">
        <v>1127</v>
      </c>
      <c r="L241" s="33">
        <v>1125</v>
      </c>
      <c r="M241" s="2"/>
      <c r="N241" s="2"/>
      <c r="O241" s="2"/>
      <c r="P241" s="2"/>
      <c r="Q241" s="2"/>
      <c r="R241" s="18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2"/>
      <c r="AK241" s="1"/>
      <c r="AL241" s="2"/>
      <c r="AM241" s="1"/>
      <c r="AN241" s="1"/>
      <c r="AO241" s="1"/>
      <c r="AP241" s="1"/>
      <c r="AQ241" s="1"/>
      <c r="AR241" s="2"/>
      <c r="AS241" s="1"/>
      <c r="AT241" s="1"/>
      <c r="AU241" s="1"/>
      <c r="AV241" s="1"/>
      <c r="AW241" s="1"/>
      <c r="AX241" s="1"/>
      <c r="AY241" s="1"/>
      <c r="AZ241" s="1"/>
      <c r="BA241" s="1" t="s">
        <v>3180</v>
      </c>
      <c r="BB241" s="1"/>
      <c r="BC241" s="2"/>
      <c r="BD241" s="2"/>
      <c r="BE241" s="1"/>
      <c r="BF241" s="2"/>
      <c r="BG241" s="2"/>
      <c r="BH241" s="2"/>
      <c r="BI241" s="1"/>
      <c r="BJ241" s="56"/>
    </row>
    <row r="242" spans="1:62" ht="31.2">
      <c r="A242" s="23">
        <v>238</v>
      </c>
      <c r="B242" s="33" t="s">
        <v>2879</v>
      </c>
      <c r="C242" s="33" t="s">
        <v>487</v>
      </c>
      <c r="D242" s="33" t="s">
        <v>2659</v>
      </c>
      <c r="E242" s="33">
        <v>51</v>
      </c>
      <c r="F242" s="33" t="s">
        <v>325</v>
      </c>
      <c r="G242" s="33" t="s">
        <v>325</v>
      </c>
      <c r="H242" s="23" t="str">
        <f t="shared" si="6"/>
        <v>王＊祥</v>
      </c>
      <c r="I242" s="23" t="str">
        <f t="shared" si="7"/>
        <v>1＊343233</v>
      </c>
      <c r="J242" s="33" t="s">
        <v>2160</v>
      </c>
      <c r="K242" s="33" t="s">
        <v>1127</v>
      </c>
      <c r="L242" s="33">
        <v>1125</v>
      </c>
      <c r="M242" s="2"/>
      <c r="N242" s="2"/>
      <c r="O242" s="2"/>
      <c r="P242" s="2"/>
      <c r="Q242" s="2"/>
      <c r="R242" s="18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2"/>
      <c r="AK242" s="1"/>
      <c r="AL242" s="2"/>
      <c r="AM242" s="1"/>
      <c r="AN242" s="1"/>
      <c r="AO242" s="1"/>
      <c r="AP242" s="1"/>
      <c r="AQ242" s="1"/>
      <c r="AR242" s="2"/>
      <c r="AS242" s="1"/>
      <c r="AT242" s="1"/>
      <c r="AU242" s="1"/>
      <c r="AV242" s="1"/>
      <c r="AW242" s="1"/>
      <c r="AX242" s="1"/>
      <c r="AY242" s="1"/>
      <c r="AZ242" s="1"/>
      <c r="BA242" s="1" t="s">
        <v>3180</v>
      </c>
      <c r="BB242" s="1"/>
      <c r="BC242" s="2"/>
      <c r="BD242" s="2"/>
      <c r="BE242" s="1" t="s">
        <v>1114</v>
      </c>
      <c r="BF242" s="2"/>
      <c r="BG242" s="2"/>
      <c r="BH242" s="2"/>
      <c r="BI242" s="1"/>
      <c r="BJ242" s="56"/>
    </row>
    <row r="243" spans="1:62" ht="31.2">
      <c r="A243" s="23">
        <v>239</v>
      </c>
      <c r="B243" s="33" t="s">
        <v>2880</v>
      </c>
      <c r="C243" s="33" t="s">
        <v>210</v>
      </c>
      <c r="D243" s="33" t="s">
        <v>2661</v>
      </c>
      <c r="E243" s="33">
        <v>39</v>
      </c>
      <c r="F243" s="33" t="s">
        <v>325</v>
      </c>
      <c r="G243" s="33" t="s">
        <v>325</v>
      </c>
      <c r="H243" s="23" t="str">
        <f t="shared" si="6"/>
        <v>謝＊妮</v>
      </c>
      <c r="I243" s="23" t="str">
        <f t="shared" si="7"/>
        <v>1＊861883</v>
      </c>
      <c r="J243" s="33" t="s">
        <v>2160</v>
      </c>
      <c r="K243" s="33" t="s">
        <v>1127</v>
      </c>
      <c r="L243" s="33">
        <v>1125</v>
      </c>
      <c r="M243" s="2"/>
      <c r="N243" s="2"/>
      <c r="O243" s="2"/>
      <c r="P243" s="2"/>
      <c r="Q243" s="2"/>
      <c r="R243" s="18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2"/>
      <c r="AK243" s="1"/>
      <c r="AL243" s="2"/>
      <c r="AM243" s="1"/>
      <c r="AN243" s="1"/>
      <c r="AO243" s="1"/>
      <c r="AP243" s="1"/>
      <c r="AQ243" s="1"/>
      <c r="AR243" s="2"/>
      <c r="AS243" s="1"/>
      <c r="AT243" s="1"/>
      <c r="AU243" s="1"/>
      <c r="AV243" s="1"/>
      <c r="AW243" s="1"/>
      <c r="AX243" s="1"/>
      <c r="AY243" s="1"/>
      <c r="AZ243" s="1"/>
      <c r="BA243" s="1" t="s">
        <v>3180</v>
      </c>
      <c r="BB243" s="1"/>
      <c r="BC243" s="2"/>
      <c r="BD243" s="2"/>
      <c r="BE243" s="1"/>
      <c r="BF243" s="2"/>
      <c r="BG243" s="2"/>
      <c r="BH243" s="2"/>
      <c r="BI243" s="1"/>
      <c r="BJ243" s="56"/>
    </row>
    <row r="244" spans="1:62" ht="31.2">
      <c r="A244" s="23">
        <v>240</v>
      </c>
      <c r="B244" s="33" t="s">
        <v>2881</v>
      </c>
      <c r="C244" s="33" t="s">
        <v>1719</v>
      </c>
      <c r="D244" s="33" t="s">
        <v>2659</v>
      </c>
      <c r="E244" s="33">
        <v>61</v>
      </c>
      <c r="F244" s="33" t="s">
        <v>325</v>
      </c>
      <c r="G244" s="33" t="s">
        <v>325</v>
      </c>
      <c r="H244" s="23" t="str">
        <f t="shared" si="6"/>
        <v>蔡＊文</v>
      </c>
      <c r="I244" s="23" t="str">
        <f t="shared" si="7"/>
        <v>1＊035361</v>
      </c>
      <c r="J244" s="33" t="s">
        <v>2160</v>
      </c>
      <c r="K244" s="33" t="s">
        <v>1130</v>
      </c>
      <c r="L244" s="33">
        <v>1125</v>
      </c>
      <c r="M244" s="2"/>
      <c r="N244" s="2"/>
      <c r="O244" s="2"/>
      <c r="P244" s="2"/>
      <c r="Q244" s="2"/>
      <c r="R244" s="18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2"/>
      <c r="AK244" s="1"/>
      <c r="AL244" s="2"/>
      <c r="AM244" s="1"/>
      <c r="AN244" s="1"/>
      <c r="AO244" s="1"/>
      <c r="AP244" s="1"/>
      <c r="AQ244" s="1"/>
      <c r="AR244" s="2"/>
      <c r="AS244" s="1"/>
      <c r="AT244" s="1"/>
      <c r="AU244" s="1"/>
      <c r="AV244" s="1"/>
      <c r="AW244" s="1"/>
      <c r="AX244" s="1"/>
      <c r="AY244" s="1"/>
      <c r="AZ244" s="1"/>
      <c r="BA244" s="1"/>
      <c r="BB244" s="1" t="s">
        <v>3180</v>
      </c>
      <c r="BC244" s="2"/>
      <c r="BD244" s="2"/>
      <c r="BE244" s="1"/>
      <c r="BF244" s="2"/>
      <c r="BG244" s="2"/>
      <c r="BH244" s="2"/>
      <c r="BI244" s="1"/>
      <c r="BJ244" s="56"/>
    </row>
    <row r="245" spans="1:62" ht="31.2">
      <c r="A245" s="23">
        <v>241</v>
      </c>
      <c r="B245" s="33" t="s">
        <v>2882</v>
      </c>
      <c r="C245" s="33" t="s">
        <v>2223</v>
      </c>
      <c r="D245" s="33" t="s">
        <v>2659</v>
      </c>
      <c r="E245" s="33">
        <v>57</v>
      </c>
      <c r="F245" s="33" t="s">
        <v>325</v>
      </c>
      <c r="G245" s="33" t="s">
        <v>325</v>
      </c>
      <c r="H245" s="23" t="str">
        <f t="shared" si="6"/>
        <v>林＊延</v>
      </c>
      <c r="I245" s="23" t="str">
        <f t="shared" si="7"/>
        <v>2＊005396</v>
      </c>
      <c r="J245" s="33" t="s">
        <v>2160</v>
      </c>
      <c r="K245" s="33" t="s">
        <v>1127</v>
      </c>
      <c r="L245" s="33">
        <v>1125</v>
      </c>
      <c r="M245" s="2"/>
      <c r="N245" s="2"/>
      <c r="O245" s="2"/>
      <c r="P245" s="2"/>
      <c r="Q245" s="2"/>
      <c r="R245" s="18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2"/>
      <c r="AK245" s="1"/>
      <c r="AL245" s="2"/>
      <c r="AM245" s="1"/>
      <c r="AN245" s="1"/>
      <c r="AO245" s="1"/>
      <c r="AP245" s="1"/>
      <c r="AQ245" s="1"/>
      <c r="AR245" s="2"/>
      <c r="AS245" s="1"/>
      <c r="AT245" s="1"/>
      <c r="AU245" s="1"/>
      <c r="AV245" s="1"/>
      <c r="AW245" s="1"/>
      <c r="AX245" s="1"/>
      <c r="AY245" s="1"/>
      <c r="AZ245" s="1"/>
      <c r="BA245" s="1" t="s">
        <v>3180</v>
      </c>
      <c r="BB245" s="1"/>
      <c r="BC245" s="2"/>
      <c r="BD245" s="2"/>
      <c r="BE245" s="1"/>
      <c r="BF245" s="2"/>
      <c r="BG245" s="2"/>
      <c r="BH245" s="2"/>
      <c r="BI245" s="1"/>
      <c r="BJ245" s="56"/>
    </row>
    <row r="246" spans="1:62" ht="31.2">
      <c r="A246" s="23">
        <v>242</v>
      </c>
      <c r="B246" s="33" t="s">
        <v>2883</v>
      </c>
      <c r="C246" s="33" t="s">
        <v>79</v>
      </c>
      <c r="D246" s="33" t="s">
        <v>2659</v>
      </c>
      <c r="E246" s="33">
        <v>84</v>
      </c>
      <c r="F246" s="33" t="s">
        <v>325</v>
      </c>
      <c r="G246" s="33" t="s">
        <v>325</v>
      </c>
      <c r="H246" s="23" t="str">
        <f t="shared" si="6"/>
        <v>林＊東</v>
      </c>
      <c r="I246" s="23" t="str">
        <f t="shared" si="7"/>
        <v>2＊536053</v>
      </c>
      <c r="J246" s="33" t="s">
        <v>2160</v>
      </c>
      <c r="K246" s="33" t="s">
        <v>1127</v>
      </c>
      <c r="L246" s="33">
        <v>1125</v>
      </c>
      <c r="M246" s="2"/>
      <c r="N246" s="2"/>
      <c r="O246" s="2"/>
      <c r="P246" s="2"/>
      <c r="Q246" s="2"/>
      <c r="R246" s="18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2"/>
      <c r="AK246" s="1"/>
      <c r="AL246" s="2"/>
      <c r="AM246" s="1"/>
      <c r="AN246" s="1"/>
      <c r="AO246" s="1"/>
      <c r="AP246" s="1"/>
      <c r="AQ246" s="1"/>
      <c r="AR246" s="2"/>
      <c r="AS246" s="1"/>
      <c r="AT246" s="1"/>
      <c r="AU246" s="1"/>
      <c r="AV246" s="1"/>
      <c r="AW246" s="1"/>
      <c r="AX246" s="1"/>
      <c r="AY246" s="1"/>
      <c r="AZ246" s="1"/>
      <c r="BA246" s="1" t="s">
        <v>3180</v>
      </c>
      <c r="BB246" s="1"/>
      <c r="BC246" s="2"/>
      <c r="BD246" s="2"/>
      <c r="BE246" s="1"/>
      <c r="BF246" s="2"/>
      <c r="BG246" s="2"/>
      <c r="BH246" s="2"/>
      <c r="BI246" s="1"/>
      <c r="BJ246" s="56"/>
    </row>
    <row r="247" spans="1:62" ht="31.2">
      <c r="A247" s="23">
        <v>243</v>
      </c>
      <c r="B247" s="33" t="s">
        <v>2719</v>
      </c>
      <c r="C247" s="33" t="s">
        <v>798</v>
      </c>
      <c r="D247" s="33" t="s">
        <v>2659</v>
      </c>
      <c r="E247" s="33">
        <v>59</v>
      </c>
      <c r="F247" s="33" t="s">
        <v>325</v>
      </c>
      <c r="G247" s="33" t="s">
        <v>325</v>
      </c>
      <c r="H247" s="23" t="str">
        <f t="shared" si="6"/>
        <v>張＊福</v>
      </c>
      <c r="I247" s="23" t="str">
        <f t="shared" si="7"/>
        <v>2＊772400</v>
      </c>
      <c r="J247" s="33" t="s">
        <v>2160</v>
      </c>
      <c r="K247" s="33" t="s">
        <v>1142</v>
      </c>
      <c r="L247" s="33">
        <v>1125</v>
      </c>
      <c r="M247" s="2"/>
      <c r="N247" s="2"/>
      <c r="O247" s="2"/>
      <c r="P247" s="2"/>
      <c r="Q247" s="2"/>
      <c r="R247" s="18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2"/>
      <c r="AK247" s="1"/>
      <c r="AL247" s="2"/>
      <c r="AM247" s="1"/>
      <c r="AN247" s="1"/>
      <c r="AO247" s="1"/>
      <c r="AP247" s="1"/>
      <c r="AQ247" s="1"/>
      <c r="AR247" s="2"/>
      <c r="AS247" s="1"/>
      <c r="AT247" s="1"/>
      <c r="AU247" s="1"/>
      <c r="AV247" s="1" t="s">
        <v>3180</v>
      </c>
      <c r="AW247" s="1"/>
      <c r="AX247" s="1"/>
      <c r="AY247" s="1"/>
      <c r="AZ247" s="1"/>
      <c r="BA247" s="1"/>
      <c r="BB247" s="1"/>
      <c r="BC247" s="2"/>
      <c r="BD247" s="2"/>
      <c r="BE247" s="1"/>
      <c r="BF247" s="2"/>
      <c r="BG247" s="2"/>
      <c r="BH247" s="2"/>
      <c r="BI247" s="1" t="s">
        <v>1111</v>
      </c>
      <c r="BJ247" s="56"/>
    </row>
    <row r="248" spans="1:62" ht="31.2">
      <c r="A248" s="23">
        <v>244</v>
      </c>
      <c r="B248" s="33" t="s">
        <v>2884</v>
      </c>
      <c r="C248" s="33" t="s">
        <v>509</v>
      </c>
      <c r="D248" s="33" t="s">
        <v>2661</v>
      </c>
      <c r="E248" s="33">
        <v>73</v>
      </c>
      <c r="F248" s="33" t="s">
        <v>325</v>
      </c>
      <c r="G248" s="33" t="s">
        <v>325</v>
      </c>
      <c r="H248" s="23" t="str">
        <f t="shared" si="6"/>
        <v>廖＊秀貞</v>
      </c>
      <c r="I248" s="23" t="str">
        <f t="shared" si="7"/>
        <v>0＊844437</v>
      </c>
      <c r="J248" s="33" t="s">
        <v>2162</v>
      </c>
      <c r="K248" s="33" t="s">
        <v>1127</v>
      </c>
      <c r="L248" s="33">
        <v>1125</v>
      </c>
      <c r="M248" s="2"/>
      <c r="N248" s="2"/>
      <c r="O248" s="2"/>
      <c r="P248" s="2"/>
      <c r="Q248" s="2"/>
      <c r="R248" s="18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2"/>
      <c r="AK248" s="1"/>
      <c r="AL248" s="2"/>
      <c r="AM248" s="1"/>
      <c r="AN248" s="1"/>
      <c r="AO248" s="1"/>
      <c r="AP248" s="1"/>
      <c r="AQ248" s="1"/>
      <c r="AR248" s="2"/>
      <c r="AS248" s="1"/>
      <c r="AT248" s="1"/>
      <c r="AU248" s="1"/>
      <c r="AV248" s="1"/>
      <c r="AW248" s="1"/>
      <c r="AX248" s="1"/>
      <c r="AY248" s="1"/>
      <c r="AZ248" s="1"/>
      <c r="BA248" s="1" t="s">
        <v>3180</v>
      </c>
      <c r="BB248" s="1"/>
      <c r="BC248" s="2"/>
      <c r="BD248" s="2"/>
      <c r="BE248" s="1"/>
      <c r="BF248" s="2"/>
      <c r="BG248" s="2"/>
      <c r="BH248" s="2"/>
      <c r="BI248" s="1"/>
      <c r="BJ248" s="56"/>
    </row>
    <row r="249" spans="1:62" ht="31.2">
      <c r="A249" s="23">
        <v>245</v>
      </c>
      <c r="B249" s="33" t="s">
        <v>2885</v>
      </c>
      <c r="C249" s="33" t="s">
        <v>2224</v>
      </c>
      <c r="D249" s="33" t="s">
        <v>2659</v>
      </c>
      <c r="E249" s="33">
        <v>72</v>
      </c>
      <c r="F249" s="33" t="s">
        <v>325</v>
      </c>
      <c r="G249" s="33" t="s">
        <v>325</v>
      </c>
      <c r="H249" s="23" t="str">
        <f t="shared" si="6"/>
        <v>陳＊堂</v>
      </c>
      <c r="I249" s="23" t="str">
        <f t="shared" si="7"/>
        <v>0＊040583</v>
      </c>
      <c r="J249" s="33" t="s">
        <v>2162</v>
      </c>
      <c r="K249" s="33" t="s">
        <v>1127</v>
      </c>
      <c r="L249" s="33">
        <v>1125</v>
      </c>
      <c r="M249" s="2"/>
      <c r="N249" s="2"/>
      <c r="O249" s="2"/>
      <c r="P249" s="2"/>
      <c r="Q249" s="2"/>
      <c r="R249" s="18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2"/>
      <c r="AK249" s="1"/>
      <c r="AL249" s="2"/>
      <c r="AM249" s="1"/>
      <c r="AN249" s="1"/>
      <c r="AO249" s="1"/>
      <c r="AP249" s="1"/>
      <c r="AQ249" s="1"/>
      <c r="AR249" s="2"/>
      <c r="AS249" s="1"/>
      <c r="AT249" s="1"/>
      <c r="AU249" s="1"/>
      <c r="AV249" s="1"/>
      <c r="AW249" s="1"/>
      <c r="AX249" s="1"/>
      <c r="AY249" s="1"/>
      <c r="AZ249" s="1"/>
      <c r="BA249" s="1" t="s">
        <v>3180</v>
      </c>
      <c r="BB249" s="1"/>
      <c r="BC249" s="2"/>
      <c r="BD249" s="2"/>
      <c r="BE249" s="1"/>
      <c r="BF249" s="2"/>
      <c r="BG249" s="2"/>
      <c r="BH249" s="2"/>
      <c r="BI249" s="1"/>
      <c r="BJ249" s="56"/>
    </row>
    <row r="250" spans="1:62" ht="31.2">
      <c r="A250" s="23">
        <v>246</v>
      </c>
      <c r="B250" s="33" t="s">
        <v>2886</v>
      </c>
      <c r="C250" s="33" t="s">
        <v>903</v>
      </c>
      <c r="D250" s="33" t="s">
        <v>2661</v>
      </c>
      <c r="E250" s="33">
        <v>74</v>
      </c>
      <c r="F250" s="33" t="s">
        <v>325</v>
      </c>
      <c r="G250" s="33" t="s">
        <v>325</v>
      </c>
      <c r="H250" s="23" t="str">
        <f t="shared" si="6"/>
        <v>劉＊秀猜</v>
      </c>
      <c r="I250" s="23" t="str">
        <f t="shared" si="7"/>
        <v>1＊330946</v>
      </c>
      <c r="J250" s="33" t="s">
        <v>2162</v>
      </c>
      <c r="K250" s="33" t="s">
        <v>1127</v>
      </c>
      <c r="L250" s="33">
        <v>1125</v>
      </c>
      <c r="M250" s="2"/>
      <c r="N250" s="2"/>
      <c r="O250" s="2"/>
      <c r="P250" s="2"/>
      <c r="Q250" s="2"/>
      <c r="R250" s="18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2"/>
      <c r="AK250" s="1"/>
      <c r="AL250" s="2"/>
      <c r="AM250" s="1"/>
      <c r="AN250" s="1"/>
      <c r="AO250" s="1"/>
      <c r="AP250" s="1"/>
      <c r="AQ250" s="1"/>
      <c r="AR250" s="2"/>
      <c r="AS250" s="1"/>
      <c r="AT250" s="1"/>
      <c r="AU250" s="1"/>
      <c r="AV250" s="1"/>
      <c r="AW250" s="1"/>
      <c r="AX250" s="1"/>
      <c r="AY250" s="1"/>
      <c r="AZ250" s="1"/>
      <c r="BA250" s="1" t="s">
        <v>3180</v>
      </c>
      <c r="BB250" s="1"/>
      <c r="BC250" s="2"/>
      <c r="BD250" s="2"/>
      <c r="BE250" s="1"/>
      <c r="BF250" s="2"/>
      <c r="BG250" s="2"/>
      <c r="BH250" s="2"/>
      <c r="BI250" s="1"/>
      <c r="BJ250" s="56"/>
    </row>
    <row r="251" spans="1:62" ht="31.2">
      <c r="A251" s="23">
        <v>247</v>
      </c>
      <c r="B251" s="33" t="s">
        <v>2887</v>
      </c>
      <c r="C251" s="33" t="s">
        <v>2225</v>
      </c>
      <c r="D251" s="33" t="s">
        <v>2659</v>
      </c>
      <c r="E251" s="33">
        <v>84</v>
      </c>
      <c r="F251" s="33" t="s">
        <v>325</v>
      </c>
      <c r="G251" s="33" t="s">
        <v>325</v>
      </c>
      <c r="H251" s="23" t="str">
        <f t="shared" si="6"/>
        <v>楊＊雄</v>
      </c>
      <c r="I251" s="23" t="str">
        <f t="shared" si="7"/>
        <v>2＊850395</v>
      </c>
      <c r="J251" s="33" t="s">
        <v>2162</v>
      </c>
      <c r="K251" s="33" t="s">
        <v>1127</v>
      </c>
      <c r="L251" s="33">
        <v>1125</v>
      </c>
      <c r="M251" s="2"/>
      <c r="N251" s="2"/>
      <c r="O251" s="2"/>
      <c r="P251" s="2"/>
      <c r="Q251" s="2"/>
      <c r="R251" s="18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2"/>
      <c r="AK251" s="1"/>
      <c r="AL251" s="2"/>
      <c r="AM251" s="1"/>
      <c r="AN251" s="1"/>
      <c r="AO251" s="1"/>
      <c r="AP251" s="1"/>
      <c r="AQ251" s="1"/>
      <c r="AR251" s="2"/>
      <c r="AS251" s="1"/>
      <c r="AT251" s="1"/>
      <c r="AU251" s="1"/>
      <c r="AV251" s="1"/>
      <c r="AW251" s="1"/>
      <c r="AX251" s="1"/>
      <c r="AY251" s="1"/>
      <c r="AZ251" s="1"/>
      <c r="BA251" s="1" t="s">
        <v>3180</v>
      </c>
      <c r="BB251" s="1"/>
      <c r="BC251" s="2"/>
      <c r="BD251" s="2"/>
      <c r="BE251" s="1"/>
      <c r="BF251" s="2"/>
      <c r="BG251" s="2"/>
      <c r="BH251" s="2"/>
      <c r="BI251" s="1"/>
      <c r="BJ251" s="56"/>
    </row>
    <row r="252" spans="1:62" ht="31.2">
      <c r="A252" s="23">
        <v>248</v>
      </c>
      <c r="B252" s="33" t="s">
        <v>2713</v>
      </c>
      <c r="C252" s="33" t="s">
        <v>2037</v>
      </c>
      <c r="D252" s="33" t="s">
        <v>2659</v>
      </c>
      <c r="E252" s="33">
        <v>77</v>
      </c>
      <c r="F252" s="33" t="s">
        <v>2146</v>
      </c>
      <c r="G252" s="33"/>
      <c r="H252" s="23" t="str">
        <f t="shared" si="6"/>
        <v>張＊雄</v>
      </c>
      <c r="I252" s="23" t="str">
        <f t="shared" si="7"/>
        <v>0＊944061</v>
      </c>
      <c r="J252" s="33" t="s">
        <v>2162</v>
      </c>
      <c r="K252" s="33" t="s">
        <v>1130</v>
      </c>
      <c r="L252" s="33">
        <v>1125</v>
      </c>
      <c r="M252" s="2"/>
      <c r="N252" s="2"/>
      <c r="O252" s="2"/>
      <c r="P252" s="2"/>
      <c r="Q252" s="2"/>
      <c r="R252" s="18"/>
      <c r="S252" s="1"/>
      <c r="T252" s="1"/>
      <c r="U252" s="1"/>
      <c r="V252" s="1"/>
      <c r="W252" s="1" t="s">
        <v>3180</v>
      </c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2"/>
      <c r="AK252" s="1"/>
      <c r="AL252" s="2"/>
      <c r="AM252" s="1"/>
      <c r="AN252" s="1"/>
      <c r="AO252" s="1"/>
      <c r="AP252" s="1"/>
      <c r="AQ252" s="1"/>
      <c r="AR252" s="2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2"/>
      <c r="BD252" s="2"/>
      <c r="BE252" s="1"/>
      <c r="BF252" s="2"/>
      <c r="BG252" s="2"/>
      <c r="BH252" s="2"/>
      <c r="BI252" s="1"/>
      <c r="BJ252" s="56"/>
    </row>
    <row r="253" spans="1:62" ht="46.8">
      <c r="A253" s="23">
        <v>249</v>
      </c>
      <c r="B253" s="33" t="s">
        <v>2888</v>
      </c>
      <c r="C253" s="33" t="s">
        <v>2226</v>
      </c>
      <c r="D253" s="33" t="s">
        <v>2661</v>
      </c>
      <c r="E253" s="33">
        <v>52</v>
      </c>
      <c r="F253" s="33" t="s">
        <v>2146</v>
      </c>
      <c r="G253" s="33" t="s">
        <v>2162</v>
      </c>
      <c r="H253" s="23" t="str">
        <f t="shared" si="6"/>
        <v>陳＊君</v>
      </c>
      <c r="I253" s="23" t="str">
        <f t="shared" si="7"/>
        <v>0＊426695</v>
      </c>
      <c r="J253" s="33" t="s">
        <v>2162</v>
      </c>
      <c r="K253" s="33" t="s">
        <v>2639</v>
      </c>
      <c r="L253" s="33">
        <v>1125</v>
      </c>
      <c r="M253" s="2"/>
      <c r="N253" s="2"/>
      <c r="O253" s="2"/>
      <c r="P253" s="2"/>
      <c r="Q253" s="2"/>
      <c r="R253" s="18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2"/>
      <c r="AK253" s="1"/>
      <c r="AL253" s="2"/>
      <c r="AM253" s="1"/>
      <c r="AN253" s="1"/>
      <c r="AO253" s="1"/>
      <c r="AP253" s="1"/>
      <c r="AQ253" s="1"/>
      <c r="AR253" s="2"/>
      <c r="AS253" s="1"/>
      <c r="AT253" s="1"/>
      <c r="AU253" s="1"/>
      <c r="AV253" s="1"/>
      <c r="AW253" s="1"/>
      <c r="AX253" s="1"/>
      <c r="AY253" s="1"/>
      <c r="AZ253" s="1" t="s">
        <v>3187</v>
      </c>
      <c r="BA253" s="1"/>
      <c r="BB253" s="1" t="s">
        <v>3180</v>
      </c>
      <c r="BC253" s="2"/>
      <c r="BD253" s="2"/>
      <c r="BE253" s="1"/>
      <c r="BF253" s="2"/>
      <c r="BG253" s="2"/>
      <c r="BH253" s="2"/>
      <c r="BI253" s="1"/>
      <c r="BJ253" s="56"/>
    </row>
    <row r="254" spans="1:62" ht="16.2">
      <c r="A254" s="23">
        <v>250</v>
      </c>
      <c r="B254" s="33" t="s">
        <v>2889</v>
      </c>
      <c r="C254" s="33" t="s">
        <v>1708</v>
      </c>
      <c r="D254" s="33" t="s">
        <v>2661</v>
      </c>
      <c r="E254" s="33">
        <v>79</v>
      </c>
      <c r="F254" s="33" t="s">
        <v>325</v>
      </c>
      <c r="G254" s="33" t="s">
        <v>325</v>
      </c>
      <c r="H254" s="23" t="str">
        <f t="shared" si="6"/>
        <v>康＊阿雪</v>
      </c>
      <c r="I254" s="23" t="str">
        <f t="shared" si="7"/>
        <v>0＊302298</v>
      </c>
      <c r="J254" s="33" t="s">
        <v>2199</v>
      </c>
      <c r="K254" s="33">
        <v>5760350</v>
      </c>
      <c r="L254" s="33">
        <v>1125</v>
      </c>
      <c r="M254" s="2"/>
      <c r="N254" s="2"/>
      <c r="O254" s="2"/>
      <c r="P254" s="2"/>
      <c r="Q254" s="2"/>
      <c r="R254" s="18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2"/>
      <c r="AK254" s="1"/>
      <c r="AL254" s="2"/>
      <c r="AM254" s="1"/>
      <c r="AN254" s="1"/>
      <c r="AO254" s="1"/>
      <c r="AP254" s="1"/>
      <c r="AQ254" s="1"/>
      <c r="AR254" s="2"/>
      <c r="AS254" s="1"/>
      <c r="AT254" s="1"/>
      <c r="AU254" s="1"/>
      <c r="AV254" s="1" t="s">
        <v>3180</v>
      </c>
      <c r="AW254" s="1"/>
      <c r="AX254" s="1"/>
      <c r="AY254" s="1"/>
      <c r="AZ254" s="1"/>
      <c r="BA254" s="1"/>
      <c r="BB254" s="1"/>
      <c r="BC254" s="2"/>
      <c r="BD254" s="2"/>
      <c r="BE254" s="1"/>
      <c r="BF254" s="2"/>
      <c r="BG254" s="2"/>
      <c r="BH254" s="2"/>
      <c r="BI254" s="1"/>
      <c r="BJ254" s="56"/>
    </row>
    <row r="255" spans="1:62" ht="62.4">
      <c r="A255" s="23">
        <v>251</v>
      </c>
      <c r="B255" s="33" t="s">
        <v>2890</v>
      </c>
      <c r="C255" s="33" t="s">
        <v>1738</v>
      </c>
      <c r="D255" s="33" t="s">
        <v>2659</v>
      </c>
      <c r="E255" s="33">
        <v>67</v>
      </c>
      <c r="F255" s="33" t="s">
        <v>325</v>
      </c>
      <c r="G255" s="33" t="s">
        <v>325</v>
      </c>
      <c r="H255" s="23" t="str">
        <f t="shared" si="6"/>
        <v>李＊毅</v>
      </c>
      <c r="I255" s="23" t="str">
        <f t="shared" si="7"/>
        <v>0＊699209</v>
      </c>
      <c r="J255" s="33" t="s">
        <v>2199</v>
      </c>
      <c r="K255" s="33" t="s">
        <v>2640</v>
      </c>
      <c r="L255" s="33">
        <v>1125</v>
      </c>
      <c r="M255" s="2"/>
      <c r="N255" s="2"/>
      <c r="O255" s="2"/>
      <c r="P255" s="2"/>
      <c r="Q255" s="2"/>
      <c r="R255" s="18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2"/>
      <c r="AK255" s="1"/>
      <c r="AL255" s="2"/>
      <c r="AM255" s="1"/>
      <c r="AN255" s="1"/>
      <c r="AO255" s="1"/>
      <c r="AP255" s="1"/>
      <c r="AQ255" s="1"/>
      <c r="AR255" s="2"/>
      <c r="AS255" s="1"/>
      <c r="AT255" s="1"/>
      <c r="AU255" s="1"/>
      <c r="AV255" s="1"/>
      <c r="AW255" s="1"/>
      <c r="AX255" s="1"/>
      <c r="AY255" s="1"/>
      <c r="AZ255" s="1"/>
      <c r="BA255" s="1"/>
      <c r="BB255" s="1" t="s">
        <v>1102</v>
      </c>
      <c r="BC255" s="2"/>
      <c r="BD255" s="2"/>
      <c r="BE255" s="1" t="s">
        <v>1114</v>
      </c>
      <c r="BF255" s="2" t="s">
        <v>1141</v>
      </c>
      <c r="BG255" s="2"/>
      <c r="BH255" s="2"/>
      <c r="BI255" s="1"/>
      <c r="BJ255" s="56"/>
    </row>
    <row r="256" spans="1:62" ht="31.2">
      <c r="A256" s="23">
        <v>252</v>
      </c>
      <c r="B256" s="33" t="s">
        <v>2891</v>
      </c>
      <c r="C256" s="33" t="s">
        <v>2227</v>
      </c>
      <c r="D256" s="33" t="s">
        <v>2661</v>
      </c>
      <c r="E256" s="33">
        <v>73</v>
      </c>
      <c r="F256" s="33" t="s">
        <v>325</v>
      </c>
      <c r="G256" s="33" t="s">
        <v>325</v>
      </c>
      <c r="H256" s="23" t="str">
        <f t="shared" si="6"/>
        <v>黃＊麗容</v>
      </c>
      <c r="I256" s="23" t="str">
        <f t="shared" si="7"/>
        <v>0＊902029</v>
      </c>
      <c r="J256" s="33" t="s">
        <v>2199</v>
      </c>
      <c r="K256" s="33" t="s">
        <v>1127</v>
      </c>
      <c r="L256" s="33">
        <v>1125</v>
      </c>
      <c r="M256" s="2"/>
      <c r="N256" s="2"/>
      <c r="O256" s="2"/>
      <c r="P256" s="2"/>
      <c r="Q256" s="2"/>
      <c r="R256" s="18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2"/>
      <c r="AK256" s="1"/>
      <c r="AL256" s="2"/>
      <c r="AM256" s="1"/>
      <c r="AN256" s="1"/>
      <c r="AO256" s="1"/>
      <c r="AP256" s="1"/>
      <c r="AQ256" s="1"/>
      <c r="AR256" s="2"/>
      <c r="AS256" s="1"/>
      <c r="AT256" s="1"/>
      <c r="AU256" s="1"/>
      <c r="AV256" s="1"/>
      <c r="AW256" s="1"/>
      <c r="AX256" s="1"/>
      <c r="AY256" s="1"/>
      <c r="AZ256" s="1"/>
      <c r="BA256" s="1" t="s">
        <v>1102</v>
      </c>
      <c r="BB256" s="1"/>
      <c r="BC256" s="2"/>
      <c r="BD256" s="2"/>
      <c r="BE256" s="1"/>
      <c r="BF256" s="2"/>
      <c r="BG256" s="2"/>
      <c r="BH256" s="2"/>
      <c r="BI256" s="1"/>
      <c r="BJ256" s="56"/>
    </row>
    <row r="257" spans="1:62" ht="31.2">
      <c r="A257" s="23">
        <v>253</v>
      </c>
      <c r="B257" s="33" t="s">
        <v>2892</v>
      </c>
      <c r="C257" s="33" t="s">
        <v>1705</v>
      </c>
      <c r="D257" s="33" t="s">
        <v>2661</v>
      </c>
      <c r="E257" s="33">
        <v>65</v>
      </c>
      <c r="F257" s="33" t="s">
        <v>325</v>
      </c>
      <c r="G257" s="33" t="s">
        <v>325</v>
      </c>
      <c r="H257" s="23" t="str">
        <f t="shared" si="6"/>
        <v>李＊敏</v>
      </c>
      <c r="I257" s="23" t="str">
        <f t="shared" si="7"/>
        <v>2＊464758</v>
      </c>
      <c r="J257" s="33" t="s">
        <v>2199</v>
      </c>
      <c r="K257" s="33" t="s">
        <v>1127</v>
      </c>
      <c r="L257" s="33">
        <v>1125</v>
      </c>
      <c r="M257" s="2"/>
      <c r="N257" s="2"/>
      <c r="O257" s="2"/>
      <c r="P257" s="2"/>
      <c r="Q257" s="2"/>
      <c r="R257" s="18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2"/>
      <c r="AK257" s="1"/>
      <c r="AL257" s="2"/>
      <c r="AM257" s="1"/>
      <c r="AN257" s="1"/>
      <c r="AO257" s="1"/>
      <c r="AP257" s="1"/>
      <c r="AQ257" s="1"/>
      <c r="AR257" s="2"/>
      <c r="AS257" s="1"/>
      <c r="AT257" s="1"/>
      <c r="AU257" s="1"/>
      <c r="AV257" s="1"/>
      <c r="AW257" s="1"/>
      <c r="AX257" s="1"/>
      <c r="AY257" s="1"/>
      <c r="AZ257" s="1"/>
      <c r="BA257" s="1" t="s">
        <v>3180</v>
      </c>
      <c r="BB257" s="1"/>
      <c r="BC257" s="2"/>
      <c r="BD257" s="2"/>
      <c r="BE257" s="1"/>
      <c r="BF257" s="2"/>
      <c r="BG257" s="2"/>
      <c r="BH257" s="2"/>
      <c r="BI257" s="1"/>
      <c r="BJ257" s="56"/>
    </row>
    <row r="258" spans="1:62" ht="31.2">
      <c r="A258" s="23">
        <v>254</v>
      </c>
      <c r="B258" s="33" t="s">
        <v>2893</v>
      </c>
      <c r="C258" s="33" t="s">
        <v>2228</v>
      </c>
      <c r="D258" s="33" t="s">
        <v>2659</v>
      </c>
      <c r="E258" s="33">
        <v>44</v>
      </c>
      <c r="F258" s="33" t="s">
        <v>325</v>
      </c>
      <c r="G258" s="33" t="s">
        <v>325</v>
      </c>
      <c r="H258" s="23" t="str">
        <f t="shared" si="6"/>
        <v>柯＊良</v>
      </c>
      <c r="I258" s="23" t="str">
        <f t="shared" si="7"/>
        <v>2＊219748</v>
      </c>
      <c r="J258" s="38" t="s">
        <v>2174</v>
      </c>
      <c r="K258" s="38" t="s">
        <v>1127</v>
      </c>
      <c r="L258" s="38">
        <v>1125</v>
      </c>
      <c r="M258" s="2"/>
      <c r="N258" s="2"/>
      <c r="O258" s="2"/>
      <c r="P258" s="2"/>
      <c r="Q258" s="2"/>
      <c r="R258" s="18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2"/>
      <c r="AK258" s="1"/>
      <c r="AL258" s="2"/>
      <c r="AM258" s="1"/>
      <c r="AN258" s="1"/>
      <c r="AO258" s="1"/>
      <c r="AP258" s="1"/>
      <c r="AQ258" s="1"/>
      <c r="AR258" s="2"/>
      <c r="AS258" s="1"/>
      <c r="AT258" s="1"/>
      <c r="AU258" s="1"/>
      <c r="AV258" s="1"/>
      <c r="AW258" s="1"/>
      <c r="AX258" s="1"/>
      <c r="AY258" s="1"/>
      <c r="AZ258" s="1"/>
      <c r="BA258" s="1" t="s">
        <v>3180</v>
      </c>
      <c r="BB258" s="1"/>
      <c r="BC258" s="2"/>
      <c r="BD258" s="2"/>
      <c r="BE258" s="1"/>
      <c r="BF258" s="2"/>
      <c r="BG258" s="2"/>
      <c r="BH258" s="2"/>
      <c r="BI258" s="1"/>
      <c r="BJ258" s="56"/>
    </row>
    <row r="259" spans="1:62" ht="46.8">
      <c r="A259" s="23">
        <v>255</v>
      </c>
      <c r="B259" s="33" t="s">
        <v>2894</v>
      </c>
      <c r="C259" s="33" t="s">
        <v>2229</v>
      </c>
      <c r="D259" s="33" t="s">
        <v>2661</v>
      </c>
      <c r="E259" s="33">
        <v>58</v>
      </c>
      <c r="F259" s="33" t="s">
        <v>325</v>
      </c>
      <c r="G259" s="33" t="s">
        <v>325</v>
      </c>
      <c r="H259" s="23" t="str">
        <f t="shared" si="6"/>
        <v>陳＊味</v>
      </c>
      <c r="I259" s="23" t="str">
        <f t="shared" si="7"/>
        <v>2＊940809</v>
      </c>
      <c r="J259" s="33" t="s">
        <v>2174</v>
      </c>
      <c r="K259" s="33" t="s">
        <v>1132</v>
      </c>
      <c r="L259" s="33">
        <v>1125</v>
      </c>
      <c r="M259" s="2"/>
      <c r="N259" s="2"/>
      <c r="O259" s="2"/>
      <c r="P259" s="2"/>
      <c r="Q259" s="2"/>
      <c r="R259" s="18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2"/>
      <c r="AK259" s="1"/>
      <c r="AL259" s="2"/>
      <c r="AM259" s="1"/>
      <c r="AN259" s="1"/>
      <c r="AO259" s="1"/>
      <c r="AP259" s="1"/>
      <c r="AQ259" s="1"/>
      <c r="AR259" s="2"/>
      <c r="AS259" s="1"/>
      <c r="AT259" s="1"/>
      <c r="AU259" s="1"/>
      <c r="AV259" s="1"/>
      <c r="AW259" s="1"/>
      <c r="AX259" s="1"/>
      <c r="AY259" s="1"/>
      <c r="AZ259" s="1" t="s">
        <v>3187</v>
      </c>
      <c r="BA259" s="1" t="s">
        <v>3180</v>
      </c>
      <c r="BB259" s="1"/>
      <c r="BC259" s="2"/>
      <c r="BD259" s="2"/>
      <c r="BE259" s="1" t="s">
        <v>1114</v>
      </c>
      <c r="BF259" s="2"/>
      <c r="BG259" s="2"/>
      <c r="BH259" s="2"/>
      <c r="BI259" s="1"/>
      <c r="BJ259" s="56"/>
    </row>
    <row r="260" spans="1:62" ht="31.2">
      <c r="A260" s="23">
        <v>256</v>
      </c>
      <c r="B260" s="33" t="s">
        <v>2895</v>
      </c>
      <c r="C260" s="33" t="s">
        <v>2230</v>
      </c>
      <c r="D260" s="33" t="s">
        <v>2661</v>
      </c>
      <c r="E260" s="33">
        <v>46</v>
      </c>
      <c r="F260" s="33" t="s">
        <v>325</v>
      </c>
      <c r="G260" s="33" t="s">
        <v>325</v>
      </c>
      <c r="H260" s="23" t="str">
        <f t="shared" si="6"/>
        <v>陳＊菱</v>
      </c>
      <c r="I260" s="23" t="str">
        <f t="shared" si="7"/>
        <v>2＊366155</v>
      </c>
      <c r="J260" s="33" t="s">
        <v>2174</v>
      </c>
      <c r="K260" s="33" t="s">
        <v>1127</v>
      </c>
      <c r="L260" s="33">
        <v>1125</v>
      </c>
      <c r="M260" s="2"/>
      <c r="N260" s="2"/>
      <c r="O260" s="2"/>
      <c r="P260" s="2"/>
      <c r="Q260" s="2"/>
      <c r="R260" s="18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2"/>
      <c r="AK260" s="1"/>
      <c r="AL260" s="2"/>
      <c r="AM260" s="1"/>
      <c r="AN260" s="1"/>
      <c r="AO260" s="1"/>
      <c r="AP260" s="1"/>
      <c r="AQ260" s="1"/>
      <c r="AR260" s="2"/>
      <c r="AS260" s="1"/>
      <c r="AT260" s="1"/>
      <c r="AU260" s="1"/>
      <c r="AV260" s="1"/>
      <c r="AW260" s="1"/>
      <c r="AX260" s="1"/>
      <c r="AY260" s="1"/>
      <c r="AZ260" s="1"/>
      <c r="BA260" s="1" t="s">
        <v>3180</v>
      </c>
      <c r="BB260" s="1"/>
      <c r="BC260" s="2"/>
      <c r="BD260" s="2"/>
      <c r="BE260" s="1"/>
      <c r="BF260" s="2"/>
      <c r="BG260" s="2"/>
      <c r="BH260" s="2"/>
      <c r="BI260" s="1"/>
      <c r="BJ260" s="56"/>
    </row>
    <row r="261" spans="1:62" ht="31.2">
      <c r="A261" s="23">
        <v>257</v>
      </c>
      <c r="B261" s="33" t="s">
        <v>2896</v>
      </c>
      <c r="C261" s="33" t="s">
        <v>912</v>
      </c>
      <c r="D261" s="33" t="s">
        <v>2659</v>
      </c>
      <c r="E261" s="33">
        <v>63</v>
      </c>
      <c r="F261" s="33" t="s">
        <v>325</v>
      </c>
      <c r="G261" s="33" t="s">
        <v>325</v>
      </c>
      <c r="H261" s="23" t="str">
        <f t="shared" ref="H261:H324" si="8">REPLACE(B261,2,1,"＊")</f>
        <v>吳＊炎</v>
      </c>
      <c r="I261" s="23" t="str">
        <f t="shared" ref="I261:I324" si="9">REPLACE(C261,2,1,"＊")</f>
        <v>0＊119556</v>
      </c>
      <c r="J261" s="33" t="s">
        <v>2201</v>
      </c>
      <c r="K261" s="33" t="s">
        <v>1130</v>
      </c>
      <c r="L261" s="33">
        <v>1125</v>
      </c>
      <c r="M261" s="2"/>
      <c r="N261" s="2"/>
      <c r="O261" s="2"/>
      <c r="P261" s="2"/>
      <c r="Q261" s="2"/>
      <c r="R261" s="18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2"/>
      <c r="AK261" s="1"/>
      <c r="AL261" s="2"/>
      <c r="AM261" s="1"/>
      <c r="AN261" s="1"/>
      <c r="AO261" s="1"/>
      <c r="AP261" s="1"/>
      <c r="AQ261" s="1"/>
      <c r="AR261" s="2"/>
      <c r="AS261" s="1"/>
      <c r="AT261" s="1"/>
      <c r="AU261" s="1"/>
      <c r="AV261" s="1"/>
      <c r="AW261" s="1"/>
      <c r="AX261" s="1"/>
      <c r="AY261" s="1"/>
      <c r="AZ261" s="1"/>
      <c r="BA261" s="1"/>
      <c r="BB261" s="1" t="s">
        <v>3180</v>
      </c>
      <c r="BC261" s="2"/>
      <c r="BD261" s="2"/>
      <c r="BE261" s="1"/>
      <c r="BF261" s="2"/>
      <c r="BG261" s="2"/>
      <c r="BH261" s="2"/>
      <c r="BI261" s="1"/>
      <c r="BJ261" s="56"/>
    </row>
    <row r="262" spans="1:62" ht="31.2">
      <c r="A262" s="23">
        <v>258</v>
      </c>
      <c r="B262" s="33" t="s">
        <v>2897</v>
      </c>
      <c r="C262" s="33" t="s">
        <v>657</v>
      </c>
      <c r="D262" s="33" t="s">
        <v>2661</v>
      </c>
      <c r="E262" s="33">
        <v>70</v>
      </c>
      <c r="F262" s="33" t="s">
        <v>325</v>
      </c>
      <c r="G262" s="33" t="s">
        <v>325</v>
      </c>
      <c r="H262" s="23" t="str">
        <f t="shared" si="8"/>
        <v>高＊花</v>
      </c>
      <c r="I262" s="23" t="str">
        <f t="shared" si="9"/>
        <v>0＊441895</v>
      </c>
      <c r="J262" s="33" t="s">
        <v>2201</v>
      </c>
      <c r="K262" s="33" t="s">
        <v>1130</v>
      </c>
      <c r="L262" s="33">
        <v>1125</v>
      </c>
      <c r="M262" s="2"/>
      <c r="N262" s="2"/>
      <c r="O262" s="2"/>
      <c r="P262" s="2"/>
      <c r="Q262" s="2"/>
      <c r="R262" s="18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2"/>
      <c r="AK262" s="1"/>
      <c r="AL262" s="2"/>
      <c r="AM262" s="1"/>
      <c r="AN262" s="1"/>
      <c r="AO262" s="1"/>
      <c r="AP262" s="1"/>
      <c r="AQ262" s="1"/>
      <c r="AR262" s="2"/>
      <c r="AS262" s="1"/>
      <c r="AT262" s="1"/>
      <c r="AU262" s="1"/>
      <c r="AV262" s="1"/>
      <c r="AW262" s="1"/>
      <c r="AX262" s="1"/>
      <c r="AY262" s="1"/>
      <c r="AZ262" s="1"/>
      <c r="BA262" s="1"/>
      <c r="BB262" s="1" t="s">
        <v>1133</v>
      </c>
      <c r="BC262" s="2"/>
      <c r="BD262" s="2"/>
      <c r="BE262" s="1"/>
      <c r="BF262" s="2"/>
      <c r="BG262" s="2"/>
      <c r="BH262" s="2"/>
      <c r="BI262" s="1"/>
      <c r="BJ262" s="56"/>
    </row>
    <row r="263" spans="1:62" ht="31.2">
      <c r="A263" s="23">
        <v>259</v>
      </c>
      <c r="B263" s="33" t="s">
        <v>2898</v>
      </c>
      <c r="C263" s="33" t="s">
        <v>1632</v>
      </c>
      <c r="D263" s="33" t="s">
        <v>2661</v>
      </c>
      <c r="E263" s="33">
        <v>75</v>
      </c>
      <c r="F263" s="33" t="s">
        <v>325</v>
      </c>
      <c r="G263" s="33" t="s">
        <v>325</v>
      </c>
      <c r="H263" s="23" t="str">
        <f t="shared" si="8"/>
        <v>劉＊玉</v>
      </c>
      <c r="I263" s="23" t="str">
        <f t="shared" si="9"/>
        <v>1＊476547</v>
      </c>
      <c r="J263" s="33" t="s">
        <v>2201</v>
      </c>
      <c r="K263" s="33" t="s">
        <v>1127</v>
      </c>
      <c r="L263" s="33">
        <v>1125</v>
      </c>
      <c r="M263" s="2"/>
      <c r="N263" s="2"/>
      <c r="O263" s="2"/>
      <c r="P263" s="2"/>
      <c r="Q263" s="2"/>
      <c r="R263" s="18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2"/>
      <c r="AK263" s="1"/>
      <c r="AL263" s="2"/>
      <c r="AM263" s="1"/>
      <c r="AN263" s="1"/>
      <c r="AO263" s="1"/>
      <c r="AP263" s="1"/>
      <c r="AQ263" s="1"/>
      <c r="AR263" s="2"/>
      <c r="AS263" s="1"/>
      <c r="AT263" s="1"/>
      <c r="AU263" s="1"/>
      <c r="AV263" s="1"/>
      <c r="AW263" s="1"/>
      <c r="AX263" s="1"/>
      <c r="AY263" s="1"/>
      <c r="AZ263" s="1"/>
      <c r="BA263" s="1" t="s">
        <v>3180</v>
      </c>
      <c r="BB263" s="1"/>
      <c r="BC263" s="2"/>
      <c r="BD263" s="2"/>
      <c r="BE263" s="1"/>
      <c r="BF263" s="2"/>
      <c r="BG263" s="2"/>
      <c r="BH263" s="2"/>
      <c r="BI263" s="1"/>
      <c r="BJ263" s="56"/>
    </row>
    <row r="264" spans="1:62" ht="31.2">
      <c r="A264" s="23">
        <v>260</v>
      </c>
      <c r="B264" s="33" t="s">
        <v>2899</v>
      </c>
      <c r="C264" s="33" t="s">
        <v>2231</v>
      </c>
      <c r="D264" s="33" t="s">
        <v>2659</v>
      </c>
      <c r="E264" s="33">
        <v>60</v>
      </c>
      <c r="F264" s="33" t="s">
        <v>325</v>
      </c>
      <c r="G264" s="33" t="s">
        <v>325</v>
      </c>
      <c r="H264" s="23" t="str">
        <f t="shared" si="8"/>
        <v>包＊蝶</v>
      </c>
      <c r="I264" s="23" t="str">
        <f t="shared" si="9"/>
        <v>2＊946108</v>
      </c>
      <c r="J264" s="33" t="s">
        <v>2201</v>
      </c>
      <c r="K264" s="33" t="s">
        <v>1127</v>
      </c>
      <c r="L264" s="33">
        <v>1125</v>
      </c>
      <c r="M264" s="2"/>
      <c r="N264" s="2"/>
      <c r="O264" s="2"/>
      <c r="P264" s="2"/>
      <c r="Q264" s="2"/>
      <c r="R264" s="18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2"/>
      <c r="AK264" s="1"/>
      <c r="AL264" s="2"/>
      <c r="AM264" s="1"/>
      <c r="AN264" s="1"/>
      <c r="AO264" s="1"/>
      <c r="AP264" s="1"/>
      <c r="AQ264" s="1"/>
      <c r="AR264" s="2"/>
      <c r="AS264" s="1"/>
      <c r="AT264" s="1"/>
      <c r="AU264" s="1"/>
      <c r="AV264" s="1"/>
      <c r="AW264" s="1"/>
      <c r="AX264" s="1"/>
      <c r="AY264" s="1"/>
      <c r="AZ264" s="1"/>
      <c r="BA264" s="1" t="s">
        <v>3180</v>
      </c>
      <c r="BB264" s="1"/>
      <c r="BC264" s="2"/>
      <c r="BD264" s="2"/>
      <c r="BE264" s="1"/>
      <c r="BF264" s="2"/>
      <c r="BG264" s="2"/>
      <c r="BH264" s="2"/>
      <c r="BI264" s="1"/>
      <c r="BJ264" s="56"/>
    </row>
    <row r="265" spans="1:62" ht="31.2">
      <c r="A265" s="23">
        <v>261</v>
      </c>
      <c r="B265" s="33" t="s">
        <v>2900</v>
      </c>
      <c r="C265" s="33" t="s">
        <v>2232</v>
      </c>
      <c r="D265" s="33" t="s">
        <v>2661</v>
      </c>
      <c r="E265" s="33">
        <v>72</v>
      </c>
      <c r="F265" s="33" t="s">
        <v>325</v>
      </c>
      <c r="G265" s="33" t="s">
        <v>325</v>
      </c>
      <c r="H265" s="23" t="str">
        <f t="shared" si="8"/>
        <v>林＊免</v>
      </c>
      <c r="I265" s="23" t="str">
        <f t="shared" si="9"/>
        <v>2＊429219</v>
      </c>
      <c r="J265" s="33" t="s">
        <v>2201</v>
      </c>
      <c r="K265" s="33" t="s">
        <v>1131</v>
      </c>
      <c r="L265" s="33">
        <v>1125</v>
      </c>
      <c r="M265" s="2"/>
      <c r="N265" s="2"/>
      <c r="O265" s="2"/>
      <c r="P265" s="2"/>
      <c r="Q265" s="2"/>
      <c r="R265" s="18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2"/>
      <c r="AK265" s="1"/>
      <c r="AL265" s="2"/>
      <c r="AM265" s="1"/>
      <c r="AN265" s="1"/>
      <c r="AO265" s="1"/>
      <c r="AP265" s="1"/>
      <c r="AQ265" s="1"/>
      <c r="AR265" s="2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2" t="s">
        <v>3187</v>
      </c>
      <c r="BD265" s="2"/>
      <c r="BE265" s="1"/>
      <c r="BF265" s="2"/>
      <c r="BG265" s="2"/>
      <c r="BH265" s="2"/>
      <c r="BI265" s="1"/>
      <c r="BJ265" s="56"/>
    </row>
    <row r="266" spans="1:62" ht="62.4">
      <c r="A266" s="23">
        <v>262</v>
      </c>
      <c r="B266" s="33" t="s">
        <v>2721</v>
      </c>
      <c r="C266" s="33" t="s">
        <v>2046</v>
      </c>
      <c r="D266" s="33" t="s">
        <v>2659</v>
      </c>
      <c r="E266" s="33">
        <v>67</v>
      </c>
      <c r="F266" s="33" t="s">
        <v>2201</v>
      </c>
      <c r="G266" s="33"/>
      <c r="H266" s="23" t="str">
        <f t="shared" si="8"/>
        <v>吳＊聰</v>
      </c>
      <c r="I266" s="23" t="str">
        <f t="shared" si="9"/>
        <v>2＊069930</v>
      </c>
      <c r="J266" s="33" t="s">
        <v>2177</v>
      </c>
      <c r="K266" s="33" t="s">
        <v>2634</v>
      </c>
      <c r="L266" s="33">
        <v>1125</v>
      </c>
      <c r="M266" s="2"/>
      <c r="N266" s="2"/>
      <c r="O266" s="2"/>
      <c r="P266" s="2"/>
      <c r="Q266" s="2"/>
      <c r="R266" s="18"/>
      <c r="S266" s="1"/>
      <c r="T266" s="1"/>
      <c r="U266" s="1"/>
      <c r="V266" s="1"/>
      <c r="W266" s="1" t="s">
        <v>3180</v>
      </c>
      <c r="X266" s="1"/>
      <c r="Y266" s="1"/>
      <c r="Z266" s="1"/>
      <c r="AA266" s="1"/>
      <c r="AB266" s="1"/>
      <c r="AC266" s="1"/>
      <c r="AD266" s="1"/>
      <c r="AE266" s="1"/>
      <c r="AF266" s="1"/>
      <c r="AG266" s="1" t="s">
        <v>3180</v>
      </c>
      <c r="AH266" s="1"/>
      <c r="AI266" s="1"/>
      <c r="AJ266" s="2"/>
      <c r="AK266" s="1"/>
      <c r="AL266" s="2"/>
      <c r="AM266" s="1"/>
      <c r="AN266" s="1"/>
      <c r="AO266" s="1"/>
      <c r="AP266" s="1"/>
      <c r="AQ266" s="1"/>
      <c r="AR266" s="2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2"/>
      <c r="BD266" s="2"/>
      <c r="BE266" s="1"/>
      <c r="BF266" s="2"/>
      <c r="BG266" s="2"/>
      <c r="BH266" s="2"/>
      <c r="BI266" s="1" t="s">
        <v>1111</v>
      </c>
      <c r="BJ266" s="56"/>
    </row>
    <row r="267" spans="1:62" ht="31.2">
      <c r="A267" s="23">
        <v>263</v>
      </c>
      <c r="B267" s="33" t="s">
        <v>2901</v>
      </c>
      <c r="C267" s="33" t="s">
        <v>2233</v>
      </c>
      <c r="D267" s="33" t="s">
        <v>2659</v>
      </c>
      <c r="E267" s="33">
        <v>59</v>
      </c>
      <c r="F267" s="33" t="s">
        <v>2199</v>
      </c>
      <c r="G267" s="33" t="s">
        <v>2205</v>
      </c>
      <c r="H267" s="23" t="str">
        <f t="shared" si="8"/>
        <v>陳＊春</v>
      </c>
      <c r="I267" s="23" t="str">
        <f t="shared" si="9"/>
        <v>2＊856539</v>
      </c>
      <c r="J267" s="33" t="s">
        <v>2177</v>
      </c>
      <c r="K267" s="33" t="s">
        <v>1127</v>
      </c>
      <c r="L267" s="33">
        <v>1125</v>
      </c>
      <c r="M267" s="2"/>
      <c r="N267" s="2"/>
      <c r="O267" s="2"/>
      <c r="P267" s="2"/>
      <c r="Q267" s="2"/>
      <c r="R267" s="18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2"/>
      <c r="AK267" s="1"/>
      <c r="AL267" s="2"/>
      <c r="AM267" s="1"/>
      <c r="AN267" s="1"/>
      <c r="AO267" s="1"/>
      <c r="AP267" s="1"/>
      <c r="AQ267" s="1"/>
      <c r="AR267" s="2"/>
      <c r="AS267" s="1"/>
      <c r="AT267" s="1"/>
      <c r="AU267" s="1"/>
      <c r="AV267" s="1"/>
      <c r="AW267" s="1"/>
      <c r="AX267" s="1"/>
      <c r="AY267" s="1"/>
      <c r="AZ267" s="1"/>
      <c r="BA267" s="1" t="s">
        <v>3180</v>
      </c>
      <c r="BB267" s="1" t="s">
        <v>1108</v>
      </c>
      <c r="BC267" s="2"/>
      <c r="BD267" s="2"/>
      <c r="BE267" s="1"/>
      <c r="BF267" s="2"/>
      <c r="BG267" s="2"/>
      <c r="BH267" s="2"/>
      <c r="BI267" s="1"/>
      <c r="BJ267" s="56"/>
    </row>
    <row r="268" spans="1:62" ht="31.2">
      <c r="A268" s="23">
        <v>264</v>
      </c>
      <c r="B268" s="33" t="s">
        <v>2902</v>
      </c>
      <c r="C268" s="33" t="s">
        <v>541</v>
      </c>
      <c r="D268" s="33" t="s">
        <v>2661</v>
      </c>
      <c r="E268" s="33">
        <v>95</v>
      </c>
      <c r="F268" s="33" t="s">
        <v>325</v>
      </c>
      <c r="G268" s="33" t="s">
        <v>325</v>
      </c>
      <c r="H268" s="23" t="str">
        <f t="shared" si="8"/>
        <v>許＊絹絹</v>
      </c>
      <c r="I268" s="23" t="str">
        <f t="shared" si="9"/>
        <v>1＊002214</v>
      </c>
      <c r="J268" s="33" t="s">
        <v>2205</v>
      </c>
      <c r="K268" s="33" t="s">
        <v>1143</v>
      </c>
      <c r="L268" s="33">
        <v>1125</v>
      </c>
      <c r="M268" s="2"/>
      <c r="N268" s="2"/>
      <c r="O268" s="2"/>
      <c r="P268" s="2"/>
      <c r="Q268" s="2"/>
      <c r="R268" s="18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2"/>
      <c r="AK268" s="1"/>
      <c r="AL268" s="2"/>
      <c r="AM268" s="1"/>
      <c r="AN268" s="1"/>
      <c r="AO268" s="1"/>
      <c r="AP268" s="1"/>
      <c r="AQ268" s="1"/>
      <c r="AR268" s="2"/>
      <c r="AS268" s="1"/>
      <c r="AT268" s="1"/>
      <c r="AU268" s="1"/>
      <c r="AV268" s="1" t="s">
        <v>3180</v>
      </c>
      <c r="AW268" s="1"/>
      <c r="AX268" s="1"/>
      <c r="AY268" s="1"/>
      <c r="AZ268" s="1"/>
      <c r="BA268" s="1"/>
      <c r="BB268" s="1"/>
      <c r="BC268" s="2" t="s">
        <v>3187</v>
      </c>
      <c r="BD268" s="2"/>
      <c r="BE268" s="1"/>
      <c r="BF268" s="2"/>
      <c r="BG268" s="2"/>
      <c r="BH268" s="2"/>
      <c r="BI268" s="1"/>
      <c r="BJ268" s="56"/>
    </row>
    <row r="269" spans="1:62" ht="31.2">
      <c r="A269" s="23">
        <v>265</v>
      </c>
      <c r="B269" s="33" t="s">
        <v>2903</v>
      </c>
      <c r="C269" s="33" t="s">
        <v>530</v>
      </c>
      <c r="D269" s="33" t="s">
        <v>2659</v>
      </c>
      <c r="E269" s="33">
        <v>68</v>
      </c>
      <c r="F269" s="33" t="s">
        <v>325</v>
      </c>
      <c r="G269" s="33" t="s">
        <v>325</v>
      </c>
      <c r="H269" s="23" t="str">
        <f t="shared" si="8"/>
        <v>郭＊志</v>
      </c>
      <c r="I269" s="23" t="str">
        <f t="shared" si="9"/>
        <v>1＊506208</v>
      </c>
      <c r="J269" s="33" t="s">
        <v>2205</v>
      </c>
      <c r="K269" s="33" t="s">
        <v>1149</v>
      </c>
      <c r="L269" s="33">
        <v>1125</v>
      </c>
      <c r="M269" s="2"/>
      <c r="N269" s="2"/>
      <c r="O269" s="2"/>
      <c r="P269" s="2"/>
      <c r="Q269" s="2"/>
      <c r="R269" s="18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2"/>
      <c r="AK269" s="1"/>
      <c r="AL269" s="2"/>
      <c r="AM269" s="1"/>
      <c r="AN269" s="1"/>
      <c r="AO269" s="1"/>
      <c r="AP269" s="1"/>
      <c r="AQ269" s="1"/>
      <c r="AR269" s="2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2"/>
      <c r="BD269" s="2"/>
      <c r="BE269" s="1" t="s">
        <v>1114</v>
      </c>
      <c r="BF269" s="2"/>
      <c r="BG269" s="2"/>
      <c r="BH269" s="2"/>
      <c r="BI269" s="1"/>
      <c r="BJ269" s="56"/>
    </row>
    <row r="270" spans="1:62" ht="46.8">
      <c r="A270" s="23">
        <v>266</v>
      </c>
      <c r="B270" s="33" t="s">
        <v>2721</v>
      </c>
      <c r="C270" s="33" t="s">
        <v>2046</v>
      </c>
      <c r="D270" s="33" t="s">
        <v>2659</v>
      </c>
      <c r="E270" s="33">
        <v>67</v>
      </c>
      <c r="F270" s="33" t="s">
        <v>2201</v>
      </c>
      <c r="G270" s="33"/>
      <c r="H270" s="23" t="str">
        <f t="shared" si="8"/>
        <v>吳＊聰</v>
      </c>
      <c r="I270" s="23" t="str">
        <f t="shared" si="9"/>
        <v>2＊069930</v>
      </c>
      <c r="J270" s="33" t="s">
        <v>2205</v>
      </c>
      <c r="K270" s="33" t="s">
        <v>1815</v>
      </c>
      <c r="L270" s="33">
        <v>1125</v>
      </c>
      <c r="M270" s="2"/>
      <c r="N270" s="2"/>
      <c r="O270" s="2"/>
      <c r="P270" s="2"/>
      <c r="Q270" s="2"/>
      <c r="R270" s="18"/>
      <c r="S270" s="1"/>
      <c r="T270" s="1"/>
      <c r="U270" s="1"/>
      <c r="V270" s="1"/>
      <c r="W270" s="1" t="s">
        <v>3180</v>
      </c>
      <c r="X270" s="1"/>
      <c r="Y270" s="1"/>
      <c r="Z270" s="1"/>
      <c r="AA270" s="1"/>
      <c r="AB270" s="1"/>
      <c r="AC270" s="1"/>
      <c r="AD270" s="1"/>
      <c r="AE270" s="1"/>
      <c r="AF270" s="1"/>
      <c r="AG270" s="1" t="s">
        <v>3180</v>
      </c>
      <c r="AH270" s="1"/>
      <c r="AI270" s="1"/>
      <c r="AJ270" s="2"/>
      <c r="AK270" s="1"/>
      <c r="AL270" s="2"/>
      <c r="AM270" s="1"/>
      <c r="AN270" s="1"/>
      <c r="AO270" s="1"/>
      <c r="AP270" s="1"/>
      <c r="AQ270" s="1"/>
      <c r="AR270" s="2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2"/>
      <c r="BD270" s="2"/>
      <c r="BE270" s="1"/>
      <c r="BF270" s="2"/>
      <c r="BG270" s="2"/>
      <c r="BH270" s="2"/>
      <c r="BI270" s="1"/>
      <c r="BJ270" s="56"/>
    </row>
    <row r="271" spans="1:62" ht="31.2">
      <c r="A271" s="23">
        <v>267</v>
      </c>
      <c r="B271" s="33" t="s">
        <v>2904</v>
      </c>
      <c r="C271" s="33" t="s">
        <v>2234</v>
      </c>
      <c r="D271" s="33" t="s">
        <v>2659</v>
      </c>
      <c r="E271" s="33">
        <v>50</v>
      </c>
      <c r="F271" s="33" t="s">
        <v>325</v>
      </c>
      <c r="G271" s="33" t="s">
        <v>325</v>
      </c>
      <c r="H271" s="23" t="str">
        <f t="shared" si="8"/>
        <v>洪＊偉</v>
      </c>
      <c r="I271" s="23" t="str">
        <f t="shared" si="9"/>
        <v>2＊651320</v>
      </c>
      <c r="J271" s="33" t="s">
        <v>2205</v>
      </c>
      <c r="K271" s="33" t="s">
        <v>1127</v>
      </c>
      <c r="L271" s="33">
        <v>1125</v>
      </c>
      <c r="M271" s="2"/>
      <c r="N271" s="2"/>
      <c r="O271" s="2"/>
      <c r="P271" s="2"/>
      <c r="Q271" s="2"/>
      <c r="R271" s="18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2"/>
      <c r="AK271" s="1"/>
      <c r="AL271" s="2"/>
      <c r="AM271" s="1"/>
      <c r="AN271" s="1"/>
      <c r="AO271" s="1"/>
      <c r="AP271" s="1"/>
      <c r="AQ271" s="1"/>
      <c r="AR271" s="2"/>
      <c r="AS271" s="1"/>
      <c r="AT271" s="1"/>
      <c r="AU271" s="1"/>
      <c r="AV271" s="1"/>
      <c r="AW271" s="1"/>
      <c r="AX271" s="1"/>
      <c r="AY271" s="1"/>
      <c r="AZ271" s="1"/>
      <c r="BA271" s="1" t="s">
        <v>3180</v>
      </c>
      <c r="BB271" s="1"/>
      <c r="BC271" s="2"/>
      <c r="BD271" s="2"/>
      <c r="BE271" s="1"/>
      <c r="BF271" s="2"/>
      <c r="BG271" s="2"/>
      <c r="BH271" s="2"/>
      <c r="BI271" s="1"/>
      <c r="BJ271" s="56"/>
    </row>
    <row r="272" spans="1:62" ht="31.2">
      <c r="A272" s="23">
        <v>268</v>
      </c>
      <c r="B272" s="33" t="s">
        <v>2905</v>
      </c>
      <c r="C272" s="33" t="s">
        <v>2235</v>
      </c>
      <c r="D272" s="33" t="s">
        <v>2661</v>
      </c>
      <c r="E272" s="33">
        <v>73</v>
      </c>
      <c r="F272" s="33" t="s">
        <v>325</v>
      </c>
      <c r="G272" s="33" t="s">
        <v>325</v>
      </c>
      <c r="H272" s="23" t="str">
        <f t="shared" si="8"/>
        <v>陳＊寶玉</v>
      </c>
      <c r="I272" s="23" t="str">
        <f t="shared" si="9"/>
        <v>2＊840349</v>
      </c>
      <c r="J272" s="33" t="s">
        <v>2236</v>
      </c>
      <c r="K272" s="33" t="s">
        <v>1130</v>
      </c>
      <c r="L272" s="33">
        <v>1125</v>
      </c>
      <c r="M272" s="2"/>
      <c r="N272" s="2"/>
      <c r="O272" s="2"/>
      <c r="P272" s="2"/>
      <c r="Q272" s="2"/>
      <c r="R272" s="18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2"/>
      <c r="AK272" s="1"/>
      <c r="AL272" s="2"/>
      <c r="AM272" s="1"/>
      <c r="AN272" s="1"/>
      <c r="AO272" s="1"/>
      <c r="AP272" s="1"/>
      <c r="AQ272" s="1"/>
      <c r="AR272" s="2"/>
      <c r="AS272" s="1"/>
      <c r="AT272" s="1"/>
      <c r="AU272" s="1"/>
      <c r="AV272" s="1"/>
      <c r="AW272" s="1"/>
      <c r="AX272" s="1"/>
      <c r="AY272" s="1"/>
      <c r="AZ272" s="1"/>
      <c r="BA272" s="1"/>
      <c r="BB272" s="1" t="s">
        <v>3180</v>
      </c>
      <c r="BC272" s="2"/>
      <c r="BD272" s="2"/>
      <c r="BE272" s="1"/>
      <c r="BF272" s="2"/>
      <c r="BG272" s="2"/>
      <c r="BH272" s="2"/>
      <c r="BI272" s="1"/>
      <c r="BJ272" s="56"/>
    </row>
    <row r="273" spans="1:62" ht="31.2">
      <c r="A273" s="23">
        <v>269</v>
      </c>
      <c r="B273" s="33" t="s">
        <v>2901</v>
      </c>
      <c r="C273" s="33" t="s">
        <v>2233</v>
      </c>
      <c r="D273" s="33" t="s">
        <v>2659</v>
      </c>
      <c r="E273" s="33">
        <v>59</v>
      </c>
      <c r="F273" s="33" t="s">
        <v>325</v>
      </c>
      <c r="G273" s="33" t="s">
        <v>325</v>
      </c>
      <c r="H273" s="23" t="str">
        <f t="shared" si="8"/>
        <v>陳＊春</v>
      </c>
      <c r="I273" s="23" t="str">
        <f t="shared" si="9"/>
        <v>2＊856539</v>
      </c>
      <c r="J273" s="33" t="s">
        <v>2236</v>
      </c>
      <c r="K273" s="33" t="s">
        <v>1127</v>
      </c>
      <c r="L273" s="33">
        <v>1125</v>
      </c>
      <c r="M273" s="2"/>
      <c r="N273" s="2"/>
      <c r="O273" s="2"/>
      <c r="P273" s="2"/>
      <c r="Q273" s="2"/>
      <c r="R273" s="18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2"/>
      <c r="AK273" s="1"/>
      <c r="AL273" s="2"/>
      <c r="AM273" s="1"/>
      <c r="AN273" s="1"/>
      <c r="AO273" s="1"/>
      <c r="AP273" s="1"/>
      <c r="AQ273" s="1"/>
      <c r="AR273" s="2"/>
      <c r="AS273" s="1"/>
      <c r="AT273" s="1"/>
      <c r="AU273" s="1"/>
      <c r="AV273" s="1"/>
      <c r="AW273" s="1"/>
      <c r="AX273" s="1"/>
      <c r="AY273" s="1"/>
      <c r="AZ273" s="1"/>
      <c r="BA273" s="1" t="s">
        <v>3180</v>
      </c>
      <c r="BB273" s="1"/>
      <c r="BC273" s="2"/>
      <c r="BD273" s="2"/>
      <c r="BE273" s="1"/>
      <c r="BF273" s="2"/>
      <c r="BG273" s="2"/>
      <c r="BH273" s="2"/>
      <c r="BI273" s="1"/>
      <c r="BJ273" s="56"/>
    </row>
    <row r="274" spans="1:62" ht="46.8">
      <c r="A274" s="23">
        <v>270</v>
      </c>
      <c r="B274" s="33" t="s">
        <v>2906</v>
      </c>
      <c r="C274" s="33" t="s">
        <v>467</v>
      </c>
      <c r="D274" s="33" t="s">
        <v>2659</v>
      </c>
      <c r="E274" s="33">
        <v>64</v>
      </c>
      <c r="F274" s="33" t="s">
        <v>2177</v>
      </c>
      <c r="G274" s="33" t="s">
        <v>2176</v>
      </c>
      <c r="H274" s="23" t="str">
        <f t="shared" si="8"/>
        <v>鄭＊祥</v>
      </c>
      <c r="I274" s="23" t="str">
        <f t="shared" si="9"/>
        <v>0＊736921</v>
      </c>
      <c r="J274" s="33" t="s">
        <v>2236</v>
      </c>
      <c r="K274" s="33" t="s">
        <v>1139</v>
      </c>
      <c r="L274" s="33">
        <v>1125</v>
      </c>
      <c r="M274" s="2"/>
      <c r="N274" s="2"/>
      <c r="O274" s="2"/>
      <c r="P274" s="2"/>
      <c r="Q274" s="2"/>
      <c r="R274" s="18"/>
      <c r="S274" s="1"/>
      <c r="T274" s="1"/>
      <c r="U274" s="1"/>
      <c r="V274" s="1"/>
      <c r="W274" s="1" t="s">
        <v>3180</v>
      </c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2"/>
      <c r="AK274" s="1"/>
      <c r="AL274" s="2"/>
      <c r="AM274" s="1"/>
      <c r="AN274" s="1"/>
      <c r="AO274" s="1"/>
      <c r="AP274" s="1"/>
      <c r="AQ274" s="1"/>
      <c r="AR274" s="2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2"/>
      <c r="BD274" s="2"/>
      <c r="BE274" s="1"/>
      <c r="BF274" s="2"/>
      <c r="BG274" s="2"/>
      <c r="BH274" s="2"/>
      <c r="BI274" s="1" t="s">
        <v>1111</v>
      </c>
      <c r="BJ274" s="56"/>
    </row>
    <row r="275" spans="1:62" ht="31.2">
      <c r="A275" s="23">
        <v>271</v>
      </c>
      <c r="B275" s="33" t="s">
        <v>2907</v>
      </c>
      <c r="C275" s="33" t="s">
        <v>2237</v>
      </c>
      <c r="D275" s="33" t="s">
        <v>2661</v>
      </c>
      <c r="E275" s="33">
        <v>76</v>
      </c>
      <c r="F275" s="33" t="s">
        <v>325</v>
      </c>
      <c r="G275" s="33" t="s">
        <v>325</v>
      </c>
      <c r="H275" s="23" t="str">
        <f t="shared" si="8"/>
        <v>林＊英</v>
      </c>
      <c r="I275" s="23" t="str">
        <f t="shared" si="9"/>
        <v>0＊505283</v>
      </c>
      <c r="J275" s="33" t="s">
        <v>2238</v>
      </c>
      <c r="K275" s="33" t="s">
        <v>1127</v>
      </c>
      <c r="L275" s="33">
        <v>1125</v>
      </c>
      <c r="M275" s="2"/>
      <c r="N275" s="2"/>
      <c r="O275" s="2"/>
      <c r="P275" s="2"/>
      <c r="Q275" s="2"/>
      <c r="R275" s="18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2"/>
      <c r="AK275" s="1"/>
      <c r="AL275" s="2"/>
      <c r="AM275" s="1"/>
      <c r="AN275" s="1"/>
      <c r="AO275" s="1"/>
      <c r="AP275" s="1"/>
      <c r="AQ275" s="1"/>
      <c r="AR275" s="2"/>
      <c r="AS275" s="1"/>
      <c r="AT275" s="1"/>
      <c r="AU275" s="1"/>
      <c r="AV275" s="1"/>
      <c r="AW275" s="1"/>
      <c r="AX275" s="1"/>
      <c r="AY275" s="1"/>
      <c r="AZ275" s="1"/>
      <c r="BA275" s="1" t="s">
        <v>3180</v>
      </c>
      <c r="BB275" s="1"/>
      <c r="BC275" s="2"/>
      <c r="BD275" s="2"/>
      <c r="BE275" s="1"/>
      <c r="BF275" s="2"/>
      <c r="BG275" s="2"/>
      <c r="BH275" s="2"/>
      <c r="BI275" s="1"/>
      <c r="BJ275" s="56"/>
    </row>
    <row r="276" spans="1:62" ht="31.2">
      <c r="A276" s="23">
        <v>272</v>
      </c>
      <c r="B276" s="33" t="s">
        <v>2908</v>
      </c>
      <c r="C276" s="33" t="s">
        <v>1699</v>
      </c>
      <c r="D276" s="33" t="s">
        <v>2661</v>
      </c>
      <c r="E276" s="33">
        <v>53</v>
      </c>
      <c r="F276" s="33" t="s">
        <v>325</v>
      </c>
      <c r="G276" s="33" t="s">
        <v>325</v>
      </c>
      <c r="H276" s="23" t="str">
        <f t="shared" si="8"/>
        <v>黃＊珠</v>
      </c>
      <c r="I276" s="23" t="str">
        <f t="shared" si="9"/>
        <v>0＊874748</v>
      </c>
      <c r="J276" s="33" t="s">
        <v>2238</v>
      </c>
      <c r="K276" s="33" t="s">
        <v>1127</v>
      </c>
      <c r="L276" s="33">
        <v>1125</v>
      </c>
      <c r="M276" s="2"/>
      <c r="N276" s="2"/>
      <c r="O276" s="2"/>
      <c r="P276" s="2"/>
      <c r="Q276" s="2"/>
      <c r="R276" s="18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2"/>
      <c r="AK276" s="1"/>
      <c r="AL276" s="2"/>
      <c r="AM276" s="1"/>
      <c r="AN276" s="1"/>
      <c r="AO276" s="1"/>
      <c r="AP276" s="1"/>
      <c r="AQ276" s="1"/>
      <c r="AR276" s="2"/>
      <c r="AS276" s="1"/>
      <c r="AT276" s="1"/>
      <c r="AU276" s="1"/>
      <c r="AV276" s="1"/>
      <c r="AW276" s="1"/>
      <c r="AX276" s="1"/>
      <c r="AY276" s="1"/>
      <c r="AZ276" s="1"/>
      <c r="BA276" s="1" t="s">
        <v>3180</v>
      </c>
      <c r="BB276" s="1"/>
      <c r="BC276" s="2"/>
      <c r="BD276" s="2"/>
      <c r="BE276" s="1"/>
      <c r="BF276" s="2"/>
      <c r="BG276" s="2"/>
      <c r="BH276" s="2"/>
      <c r="BI276" s="1"/>
      <c r="BJ276" s="56"/>
    </row>
    <row r="277" spans="1:62" ht="31.2">
      <c r="A277" s="23">
        <v>273</v>
      </c>
      <c r="B277" s="33" t="s">
        <v>2909</v>
      </c>
      <c r="C277" s="33" t="s">
        <v>2239</v>
      </c>
      <c r="D277" s="33" t="s">
        <v>2661</v>
      </c>
      <c r="E277" s="33">
        <v>53</v>
      </c>
      <c r="F277" s="33" t="s">
        <v>325</v>
      </c>
      <c r="G277" s="33" t="s">
        <v>325</v>
      </c>
      <c r="H277" s="23" t="str">
        <f t="shared" si="8"/>
        <v>周＊雯</v>
      </c>
      <c r="I277" s="23" t="str">
        <f t="shared" si="9"/>
        <v>1＊420054</v>
      </c>
      <c r="J277" s="33" t="s">
        <v>2238</v>
      </c>
      <c r="K277" s="33" t="s">
        <v>1130</v>
      </c>
      <c r="L277" s="33">
        <v>1125</v>
      </c>
      <c r="M277" s="2"/>
      <c r="N277" s="2"/>
      <c r="O277" s="2"/>
      <c r="P277" s="2"/>
      <c r="Q277" s="2"/>
      <c r="R277" s="18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2"/>
      <c r="AK277" s="1"/>
      <c r="AL277" s="2"/>
      <c r="AM277" s="1"/>
      <c r="AN277" s="1"/>
      <c r="AO277" s="1"/>
      <c r="AP277" s="1"/>
      <c r="AQ277" s="1"/>
      <c r="AR277" s="2"/>
      <c r="AS277" s="1"/>
      <c r="AT277" s="1"/>
      <c r="AU277" s="1"/>
      <c r="AV277" s="1"/>
      <c r="AW277" s="1"/>
      <c r="AX277" s="1"/>
      <c r="AY277" s="1"/>
      <c r="AZ277" s="1"/>
      <c r="BA277" s="1"/>
      <c r="BB277" s="1" t="s">
        <v>1126</v>
      </c>
      <c r="BC277" s="2"/>
      <c r="BD277" s="2"/>
      <c r="BE277" s="1"/>
      <c r="BF277" s="2"/>
      <c r="BG277" s="2"/>
      <c r="BH277" s="2"/>
      <c r="BI277" s="1"/>
      <c r="BJ277" s="56"/>
    </row>
    <row r="278" spans="1:62" ht="31.2">
      <c r="A278" s="23">
        <v>274</v>
      </c>
      <c r="B278" s="33" t="s">
        <v>2910</v>
      </c>
      <c r="C278" s="33" t="s">
        <v>2240</v>
      </c>
      <c r="D278" s="33" t="s">
        <v>2661</v>
      </c>
      <c r="E278" s="33">
        <v>65</v>
      </c>
      <c r="F278" s="33" t="s">
        <v>325</v>
      </c>
      <c r="G278" s="33" t="s">
        <v>325</v>
      </c>
      <c r="H278" s="23" t="str">
        <f t="shared" si="8"/>
        <v>朱＊定</v>
      </c>
      <c r="I278" s="23" t="str">
        <f t="shared" si="9"/>
        <v>1＊285993</v>
      </c>
      <c r="J278" s="33" t="s">
        <v>2238</v>
      </c>
      <c r="K278" s="33" t="s">
        <v>1127</v>
      </c>
      <c r="L278" s="33">
        <v>1125</v>
      </c>
      <c r="M278" s="2"/>
      <c r="N278" s="2"/>
      <c r="O278" s="2"/>
      <c r="P278" s="2"/>
      <c r="Q278" s="2"/>
      <c r="R278" s="18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2"/>
      <c r="AK278" s="1"/>
      <c r="AL278" s="2"/>
      <c r="AM278" s="1"/>
      <c r="AN278" s="1"/>
      <c r="AO278" s="1"/>
      <c r="AP278" s="1"/>
      <c r="AQ278" s="1"/>
      <c r="AR278" s="2"/>
      <c r="AS278" s="1"/>
      <c r="AT278" s="1"/>
      <c r="AU278" s="1"/>
      <c r="AV278" s="1"/>
      <c r="AW278" s="1"/>
      <c r="AX278" s="1"/>
      <c r="AY278" s="1"/>
      <c r="AZ278" s="1"/>
      <c r="BA278" s="1" t="s">
        <v>3180</v>
      </c>
      <c r="BB278" s="1"/>
      <c r="BC278" s="2"/>
      <c r="BD278" s="2"/>
      <c r="BE278" s="1"/>
      <c r="BF278" s="2"/>
      <c r="BG278" s="2"/>
      <c r="BH278" s="2"/>
      <c r="BI278" s="1"/>
      <c r="BJ278" s="56"/>
    </row>
    <row r="279" spans="1:62" ht="31.2">
      <c r="A279" s="23">
        <v>275</v>
      </c>
      <c r="B279" s="33" t="s">
        <v>2911</v>
      </c>
      <c r="C279" s="33" t="s">
        <v>2241</v>
      </c>
      <c r="D279" s="33" t="s">
        <v>2659</v>
      </c>
      <c r="E279" s="33">
        <v>61</v>
      </c>
      <c r="F279" s="33" t="s">
        <v>325</v>
      </c>
      <c r="G279" s="33" t="s">
        <v>325</v>
      </c>
      <c r="H279" s="23" t="str">
        <f t="shared" si="8"/>
        <v>黃＊貴</v>
      </c>
      <c r="I279" s="23" t="str">
        <f t="shared" si="9"/>
        <v>2＊502258</v>
      </c>
      <c r="J279" s="33" t="s">
        <v>2238</v>
      </c>
      <c r="K279" s="33" t="s">
        <v>1127</v>
      </c>
      <c r="L279" s="33">
        <v>1125</v>
      </c>
      <c r="M279" s="2"/>
      <c r="N279" s="2"/>
      <c r="O279" s="2"/>
      <c r="P279" s="2"/>
      <c r="Q279" s="2"/>
      <c r="R279" s="18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2"/>
      <c r="AK279" s="1"/>
      <c r="AL279" s="2"/>
      <c r="AM279" s="1"/>
      <c r="AN279" s="1"/>
      <c r="AO279" s="1"/>
      <c r="AP279" s="1"/>
      <c r="AQ279" s="1"/>
      <c r="AR279" s="2"/>
      <c r="AS279" s="1"/>
      <c r="AT279" s="1"/>
      <c r="AU279" s="1"/>
      <c r="AV279" s="1"/>
      <c r="AW279" s="1"/>
      <c r="AX279" s="1"/>
      <c r="AY279" s="1"/>
      <c r="AZ279" s="1"/>
      <c r="BA279" s="1" t="s">
        <v>1102</v>
      </c>
      <c r="BB279" s="1"/>
      <c r="BC279" s="2"/>
      <c r="BD279" s="2"/>
      <c r="BE279" s="1" t="s">
        <v>1114</v>
      </c>
      <c r="BF279" s="2"/>
      <c r="BG279" s="2"/>
      <c r="BH279" s="2"/>
      <c r="BI279" s="1"/>
      <c r="BJ279" s="56"/>
    </row>
    <row r="280" spans="1:62" ht="31.2">
      <c r="A280" s="23">
        <v>276</v>
      </c>
      <c r="B280" s="33" t="s">
        <v>2912</v>
      </c>
      <c r="C280" s="33" t="s">
        <v>2242</v>
      </c>
      <c r="D280" s="33" t="s">
        <v>2659</v>
      </c>
      <c r="E280" s="33">
        <v>87</v>
      </c>
      <c r="F280" s="33" t="s">
        <v>325</v>
      </c>
      <c r="G280" s="33" t="s">
        <v>325</v>
      </c>
      <c r="H280" s="23" t="str">
        <f t="shared" si="8"/>
        <v>鄭＊進</v>
      </c>
      <c r="I280" s="23" t="str">
        <f t="shared" si="9"/>
        <v>2＊877216</v>
      </c>
      <c r="J280" s="33" t="s">
        <v>2238</v>
      </c>
      <c r="K280" s="33" t="s">
        <v>1131</v>
      </c>
      <c r="L280" s="33">
        <v>1125</v>
      </c>
      <c r="M280" s="2"/>
      <c r="N280" s="2"/>
      <c r="O280" s="2"/>
      <c r="P280" s="2"/>
      <c r="Q280" s="2"/>
      <c r="R280" s="18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2"/>
      <c r="AK280" s="1"/>
      <c r="AL280" s="2"/>
      <c r="AM280" s="1"/>
      <c r="AN280" s="1"/>
      <c r="AO280" s="1"/>
      <c r="AP280" s="1"/>
      <c r="AQ280" s="1"/>
      <c r="AR280" s="2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2" t="s">
        <v>3187</v>
      </c>
      <c r="BD280" s="2"/>
      <c r="BE280" s="1"/>
      <c r="BF280" s="2"/>
      <c r="BG280" s="2"/>
      <c r="BH280" s="2"/>
      <c r="BI280" s="1"/>
      <c r="BJ280" s="56"/>
    </row>
    <row r="281" spans="1:62" ht="31.2">
      <c r="A281" s="23">
        <v>277</v>
      </c>
      <c r="B281" s="33" t="s">
        <v>2913</v>
      </c>
      <c r="C281" s="33" t="s">
        <v>97</v>
      </c>
      <c r="D281" s="33" t="s">
        <v>2661</v>
      </c>
      <c r="E281" s="33">
        <v>59</v>
      </c>
      <c r="F281" s="33" t="s">
        <v>325</v>
      </c>
      <c r="G281" s="33" t="s">
        <v>325</v>
      </c>
      <c r="H281" s="23" t="str">
        <f t="shared" si="8"/>
        <v>翁＊玫</v>
      </c>
      <c r="I281" s="23" t="str">
        <f t="shared" si="9"/>
        <v>0＊466701</v>
      </c>
      <c r="J281" s="33" t="s">
        <v>2238</v>
      </c>
      <c r="K281" s="33" t="s">
        <v>1127</v>
      </c>
      <c r="L281" s="33">
        <v>1125</v>
      </c>
      <c r="M281" s="2"/>
      <c r="N281" s="2"/>
      <c r="O281" s="2"/>
      <c r="P281" s="2"/>
      <c r="Q281" s="2"/>
      <c r="R281" s="18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2"/>
      <c r="AK281" s="1"/>
      <c r="AL281" s="2"/>
      <c r="AM281" s="1"/>
      <c r="AN281" s="1"/>
      <c r="AO281" s="1"/>
      <c r="AP281" s="1"/>
      <c r="AQ281" s="1"/>
      <c r="AR281" s="2"/>
      <c r="AS281" s="1"/>
      <c r="AT281" s="1"/>
      <c r="AU281" s="1"/>
      <c r="AV281" s="1"/>
      <c r="AW281" s="1"/>
      <c r="AX281" s="1"/>
      <c r="AY281" s="1"/>
      <c r="AZ281" s="1"/>
      <c r="BA281" s="1" t="s">
        <v>1126</v>
      </c>
      <c r="BB281" s="1"/>
      <c r="BC281" s="2"/>
      <c r="BD281" s="2"/>
      <c r="BE281" s="1" t="s">
        <v>1114</v>
      </c>
      <c r="BF281" s="2"/>
      <c r="BG281" s="2"/>
      <c r="BH281" s="2"/>
      <c r="BI281" s="1"/>
      <c r="BJ281" s="56"/>
    </row>
    <row r="282" spans="1:62" ht="31.2">
      <c r="A282" s="23">
        <v>278</v>
      </c>
      <c r="B282" s="33" t="s">
        <v>2914</v>
      </c>
      <c r="C282" s="33" t="s">
        <v>2243</v>
      </c>
      <c r="D282" s="33" t="s">
        <v>2661</v>
      </c>
      <c r="E282" s="33">
        <v>50</v>
      </c>
      <c r="F282" s="33" t="s">
        <v>325</v>
      </c>
      <c r="G282" s="33" t="s">
        <v>325</v>
      </c>
      <c r="H282" s="23" t="str">
        <f t="shared" si="8"/>
        <v>黃＊筑</v>
      </c>
      <c r="I282" s="23" t="str">
        <f t="shared" si="9"/>
        <v>0＊006811</v>
      </c>
      <c r="J282" s="33" t="s">
        <v>2132</v>
      </c>
      <c r="K282" s="33" t="s">
        <v>1127</v>
      </c>
      <c r="L282" s="33">
        <v>1173</v>
      </c>
      <c r="M282" s="2"/>
      <c r="N282" s="2"/>
      <c r="O282" s="2"/>
      <c r="P282" s="2"/>
      <c r="Q282" s="2"/>
      <c r="R282" s="18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2"/>
      <c r="AK282" s="1"/>
      <c r="AL282" s="2"/>
      <c r="AM282" s="1"/>
      <c r="AN282" s="1"/>
      <c r="AO282" s="1"/>
      <c r="AP282" s="1"/>
      <c r="AQ282" s="1"/>
      <c r="AR282" s="2"/>
      <c r="AS282" s="1"/>
      <c r="AT282" s="1"/>
      <c r="AU282" s="1"/>
      <c r="AV282" s="1"/>
      <c r="AW282" s="1"/>
      <c r="AX282" s="1"/>
      <c r="AY282" s="1"/>
      <c r="AZ282" s="1"/>
      <c r="BA282" s="1" t="s">
        <v>3180</v>
      </c>
      <c r="BB282" s="1"/>
      <c r="BC282" s="2"/>
      <c r="BD282" s="2"/>
      <c r="BE282" s="1"/>
      <c r="BF282" s="2"/>
      <c r="BG282" s="2"/>
      <c r="BH282" s="2"/>
      <c r="BI282" s="1"/>
      <c r="BJ282" s="56"/>
    </row>
    <row r="283" spans="1:62" ht="31.2">
      <c r="A283" s="23">
        <v>279</v>
      </c>
      <c r="B283" s="33" t="s">
        <v>2915</v>
      </c>
      <c r="C283" s="33" t="s">
        <v>2244</v>
      </c>
      <c r="D283" s="33" t="s">
        <v>2659</v>
      </c>
      <c r="E283" s="33">
        <v>53</v>
      </c>
      <c r="F283" s="33" t="s">
        <v>325</v>
      </c>
      <c r="G283" s="33" t="s">
        <v>325</v>
      </c>
      <c r="H283" s="23" t="str">
        <f t="shared" si="8"/>
        <v>蔡＊玄</v>
      </c>
      <c r="I283" s="23" t="str">
        <f t="shared" si="9"/>
        <v>1＊909778</v>
      </c>
      <c r="J283" s="33" t="s">
        <v>2132</v>
      </c>
      <c r="K283" s="33" t="s">
        <v>1152</v>
      </c>
      <c r="L283" s="33">
        <v>1173</v>
      </c>
      <c r="M283" s="2"/>
      <c r="N283" s="2"/>
      <c r="O283" s="2"/>
      <c r="P283" s="2"/>
      <c r="Q283" s="2"/>
      <c r="R283" s="18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2"/>
      <c r="AK283" s="1"/>
      <c r="AL283" s="2"/>
      <c r="AM283" s="1"/>
      <c r="AN283" s="1"/>
      <c r="AO283" s="1"/>
      <c r="AP283" s="1"/>
      <c r="AQ283" s="1"/>
      <c r="AR283" s="2" t="s">
        <v>3187</v>
      </c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2"/>
      <c r="BD283" s="2"/>
      <c r="BE283" s="1"/>
      <c r="BF283" s="2"/>
      <c r="BG283" s="2"/>
      <c r="BH283" s="2"/>
      <c r="BI283" s="1" t="s">
        <v>1111</v>
      </c>
      <c r="BJ283" s="56"/>
    </row>
    <row r="284" spans="1:62" ht="31.2">
      <c r="A284" s="23">
        <v>280</v>
      </c>
      <c r="B284" s="33" t="s">
        <v>2916</v>
      </c>
      <c r="C284" s="33" t="s">
        <v>535</v>
      </c>
      <c r="D284" s="33" t="s">
        <v>2659</v>
      </c>
      <c r="E284" s="33">
        <v>63</v>
      </c>
      <c r="F284" s="33" t="s">
        <v>325</v>
      </c>
      <c r="G284" s="33" t="s">
        <v>325</v>
      </c>
      <c r="H284" s="23" t="str">
        <f t="shared" si="8"/>
        <v>鐘＊明</v>
      </c>
      <c r="I284" s="23" t="str">
        <f t="shared" si="9"/>
        <v>1＊896293</v>
      </c>
      <c r="J284" s="33" t="s">
        <v>2132</v>
      </c>
      <c r="K284" s="33" t="s">
        <v>1127</v>
      </c>
      <c r="L284" s="33">
        <v>1173</v>
      </c>
      <c r="M284" s="2"/>
      <c r="N284" s="2"/>
      <c r="O284" s="2"/>
      <c r="P284" s="2"/>
      <c r="Q284" s="2"/>
      <c r="R284" s="18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2"/>
      <c r="AK284" s="1"/>
      <c r="AL284" s="2"/>
      <c r="AM284" s="1"/>
      <c r="AN284" s="1"/>
      <c r="AO284" s="1"/>
      <c r="AP284" s="1"/>
      <c r="AQ284" s="1"/>
      <c r="AR284" s="2"/>
      <c r="AS284" s="1"/>
      <c r="AT284" s="1"/>
      <c r="AU284" s="1"/>
      <c r="AV284" s="1"/>
      <c r="AW284" s="1"/>
      <c r="AX284" s="1"/>
      <c r="AY284" s="1"/>
      <c r="AZ284" s="1"/>
      <c r="BA284" s="1" t="s">
        <v>3180</v>
      </c>
      <c r="BB284" s="1"/>
      <c r="BC284" s="2"/>
      <c r="BD284" s="2"/>
      <c r="BE284" s="1"/>
      <c r="BF284" s="2"/>
      <c r="BG284" s="2"/>
      <c r="BH284" s="2"/>
      <c r="BI284" s="1"/>
      <c r="BJ284" s="56"/>
    </row>
    <row r="285" spans="1:62" ht="31.2">
      <c r="A285" s="23">
        <v>281</v>
      </c>
      <c r="B285" s="33" t="s">
        <v>2917</v>
      </c>
      <c r="C285" s="33" t="s">
        <v>1481</v>
      </c>
      <c r="D285" s="33" t="s">
        <v>2659</v>
      </c>
      <c r="E285" s="33">
        <v>72</v>
      </c>
      <c r="F285" s="33" t="s">
        <v>1605</v>
      </c>
      <c r="G285" s="33" t="s">
        <v>2160</v>
      </c>
      <c r="H285" s="23" t="str">
        <f t="shared" si="8"/>
        <v>倪＊麟</v>
      </c>
      <c r="I285" s="23" t="str">
        <f t="shared" si="9"/>
        <v>1＊065773</v>
      </c>
      <c r="J285" s="33" t="s">
        <v>2132</v>
      </c>
      <c r="K285" s="33" t="s">
        <v>1143</v>
      </c>
      <c r="L285" s="33">
        <v>1173</v>
      </c>
      <c r="M285" s="2"/>
      <c r="N285" s="2"/>
      <c r="O285" s="2"/>
      <c r="P285" s="2"/>
      <c r="Q285" s="2"/>
      <c r="R285" s="18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2"/>
      <c r="AK285" s="1"/>
      <c r="AL285" s="2"/>
      <c r="AM285" s="1"/>
      <c r="AN285" s="1"/>
      <c r="AO285" s="1"/>
      <c r="AP285" s="1"/>
      <c r="AQ285" s="1"/>
      <c r="AR285" s="2"/>
      <c r="AS285" s="1"/>
      <c r="AT285" s="1"/>
      <c r="AU285" s="1"/>
      <c r="AV285" s="1" t="s">
        <v>3180</v>
      </c>
      <c r="AW285" s="1"/>
      <c r="AX285" s="1"/>
      <c r="AY285" s="1"/>
      <c r="AZ285" s="1"/>
      <c r="BA285" s="1"/>
      <c r="BB285" s="1"/>
      <c r="BC285" s="2" t="s">
        <v>3187</v>
      </c>
      <c r="BD285" s="2"/>
      <c r="BE285" s="1"/>
      <c r="BF285" s="2"/>
      <c r="BG285" s="2"/>
      <c r="BH285" s="2"/>
      <c r="BI285" s="1"/>
      <c r="BJ285" s="56"/>
    </row>
    <row r="286" spans="1:62" ht="31.2">
      <c r="A286" s="23">
        <v>282</v>
      </c>
      <c r="B286" s="33" t="s">
        <v>2918</v>
      </c>
      <c r="C286" s="33" t="s">
        <v>895</v>
      </c>
      <c r="D286" s="33" t="s">
        <v>2659</v>
      </c>
      <c r="E286" s="33">
        <v>64</v>
      </c>
      <c r="F286" s="33" t="s">
        <v>325</v>
      </c>
      <c r="G286" s="33" t="s">
        <v>325</v>
      </c>
      <c r="H286" s="23" t="str">
        <f t="shared" si="8"/>
        <v>陳＊賢</v>
      </c>
      <c r="I286" s="23" t="str">
        <f t="shared" si="9"/>
        <v>1＊680841</v>
      </c>
      <c r="J286" s="33" t="s">
        <v>2140</v>
      </c>
      <c r="K286" s="33" t="s">
        <v>1127</v>
      </c>
      <c r="L286" s="33">
        <v>1173</v>
      </c>
      <c r="M286" s="2"/>
      <c r="N286" s="2"/>
      <c r="O286" s="2"/>
      <c r="P286" s="2"/>
      <c r="Q286" s="2"/>
      <c r="R286" s="18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2"/>
      <c r="AK286" s="1"/>
      <c r="AL286" s="2"/>
      <c r="AM286" s="1"/>
      <c r="AN286" s="1"/>
      <c r="AO286" s="1"/>
      <c r="AP286" s="1"/>
      <c r="AQ286" s="1"/>
      <c r="AR286" s="2"/>
      <c r="AS286" s="1"/>
      <c r="AT286" s="1"/>
      <c r="AU286" s="1"/>
      <c r="AV286" s="1"/>
      <c r="AW286" s="1"/>
      <c r="AX286" s="1"/>
      <c r="AY286" s="1"/>
      <c r="AZ286" s="1"/>
      <c r="BA286" s="1" t="s">
        <v>3180</v>
      </c>
      <c r="BB286" s="1"/>
      <c r="BC286" s="2"/>
      <c r="BD286" s="2"/>
      <c r="BE286" s="1"/>
      <c r="BF286" s="2"/>
      <c r="BG286" s="2"/>
      <c r="BH286" s="2"/>
      <c r="BI286" s="1"/>
      <c r="BJ286" s="56"/>
    </row>
    <row r="287" spans="1:62" ht="31.2">
      <c r="A287" s="23">
        <v>283</v>
      </c>
      <c r="B287" s="33" t="s">
        <v>2919</v>
      </c>
      <c r="C287" s="33" t="s">
        <v>2245</v>
      </c>
      <c r="D287" s="33" t="s">
        <v>2661</v>
      </c>
      <c r="E287" s="33">
        <v>64</v>
      </c>
      <c r="F287" s="33" t="s">
        <v>325</v>
      </c>
      <c r="G287" s="33" t="s">
        <v>325</v>
      </c>
      <c r="H287" s="23" t="str">
        <f t="shared" si="8"/>
        <v>王＊雪鳳</v>
      </c>
      <c r="I287" s="23" t="str">
        <f t="shared" si="9"/>
        <v>1＊678561</v>
      </c>
      <c r="J287" s="33" t="s">
        <v>2140</v>
      </c>
      <c r="K287" s="33" t="s">
        <v>2641</v>
      </c>
      <c r="L287" s="33">
        <v>1173</v>
      </c>
      <c r="M287" s="2"/>
      <c r="N287" s="2"/>
      <c r="O287" s="2"/>
      <c r="P287" s="2"/>
      <c r="Q287" s="2"/>
      <c r="R287" s="18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2"/>
      <c r="AK287" s="1"/>
      <c r="AL287" s="2"/>
      <c r="AM287" s="1"/>
      <c r="AN287" s="1"/>
      <c r="AO287" s="1"/>
      <c r="AP287" s="1"/>
      <c r="AQ287" s="1"/>
      <c r="AR287" s="2"/>
      <c r="AS287" s="1"/>
      <c r="AT287" s="1"/>
      <c r="AU287" s="1"/>
      <c r="AV287" s="1"/>
      <c r="AW287" s="1"/>
      <c r="AX287" s="1"/>
      <c r="AY287" s="1"/>
      <c r="AZ287" s="1"/>
      <c r="BA287" s="1" t="s">
        <v>3180</v>
      </c>
      <c r="BB287" s="1"/>
      <c r="BC287" s="2"/>
      <c r="BD287" s="2"/>
      <c r="BE287" s="1"/>
      <c r="BF287" s="2"/>
      <c r="BG287" s="2"/>
      <c r="BH287" s="2"/>
      <c r="BI287" s="1"/>
      <c r="BJ287" s="56"/>
    </row>
    <row r="288" spans="1:62" ht="16.2">
      <c r="A288" s="23">
        <v>284</v>
      </c>
      <c r="B288" s="33" t="s">
        <v>2920</v>
      </c>
      <c r="C288" s="33" t="s">
        <v>1483</v>
      </c>
      <c r="D288" s="33" t="s">
        <v>2661</v>
      </c>
      <c r="E288" s="33">
        <v>72</v>
      </c>
      <c r="F288" s="33" t="s">
        <v>325</v>
      </c>
      <c r="G288" s="33" t="s">
        <v>325</v>
      </c>
      <c r="H288" s="23" t="str">
        <f t="shared" si="8"/>
        <v>連＊寶彩</v>
      </c>
      <c r="I288" s="23" t="str">
        <f t="shared" si="9"/>
        <v>2＊816003</v>
      </c>
      <c r="J288" s="33" t="s">
        <v>2140</v>
      </c>
      <c r="K288" s="33">
        <v>5760350</v>
      </c>
      <c r="L288" s="33">
        <v>1173</v>
      </c>
      <c r="M288" s="2"/>
      <c r="N288" s="2"/>
      <c r="O288" s="2"/>
      <c r="P288" s="2"/>
      <c r="Q288" s="2"/>
      <c r="R288" s="18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2"/>
      <c r="AK288" s="1"/>
      <c r="AL288" s="2"/>
      <c r="AM288" s="1"/>
      <c r="AN288" s="1"/>
      <c r="AO288" s="1"/>
      <c r="AP288" s="1"/>
      <c r="AQ288" s="1"/>
      <c r="AR288" s="2"/>
      <c r="AS288" s="1"/>
      <c r="AT288" s="1"/>
      <c r="AU288" s="1" t="s">
        <v>3180</v>
      </c>
      <c r="AV288" s="1"/>
      <c r="AW288" s="1"/>
      <c r="AX288" s="1"/>
      <c r="AY288" s="1"/>
      <c r="AZ288" s="1"/>
      <c r="BA288" s="1"/>
      <c r="BB288" s="1"/>
      <c r="BC288" s="2"/>
      <c r="BD288" s="2"/>
      <c r="BE288" s="1"/>
      <c r="BF288" s="2"/>
      <c r="BG288" s="2"/>
      <c r="BH288" s="2"/>
      <c r="BI288" s="1"/>
      <c r="BJ288" s="56"/>
    </row>
    <row r="289" spans="1:62" ht="16.2">
      <c r="A289" s="23">
        <v>285</v>
      </c>
      <c r="B289" s="33" t="s">
        <v>2921</v>
      </c>
      <c r="C289" s="33" t="s">
        <v>2246</v>
      </c>
      <c r="D289" s="33" t="s">
        <v>2661</v>
      </c>
      <c r="E289" s="33">
        <v>70</v>
      </c>
      <c r="F289" s="33" t="s">
        <v>2133</v>
      </c>
      <c r="G289" s="33" t="s">
        <v>2145</v>
      </c>
      <c r="H289" s="23" t="str">
        <f t="shared" si="8"/>
        <v>林＊蓉</v>
      </c>
      <c r="I289" s="23" t="str">
        <f t="shared" si="9"/>
        <v>1＊291354</v>
      </c>
      <c r="J289" s="33" t="s">
        <v>2138</v>
      </c>
      <c r="K289" s="33">
        <v>5760350</v>
      </c>
      <c r="L289" s="33">
        <v>1173</v>
      </c>
      <c r="M289" s="2"/>
      <c r="N289" s="2"/>
      <c r="O289" s="2"/>
      <c r="P289" s="2"/>
      <c r="Q289" s="2"/>
      <c r="R289" s="18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2"/>
      <c r="AK289" s="1"/>
      <c r="AL289" s="2"/>
      <c r="AM289" s="1"/>
      <c r="AN289" s="1"/>
      <c r="AO289" s="1"/>
      <c r="AP289" s="1"/>
      <c r="AQ289" s="1"/>
      <c r="AR289" s="2"/>
      <c r="AS289" s="1"/>
      <c r="AT289" s="1"/>
      <c r="AU289" s="1" t="s">
        <v>3180</v>
      </c>
      <c r="AV289" s="1"/>
      <c r="AW289" s="1"/>
      <c r="AX289" s="1"/>
      <c r="AY289" s="1"/>
      <c r="AZ289" s="1"/>
      <c r="BA289" s="1"/>
      <c r="BB289" s="1"/>
      <c r="BC289" s="2"/>
      <c r="BD289" s="2"/>
      <c r="BE289" s="1"/>
      <c r="BF289" s="2"/>
      <c r="BG289" s="2"/>
      <c r="BH289" s="2"/>
      <c r="BI289" s="1"/>
      <c r="BJ289" s="56"/>
    </row>
    <row r="290" spans="1:62" ht="16.2">
      <c r="A290" s="23">
        <v>286</v>
      </c>
      <c r="B290" s="33" t="s">
        <v>2922</v>
      </c>
      <c r="C290" s="33" t="s">
        <v>2247</v>
      </c>
      <c r="D290" s="33" t="s">
        <v>2659</v>
      </c>
      <c r="E290" s="33">
        <v>74</v>
      </c>
      <c r="F290" s="33" t="s">
        <v>325</v>
      </c>
      <c r="G290" s="33" t="s">
        <v>325</v>
      </c>
      <c r="H290" s="23" t="str">
        <f t="shared" si="8"/>
        <v>陳＊崑</v>
      </c>
      <c r="I290" s="23" t="str">
        <f t="shared" si="9"/>
        <v>2＊400347</v>
      </c>
      <c r="J290" s="33" t="s">
        <v>2145</v>
      </c>
      <c r="K290" s="33">
        <v>5761110</v>
      </c>
      <c r="L290" s="33">
        <v>1173</v>
      </c>
      <c r="M290" s="2"/>
      <c r="N290" s="2"/>
      <c r="O290" s="2"/>
      <c r="P290" s="2"/>
      <c r="Q290" s="2"/>
      <c r="R290" s="18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2"/>
      <c r="AK290" s="1"/>
      <c r="AL290" s="2"/>
      <c r="AM290" s="1"/>
      <c r="AN290" s="1"/>
      <c r="AO290" s="1"/>
      <c r="AP290" s="1"/>
      <c r="AQ290" s="1"/>
      <c r="AR290" s="2"/>
      <c r="AS290" s="1"/>
      <c r="AT290" s="1"/>
      <c r="AU290" s="1"/>
      <c r="AV290" s="1" t="s">
        <v>3180</v>
      </c>
      <c r="AW290" s="1"/>
      <c r="AX290" s="1"/>
      <c r="AY290" s="1"/>
      <c r="AZ290" s="1"/>
      <c r="BA290" s="1"/>
      <c r="BB290" s="1"/>
      <c r="BC290" s="2"/>
      <c r="BD290" s="2"/>
      <c r="BE290" s="1"/>
      <c r="BF290" s="2"/>
      <c r="BG290" s="2"/>
      <c r="BH290" s="2"/>
      <c r="BI290" s="1"/>
      <c r="BJ290" s="56"/>
    </row>
    <row r="291" spans="1:62" ht="46.8">
      <c r="A291" s="23">
        <v>287</v>
      </c>
      <c r="B291" s="33" t="s">
        <v>2700</v>
      </c>
      <c r="C291" s="33" t="s">
        <v>441</v>
      </c>
      <c r="D291" s="33" t="s">
        <v>2661</v>
      </c>
      <c r="E291" s="33">
        <v>80</v>
      </c>
      <c r="F291" s="33" t="s">
        <v>325</v>
      </c>
      <c r="G291" s="33" t="s">
        <v>325</v>
      </c>
      <c r="H291" s="23" t="str">
        <f t="shared" si="8"/>
        <v>林＊蕊</v>
      </c>
      <c r="I291" s="23" t="str">
        <f t="shared" si="9"/>
        <v>0＊415425</v>
      </c>
      <c r="J291" s="33" t="s">
        <v>2145</v>
      </c>
      <c r="K291" s="33" t="s">
        <v>1155</v>
      </c>
      <c r="L291" s="33">
        <v>1173</v>
      </c>
      <c r="M291" s="2"/>
      <c r="N291" s="2"/>
      <c r="O291" s="2"/>
      <c r="P291" s="2"/>
      <c r="Q291" s="2"/>
      <c r="R291" s="18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2"/>
      <c r="AK291" s="1"/>
      <c r="AL291" s="2"/>
      <c r="AM291" s="1"/>
      <c r="AN291" s="1"/>
      <c r="AO291" s="1"/>
      <c r="AP291" s="1"/>
      <c r="AQ291" s="1"/>
      <c r="AR291" s="2"/>
      <c r="AS291" s="1"/>
      <c r="AT291" s="1"/>
      <c r="AU291" s="1"/>
      <c r="AV291" s="1" t="s">
        <v>3180</v>
      </c>
      <c r="AW291" s="1"/>
      <c r="AX291" s="1"/>
      <c r="AY291" s="1"/>
      <c r="AZ291" s="1"/>
      <c r="BA291" s="1"/>
      <c r="BB291" s="1"/>
      <c r="BC291" s="2" t="s">
        <v>3187</v>
      </c>
      <c r="BD291" s="2"/>
      <c r="BE291" s="1"/>
      <c r="BF291" s="2"/>
      <c r="BG291" s="2"/>
      <c r="BH291" s="2"/>
      <c r="BI291" s="1" t="s">
        <v>1111</v>
      </c>
      <c r="BJ291" s="56"/>
    </row>
    <row r="292" spans="1:62" ht="16.2">
      <c r="A292" s="23">
        <v>288</v>
      </c>
      <c r="B292" s="33" t="s">
        <v>2923</v>
      </c>
      <c r="C292" s="33" t="s">
        <v>480</v>
      </c>
      <c r="D292" s="33" t="s">
        <v>2659</v>
      </c>
      <c r="E292" s="33">
        <v>50</v>
      </c>
      <c r="F292" s="33" t="s">
        <v>325</v>
      </c>
      <c r="G292" s="33" t="s">
        <v>325</v>
      </c>
      <c r="H292" s="23" t="str">
        <f t="shared" si="8"/>
        <v>王＊智</v>
      </c>
      <c r="I292" s="23" t="str">
        <f t="shared" si="9"/>
        <v>1＊972247</v>
      </c>
      <c r="J292" s="33" t="s">
        <v>2146</v>
      </c>
      <c r="K292" s="33">
        <v>5760350</v>
      </c>
      <c r="L292" s="33">
        <v>1173</v>
      </c>
      <c r="M292" s="2"/>
      <c r="N292" s="2"/>
      <c r="O292" s="2"/>
      <c r="P292" s="2"/>
      <c r="Q292" s="2"/>
      <c r="R292" s="18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2"/>
      <c r="AK292" s="1"/>
      <c r="AL292" s="2"/>
      <c r="AM292" s="1"/>
      <c r="AN292" s="1"/>
      <c r="AO292" s="1"/>
      <c r="AP292" s="1"/>
      <c r="AQ292" s="1"/>
      <c r="AR292" s="2"/>
      <c r="AS292" s="1"/>
      <c r="AT292" s="1"/>
      <c r="AU292" s="1" t="s">
        <v>3180</v>
      </c>
      <c r="AV292" s="1"/>
      <c r="AW292" s="1"/>
      <c r="AX292" s="1"/>
      <c r="AY292" s="1"/>
      <c r="AZ292" s="1"/>
      <c r="BA292" s="1"/>
      <c r="BB292" s="1"/>
      <c r="BC292" s="2"/>
      <c r="BD292" s="2"/>
      <c r="BE292" s="1"/>
      <c r="BF292" s="2"/>
      <c r="BG292" s="2"/>
      <c r="BH292" s="2"/>
      <c r="BI292" s="1"/>
      <c r="BJ292" s="56"/>
    </row>
    <row r="293" spans="1:62" ht="16.2">
      <c r="A293" s="23">
        <v>289</v>
      </c>
      <c r="B293" s="33" t="s">
        <v>2924</v>
      </c>
      <c r="C293" s="33" t="s">
        <v>533</v>
      </c>
      <c r="D293" s="33" t="s">
        <v>2659</v>
      </c>
      <c r="E293" s="33">
        <v>78</v>
      </c>
      <c r="F293" s="33" t="s">
        <v>325</v>
      </c>
      <c r="G293" s="33" t="s">
        <v>325</v>
      </c>
      <c r="H293" s="23" t="str">
        <f t="shared" si="8"/>
        <v>陳＊傳</v>
      </c>
      <c r="I293" s="23" t="str">
        <f t="shared" si="9"/>
        <v>1＊396788</v>
      </c>
      <c r="J293" s="33" t="s">
        <v>2158</v>
      </c>
      <c r="K293" s="33">
        <v>5760350</v>
      </c>
      <c r="L293" s="33">
        <v>1173</v>
      </c>
      <c r="M293" s="2"/>
      <c r="N293" s="2"/>
      <c r="O293" s="2"/>
      <c r="P293" s="2"/>
      <c r="Q293" s="2"/>
      <c r="R293" s="18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2"/>
      <c r="AK293" s="1"/>
      <c r="AL293" s="2"/>
      <c r="AM293" s="1"/>
      <c r="AN293" s="1"/>
      <c r="AO293" s="1"/>
      <c r="AP293" s="1"/>
      <c r="AQ293" s="1"/>
      <c r="AR293" s="2"/>
      <c r="AS293" s="1"/>
      <c r="AT293" s="1"/>
      <c r="AU293" s="1" t="s">
        <v>3180</v>
      </c>
      <c r="AV293" s="1"/>
      <c r="AW293" s="1"/>
      <c r="AX293" s="1"/>
      <c r="AY293" s="1"/>
      <c r="AZ293" s="1"/>
      <c r="BA293" s="1"/>
      <c r="BB293" s="1"/>
      <c r="BC293" s="2"/>
      <c r="BD293" s="2"/>
      <c r="BE293" s="1"/>
      <c r="BF293" s="2"/>
      <c r="BG293" s="2"/>
      <c r="BH293" s="2"/>
      <c r="BI293" s="1"/>
      <c r="BJ293" s="56"/>
    </row>
    <row r="294" spans="1:62" ht="31.2">
      <c r="A294" s="23">
        <v>290</v>
      </c>
      <c r="B294" s="33" t="s">
        <v>2925</v>
      </c>
      <c r="C294" s="33" t="s">
        <v>2248</v>
      </c>
      <c r="D294" s="33" t="s">
        <v>2661</v>
      </c>
      <c r="E294" s="33">
        <v>67</v>
      </c>
      <c r="F294" s="33" t="s">
        <v>325</v>
      </c>
      <c r="G294" s="33" t="s">
        <v>325</v>
      </c>
      <c r="H294" s="23" t="str">
        <f t="shared" si="8"/>
        <v>李＊英</v>
      </c>
      <c r="I294" s="23" t="str">
        <f t="shared" si="9"/>
        <v>0＊761265</v>
      </c>
      <c r="J294" s="33" t="s">
        <v>2160</v>
      </c>
      <c r="K294" s="33" t="s">
        <v>1127</v>
      </c>
      <c r="L294" s="33">
        <v>1173</v>
      </c>
      <c r="M294" s="2"/>
      <c r="N294" s="2"/>
      <c r="O294" s="2"/>
      <c r="P294" s="2"/>
      <c r="Q294" s="2"/>
      <c r="R294" s="18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2"/>
      <c r="AK294" s="1"/>
      <c r="AL294" s="2"/>
      <c r="AM294" s="1"/>
      <c r="AN294" s="1"/>
      <c r="AO294" s="1"/>
      <c r="AP294" s="1"/>
      <c r="AQ294" s="1"/>
      <c r="AR294" s="2"/>
      <c r="AS294" s="1"/>
      <c r="AT294" s="1"/>
      <c r="AU294" s="1"/>
      <c r="AV294" s="1"/>
      <c r="AW294" s="1"/>
      <c r="AX294" s="1"/>
      <c r="AY294" s="1"/>
      <c r="AZ294" s="1"/>
      <c r="BA294" s="1" t="s">
        <v>3180</v>
      </c>
      <c r="BB294" s="1"/>
      <c r="BC294" s="2"/>
      <c r="BD294" s="2"/>
      <c r="BE294" s="1"/>
      <c r="BF294" s="2"/>
      <c r="BG294" s="2"/>
      <c r="BH294" s="2"/>
      <c r="BI294" s="1"/>
      <c r="BJ294" s="56"/>
    </row>
    <row r="295" spans="1:62" ht="31.2">
      <c r="A295" s="23">
        <v>291</v>
      </c>
      <c r="B295" s="33" t="s">
        <v>2766</v>
      </c>
      <c r="C295" s="33" t="s">
        <v>2127</v>
      </c>
      <c r="D295" s="33" t="s">
        <v>2661</v>
      </c>
      <c r="E295" s="33">
        <v>66</v>
      </c>
      <c r="F295" s="33" t="s">
        <v>1651</v>
      </c>
      <c r="G295" s="33"/>
      <c r="H295" s="23" t="str">
        <f t="shared" si="8"/>
        <v>林＊</v>
      </c>
      <c r="I295" s="23" t="str">
        <f t="shared" si="9"/>
        <v>0＊959819</v>
      </c>
      <c r="J295" s="33" t="s">
        <v>2162</v>
      </c>
      <c r="K295" s="33" t="s">
        <v>1152</v>
      </c>
      <c r="L295" s="33">
        <v>1173</v>
      </c>
      <c r="M295" s="2"/>
      <c r="N295" s="2"/>
      <c r="O295" s="2"/>
      <c r="P295" s="2"/>
      <c r="Q295" s="2"/>
      <c r="R295" s="18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2"/>
      <c r="AK295" s="1"/>
      <c r="AL295" s="2"/>
      <c r="AM295" s="1"/>
      <c r="AN295" s="1"/>
      <c r="AO295" s="1"/>
      <c r="AP295" s="1"/>
      <c r="AQ295" s="1"/>
      <c r="AR295" s="2" t="s">
        <v>3180</v>
      </c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2"/>
      <c r="BD295" s="2"/>
      <c r="BE295" s="1"/>
      <c r="BF295" s="2"/>
      <c r="BG295" s="2"/>
      <c r="BH295" s="2"/>
      <c r="BI295" s="1" t="s">
        <v>1111</v>
      </c>
      <c r="BJ295" s="56"/>
    </row>
    <row r="296" spans="1:62" ht="31.2">
      <c r="A296" s="23">
        <v>292</v>
      </c>
      <c r="B296" s="33" t="s">
        <v>2926</v>
      </c>
      <c r="C296" s="33" t="s">
        <v>2249</v>
      </c>
      <c r="D296" s="33" t="s">
        <v>2661</v>
      </c>
      <c r="E296" s="33">
        <v>41</v>
      </c>
      <c r="F296" s="33" t="s">
        <v>2145</v>
      </c>
      <c r="G296" s="33" t="s">
        <v>2156</v>
      </c>
      <c r="H296" s="23" t="str">
        <f t="shared" si="8"/>
        <v>彭＊華</v>
      </c>
      <c r="I296" s="23" t="str">
        <f t="shared" si="9"/>
        <v>2＊849899</v>
      </c>
      <c r="J296" s="33" t="s">
        <v>2162</v>
      </c>
      <c r="K296" s="33" t="s">
        <v>1152</v>
      </c>
      <c r="L296" s="33">
        <v>1173</v>
      </c>
      <c r="M296" s="2"/>
      <c r="N296" s="2"/>
      <c r="O296" s="2"/>
      <c r="P296" s="2"/>
      <c r="Q296" s="2"/>
      <c r="R296" s="18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2"/>
      <c r="AK296" s="1"/>
      <c r="AL296" s="2"/>
      <c r="AM296" s="1"/>
      <c r="AN296" s="1"/>
      <c r="AO296" s="1"/>
      <c r="AP296" s="1"/>
      <c r="AQ296" s="1"/>
      <c r="AR296" s="2" t="s">
        <v>3180</v>
      </c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2"/>
      <c r="BD296" s="2"/>
      <c r="BE296" s="1"/>
      <c r="BF296" s="2"/>
      <c r="BG296" s="2"/>
      <c r="BH296" s="2"/>
      <c r="BI296" s="1" t="s">
        <v>1111</v>
      </c>
      <c r="BJ296" s="56"/>
    </row>
    <row r="297" spans="1:62" ht="31.2">
      <c r="A297" s="23">
        <v>293</v>
      </c>
      <c r="B297" s="33" t="s">
        <v>2927</v>
      </c>
      <c r="C297" s="33" t="s">
        <v>2250</v>
      </c>
      <c r="D297" s="33" t="s">
        <v>2659</v>
      </c>
      <c r="E297" s="33">
        <v>80</v>
      </c>
      <c r="F297" s="33" t="s">
        <v>325</v>
      </c>
      <c r="G297" s="33" t="s">
        <v>325</v>
      </c>
      <c r="H297" s="23" t="str">
        <f t="shared" si="8"/>
        <v>黃＊助</v>
      </c>
      <c r="I297" s="23" t="str">
        <f t="shared" si="9"/>
        <v>0＊504416</v>
      </c>
      <c r="J297" s="33" t="s">
        <v>2162</v>
      </c>
      <c r="K297" s="33" t="s">
        <v>1127</v>
      </c>
      <c r="L297" s="33">
        <v>1173</v>
      </c>
      <c r="M297" s="2"/>
      <c r="N297" s="2"/>
      <c r="O297" s="2"/>
      <c r="P297" s="2"/>
      <c r="Q297" s="2"/>
      <c r="R297" s="18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2"/>
      <c r="AK297" s="1"/>
      <c r="AL297" s="2"/>
      <c r="AM297" s="1"/>
      <c r="AN297" s="1"/>
      <c r="AO297" s="1"/>
      <c r="AP297" s="1"/>
      <c r="AQ297" s="1"/>
      <c r="AR297" s="2"/>
      <c r="AS297" s="1"/>
      <c r="AT297" s="1"/>
      <c r="AU297" s="1"/>
      <c r="AV297" s="1"/>
      <c r="AW297" s="1"/>
      <c r="AX297" s="1"/>
      <c r="AY297" s="1"/>
      <c r="AZ297" s="1"/>
      <c r="BA297" s="1" t="s">
        <v>3180</v>
      </c>
      <c r="BB297" s="1"/>
      <c r="BC297" s="2"/>
      <c r="BD297" s="2"/>
      <c r="BE297" s="1"/>
      <c r="BF297" s="2"/>
      <c r="BG297" s="2"/>
      <c r="BH297" s="2"/>
      <c r="BI297" s="1"/>
      <c r="BJ297" s="56"/>
    </row>
    <row r="298" spans="1:62" ht="16.2">
      <c r="A298" s="23">
        <v>294</v>
      </c>
      <c r="B298" s="33" t="s">
        <v>2928</v>
      </c>
      <c r="C298" s="33" t="s">
        <v>207</v>
      </c>
      <c r="D298" s="33" t="s">
        <v>2659</v>
      </c>
      <c r="E298" s="33">
        <v>62</v>
      </c>
      <c r="F298" s="33" t="s">
        <v>360</v>
      </c>
      <c r="G298" s="33" t="s">
        <v>2165</v>
      </c>
      <c r="H298" s="23" t="str">
        <f t="shared" si="8"/>
        <v>黃＊永</v>
      </c>
      <c r="I298" s="23" t="str">
        <f t="shared" si="9"/>
        <v>2＊750291</v>
      </c>
      <c r="J298" s="38" t="s">
        <v>2199</v>
      </c>
      <c r="K298" s="38">
        <v>5760350</v>
      </c>
      <c r="L298" s="38">
        <v>1173</v>
      </c>
      <c r="M298" s="2"/>
      <c r="N298" s="2"/>
      <c r="O298" s="2"/>
      <c r="P298" s="2"/>
      <c r="Q298" s="2"/>
      <c r="R298" s="18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2"/>
      <c r="AK298" s="1"/>
      <c r="AL298" s="2"/>
      <c r="AM298" s="1"/>
      <c r="AN298" s="1"/>
      <c r="AO298" s="1"/>
      <c r="AP298" s="1"/>
      <c r="AQ298" s="1"/>
      <c r="AR298" s="2"/>
      <c r="AS298" s="1"/>
      <c r="AT298" s="1"/>
      <c r="AU298" s="1" t="s">
        <v>3180</v>
      </c>
      <c r="AV298" s="1"/>
      <c r="AW298" s="1"/>
      <c r="AX298" s="1"/>
      <c r="AY298" s="1"/>
      <c r="AZ298" s="1"/>
      <c r="BA298" s="1"/>
      <c r="BB298" s="1"/>
      <c r="BC298" s="2"/>
      <c r="BD298" s="2"/>
      <c r="BE298" s="1"/>
      <c r="BF298" s="2"/>
      <c r="BG298" s="2"/>
      <c r="BH298" s="2"/>
      <c r="BI298" s="1"/>
      <c r="BJ298" s="56"/>
    </row>
    <row r="299" spans="1:62" ht="31.2">
      <c r="A299" s="23">
        <v>295</v>
      </c>
      <c r="B299" s="33" t="s">
        <v>2929</v>
      </c>
      <c r="C299" s="33" t="s">
        <v>2251</v>
      </c>
      <c r="D299" s="33" t="s">
        <v>2659</v>
      </c>
      <c r="E299" s="33">
        <v>52</v>
      </c>
      <c r="F299" s="33" t="s">
        <v>1674</v>
      </c>
      <c r="G299" s="33"/>
      <c r="H299" s="23" t="str">
        <f t="shared" si="8"/>
        <v>羅＊豪</v>
      </c>
      <c r="I299" s="23" t="str">
        <f t="shared" si="9"/>
        <v>2＊537734</v>
      </c>
      <c r="J299" s="33" t="s">
        <v>2165</v>
      </c>
      <c r="K299" s="35" t="s">
        <v>2930</v>
      </c>
      <c r="L299" s="33">
        <v>1173</v>
      </c>
      <c r="M299" s="2"/>
      <c r="N299" s="2"/>
      <c r="O299" s="2"/>
      <c r="P299" s="2"/>
      <c r="Q299" s="2"/>
      <c r="R299" s="18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2"/>
      <c r="AK299" s="1"/>
      <c r="AL299" s="2"/>
      <c r="AM299" s="1"/>
      <c r="AN299" s="1"/>
      <c r="AO299" s="1"/>
      <c r="AP299" s="1"/>
      <c r="AQ299" s="1"/>
      <c r="AR299" s="2"/>
      <c r="AS299" s="1"/>
      <c r="AT299" s="1"/>
      <c r="AU299" s="1"/>
      <c r="AV299" s="1" t="s">
        <v>3180</v>
      </c>
      <c r="AW299" s="1"/>
      <c r="AX299" s="1"/>
      <c r="AY299" s="1"/>
      <c r="AZ299" s="1"/>
      <c r="BA299" s="1"/>
      <c r="BB299" s="1"/>
      <c r="BC299" s="2"/>
      <c r="BD299" s="2"/>
      <c r="BE299" s="1"/>
      <c r="BF299" s="2"/>
      <c r="BG299" s="2"/>
      <c r="BH299" s="2"/>
      <c r="BI299" s="1"/>
      <c r="BJ299" s="56"/>
    </row>
    <row r="300" spans="1:62" ht="46.8">
      <c r="A300" s="23">
        <v>296</v>
      </c>
      <c r="B300" s="33" t="s">
        <v>2737</v>
      </c>
      <c r="C300" s="33" t="s">
        <v>1756</v>
      </c>
      <c r="D300" s="33" t="s">
        <v>2659</v>
      </c>
      <c r="E300" s="33">
        <v>58</v>
      </c>
      <c r="F300" s="33" t="s">
        <v>325</v>
      </c>
      <c r="G300" s="33" t="s">
        <v>325</v>
      </c>
      <c r="H300" s="23" t="str">
        <f t="shared" si="8"/>
        <v>高＊宗</v>
      </c>
      <c r="I300" s="23" t="str">
        <f t="shared" si="9"/>
        <v>0＊787218</v>
      </c>
      <c r="J300" s="33" t="s">
        <v>2174</v>
      </c>
      <c r="K300" s="33" t="s">
        <v>1134</v>
      </c>
      <c r="L300" s="33">
        <v>1173</v>
      </c>
      <c r="M300" s="2"/>
      <c r="N300" s="2"/>
      <c r="O300" s="2"/>
      <c r="P300" s="2"/>
      <c r="Q300" s="2"/>
      <c r="R300" s="18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2"/>
      <c r="AK300" s="1"/>
      <c r="AL300" s="2"/>
      <c r="AM300" s="1"/>
      <c r="AN300" s="1"/>
      <c r="AO300" s="1"/>
      <c r="AP300" s="1"/>
      <c r="AQ300" s="1"/>
      <c r="AR300" s="2"/>
      <c r="AS300" s="1"/>
      <c r="AT300" s="1"/>
      <c r="AU300" s="1"/>
      <c r="AV300" s="1"/>
      <c r="AW300" s="1"/>
      <c r="AX300" s="1"/>
      <c r="AY300" s="1"/>
      <c r="AZ300" s="1"/>
      <c r="BA300" s="1" t="s">
        <v>3180</v>
      </c>
      <c r="BB300" s="1"/>
      <c r="BC300" s="2"/>
      <c r="BD300" s="2"/>
      <c r="BE300" s="1"/>
      <c r="BF300" s="2"/>
      <c r="BG300" s="2"/>
      <c r="BH300" s="2"/>
      <c r="BI300" s="1" t="s">
        <v>1098</v>
      </c>
      <c r="BJ300" s="56"/>
    </row>
    <row r="301" spans="1:62" ht="31.2">
      <c r="A301" s="23">
        <v>297</v>
      </c>
      <c r="B301" s="33" t="s">
        <v>2931</v>
      </c>
      <c r="C301" s="33" t="s">
        <v>534</v>
      </c>
      <c r="D301" s="33" t="s">
        <v>2659</v>
      </c>
      <c r="E301" s="33">
        <v>75</v>
      </c>
      <c r="F301" s="33" t="s">
        <v>325</v>
      </c>
      <c r="G301" s="33" t="s">
        <v>325</v>
      </c>
      <c r="H301" s="23" t="str">
        <f t="shared" si="8"/>
        <v>廖＊嵩</v>
      </c>
      <c r="I301" s="23" t="str">
        <f t="shared" si="9"/>
        <v>0＊705203</v>
      </c>
      <c r="J301" s="33" t="s">
        <v>2174</v>
      </c>
      <c r="K301" s="33" t="s">
        <v>1127</v>
      </c>
      <c r="L301" s="33">
        <v>1173</v>
      </c>
      <c r="M301" s="2"/>
      <c r="N301" s="2"/>
      <c r="O301" s="2"/>
      <c r="P301" s="2"/>
      <c r="Q301" s="2"/>
      <c r="R301" s="18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2"/>
      <c r="AK301" s="1"/>
      <c r="AL301" s="2"/>
      <c r="AM301" s="1"/>
      <c r="AN301" s="1"/>
      <c r="AO301" s="1"/>
      <c r="AP301" s="1"/>
      <c r="AQ301" s="1"/>
      <c r="AR301" s="2"/>
      <c r="AS301" s="1"/>
      <c r="AT301" s="1"/>
      <c r="AU301" s="1"/>
      <c r="AV301" s="1"/>
      <c r="AW301" s="1"/>
      <c r="AX301" s="1"/>
      <c r="AY301" s="1"/>
      <c r="AZ301" s="1"/>
      <c r="BA301" s="1" t="s">
        <v>3180</v>
      </c>
      <c r="BB301" s="1"/>
      <c r="BC301" s="2"/>
      <c r="BD301" s="2"/>
      <c r="BE301" s="1"/>
      <c r="BF301" s="2"/>
      <c r="BG301" s="2"/>
      <c r="BH301" s="2"/>
      <c r="BI301" s="1"/>
      <c r="BJ301" s="56"/>
    </row>
    <row r="302" spans="1:62" ht="16.2">
      <c r="A302" s="23">
        <v>298</v>
      </c>
      <c r="B302" s="33" t="s">
        <v>2932</v>
      </c>
      <c r="C302" s="33" t="s">
        <v>1700</v>
      </c>
      <c r="D302" s="33" t="s">
        <v>2659</v>
      </c>
      <c r="E302" s="33">
        <v>86</v>
      </c>
      <c r="F302" s="33" t="s">
        <v>325</v>
      </c>
      <c r="G302" s="33" t="s">
        <v>325</v>
      </c>
      <c r="H302" s="23" t="str">
        <f t="shared" si="8"/>
        <v>林＊欽</v>
      </c>
      <c r="I302" s="23" t="str">
        <f t="shared" si="9"/>
        <v>0＊009590</v>
      </c>
      <c r="J302" s="33" t="s">
        <v>2174</v>
      </c>
      <c r="K302" s="33">
        <v>5760350</v>
      </c>
      <c r="L302" s="33">
        <v>1173</v>
      </c>
      <c r="M302" s="2"/>
      <c r="N302" s="2"/>
      <c r="O302" s="2"/>
      <c r="P302" s="2"/>
      <c r="Q302" s="2"/>
      <c r="R302" s="18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2"/>
      <c r="AK302" s="1"/>
      <c r="AL302" s="2"/>
      <c r="AM302" s="1"/>
      <c r="AN302" s="1"/>
      <c r="AO302" s="1"/>
      <c r="AP302" s="1"/>
      <c r="AQ302" s="1"/>
      <c r="AR302" s="2"/>
      <c r="AS302" s="1"/>
      <c r="AT302" s="1"/>
      <c r="AU302" s="1" t="s">
        <v>3180</v>
      </c>
      <c r="AV302" s="1"/>
      <c r="AW302" s="1"/>
      <c r="AX302" s="1"/>
      <c r="AY302" s="1"/>
      <c r="AZ302" s="1"/>
      <c r="BA302" s="1"/>
      <c r="BB302" s="1"/>
      <c r="BC302" s="2"/>
      <c r="BD302" s="2"/>
      <c r="BE302" s="1"/>
      <c r="BF302" s="2"/>
      <c r="BG302" s="2"/>
      <c r="BH302" s="2"/>
      <c r="BI302" s="1"/>
      <c r="BJ302" s="56"/>
    </row>
    <row r="303" spans="1:62" ht="31.2">
      <c r="A303" s="23">
        <v>299</v>
      </c>
      <c r="B303" s="33" t="s">
        <v>2933</v>
      </c>
      <c r="C303" s="33" t="s">
        <v>887</v>
      </c>
      <c r="D303" s="33" t="s">
        <v>2661</v>
      </c>
      <c r="E303" s="33">
        <v>62</v>
      </c>
      <c r="F303" s="33" t="s">
        <v>325</v>
      </c>
      <c r="G303" s="33" t="s">
        <v>325</v>
      </c>
      <c r="H303" s="23" t="str">
        <f t="shared" si="8"/>
        <v>賴＊</v>
      </c>
      <c r="I303" s="23" t="str">
        <f t="shared" si="9"/>
        <v>1＊082500</v>
      </c>
      <c r="J303" s="33" t="s">
        <v>2174</v>
      </c>
      <c r="K303" s="33" t="s">
        <v>1127</v>
      </c>
      <c r="L303" s="33">
        <v>1173</v>
      </c>
      <c r="M303" s="2"/>
      <c r="N303" s="2"/>
      <c r="O303" s="2"/>
      <c r="P303" s="2"/>
      <c r="Q303" s="2"/>
      <c r="R303" s="18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2"/>
      <c r="AK303" s="1"/>
      <c r="AL303" s="2"/>
      <c r="AM303" s="1"/>
      <c r="AN303" s="1"/>
      <c r="AO303" s="1"/>
      <c r="AP303" s="1"/>
      <c r="AQ303" s="1"/>
      <c r="AR303" s="2"/>
      <c r="AS303" s="1"/>
      <c r="AT303" s="1"/>
      <c r="AU303" s="1"/>
      <c r="AV303" s="1"/>
      <c r="AW303" s="1"/>
      <c r="AX303" s="1"/>
      <c r="AY303" s="1"/>
      <c r="AZ303" s="1"/>
      <c r="BA303" s="1" t="s">
        <v>3180</v>
      </c>
      <c r="BB303" s="1"/>
      <c r="BC303" s="2"/>
      <c r="BD303" s="2"/>
      <c r="BE303" s="1" t="s">
        <v>1114</v>
      </c>
      <c r="BF303" s="2"/>
      <c r="BG303" s="2"/>
      <c r="BH303" s="2"/>
      <c r="BI303" s="1"/>
      <c r="BJ303" s="56"/>
    </row>
    <row r="304" spans="1:62" ht="16.2">
      <c r="A304" s="23">
        <v>300</v>
      </c>
      <c r="B304" s="33" t="s">
        <v>2934</v>
      </c>
      <c r="C304" s="33" t="s">
        <v>1715</v>
      </c>
      <c r="D304" s="33" t="s">
        <v>2659</v>
      </c>
      <c r="E304" s="33">
        <v>59</v>
      </c>
      <c r="F304" s="33" t="s">
        <v>325</v>
      </c>
      <c r="G304" s="33" t="s">
        <v>325</v>
      </c>
      <c r="H304" s="23" t="str">
        <f t="shared" si="8"/>
        <v>吳＊豪</v>
      </c>
      <c r="I304" s="23" t="str">
        <f t="shared" si="9"/>
        <v>2＊802228</v>
      </c>
      <c r="J304" s="33" t="s">
        <v>2201</v>
      </c>
      <c r="K304" s="33">
        <v>5760350</v>
      </c>
      <c r="L304" s="33">
        <v>1173</v>
      </c>
      <c r="M304" s="2"/>
      <c r="N304" s="2"/>
      <c r="O304" s="2"/>
      <c r="P304" s="2"/>
      <c r="Q304" s="2"/>
      <c r="R304" s="18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2"/>
      <c r="AK304" s="1"/>
      <c r="AL304" s="2"/>
      <c r="AM304" s="1"/>
      <c r="AN304" s="1"/>
      <c r="AO304" s="1"/>
      <c r="AP304" s="1"/>
      <c r="AQ304" s="1"/>
      <c r="AR304" s="2"/>
      <c r="AS304" s="1"/>
      <c r="AT304" s="1"/>
      <c r="AU304" s="1" t="s">
        <v>3180</v>
      </c>
      <c r="AV304" s="1"/>
      <c r="AW304" s="1"/>
      <c r="AX304" s="1"/>
      <c r="AY304" s="1"/>
      <c r="AZ304" s="1"/>
      <c r="BA304" s="1"/>
      <c r="BB304" s="1"/>
      <c r="BC304" s="2"/>
      <c r="BD304" s="2"/>
      <c r="BE304" s="1"/>
      <c r="BF304" s="2"/>
      <c r="BG304" s="2"/>
      <c r="BH304" s="2"/>
      <c r="BI304" s="1"/>
      <c r="BJ304" s="56"/>
    </row>
    <row r="305" spans="1:62" ht="46.8">
      <c r="A305" s="23">
        <v>301</v>
      </c>
      <c r="B305" s="33" t="s">
        <v>2935</v>
      </c>
      <c r="C305" s="33" t="s">
        <v>2252</v>
      </c>
      <c r="D305" s="33" t="s">
        <v>2659</v>
      </c>
      <c r="E305" s="33">
        <v>82</v>
      </c>
      <c r="F305" s="33" t="s">
        <v>325</v>
      </c>
      <c r="G305" s="33" t="s">
        <v>325</v>
      </c>
      <c r="H305" s="23" t="str">
        <f t="shared" si="8"/>
        <v>戴＊福</v>
      </c>
      <c r="I305" s="23" t="str">
        <f t="shared" si="9"/>
        <v>0＊689075</v>
      </c>
      <c r="J305" s="33" t="s">
        <v>2193</v>
      </c>
      <c r="K305" s="33" t="s">
        <v>1125</v>
      </c>
      <c r="L305" s="33">
        <v>1173</v>
      </c>
      <c r="M305" s="2"/>
      <c r="N305" s="2"/>
      <c r="O305" s="2"/>
      <c r="P305" s="2"/>
      <c r="Q305" s="2"/>
      <c r="R305" s="18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2"/>
      <c r="AK305" s="1"/>
      <c r="AL305" s="2"/>
      <c r="AM305" s="1"/>
      <c r="AN305" s="1"/>
      <c r="AO305" s="1"/>
      <c r="AP305" s="1"/>
      <c r="AQ305" s="1"/>
      <c r="AR305" s="2"/>
      <c r="AS305" s="1"/>
      <c r="AT305" s="1"/>
      <c r="AU305" s="1"/>
      <c r="AV305" s="1"/>
      <c r="AW305" s="1"/>
      <c r="AX305" s="1"/>
      <c r="AY305" s="1"/>
      <c r="AZ305" s="1" t="s">
        <v>3187</v>
      </c>
      <c r="BA305" s="1"/>
      <c r="BB305" s="1" t="s">
        <v>1102</v>
      </c>
      <c r="BC305" s="2"/>
      <c r="BD305" s="2"/>
      <c r="BE305" s="1"/>
      <c r="BF305" s="2"/>
      <c r="BG305" s="2"/>
      <c r="BH305" s="2"/>
      <c r="BI305" s="1"/>
      <c r="BJ305" s="56"/>
    </row>
    <row r="306" spans="1:62" ht="31.2">
      <c r="A306" s="23">
        <v>302</v>
      </c>
      <c r="B306" s="33" t="s">
        <v>2936</v>
      </c>
      <c r="C306" s="33" t="s">
        <v>490</v>
      </c>
      <c r="D306" s="33" t="s">
        <v>2659</v>
      </c>
      <c r="E306" s="33">
        <v>46</v>
      </c>
      <c r="F306" s="33" t="s">
        <v>325</v>
      </c>
      <c r="G306" s="33" t="s">
        <v>325</v>
      </c>
      <c r="H306" s="23" t="str">
        <f t="shared" si="8"/>
        <v>高＊誠</v>
      </c>
      <c r="I306" s="23" t="str">
        <f t="shared" si="9"/>
        <v>0＊901391</v>
      </c>
      <c r="J306" s="33" t="s">
        <v>2193</v>
      </c>
      <c r="K306" s="33" t="s">
        <v>1143</v>
      </c>
      <c r="L306" s="33">
        <v>1173</v>
      </c>
      <c r="M306" s="2"/>
      <c r="N306" s="2"/>
      <c r="O306" s="2"/>
      <c r="P306" s="2"/>
      <c r="Q306" s="2"/>
      <c r="R306" s="18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2"/>
      <c r="AK306" s="1"/>
      <c r="AL306" s="2"/>
      <c r="AM306" s="1"/>
      <c r="AN306" s="1"/>
      <c r="AO306" s="1"/>
      <c r="AP306" s="1"/>
      <c r="AQ306" s="1"/>
      <c r="AR306" s="2"/>
      <c r="AS306" s="1"/>
      <c r="AT306" s="1"/>
      <c r="AU306" s="1"/>
      <c r="AV306" s="1" t="s">
        <v>3180</v>
      </c>
      <c r="AW306" s="1"/>
      <c r="AX306" s="1"/>
      <c r="AY306" s="1"/>
      <c r="AZ306" s="1"/>
      <c r="BA306" s="1"/>
      <c r="BB306" s="1"/>
      <c r="BC306" s="2" t="s">
        <v>3187</v>
      </c>
      <c r="BD306" s="2"/>
      <c r="BE306" s="1"/>
      <c r="BF306" s="2"/>
      <c r="BG306" s="2"/>
      <c r="BH306" s="2"/>
      <c r="BI306" s="1"/>
      <c r="BJ306" s="56"/>
    </row>
    <row r="307" spans="1:62" ht="46.8">
      <c r="A307" s="23">
        <v>303</v>
      </c>
      <c r="B307" s="33" t="s">
        <v>2937</v>
      </c>
      <c r="C307" s="33" t="s">
        <v>488</v>
      </c>
      <c r="D307" s="33" t="s">
        <v>2661</v>
      </c>
      <c r="E307" s="33">
        <v>57</v>
      </c>
      <c r="F307" s="33" t="s">
        <v>2193</v>
      </c>
      <c r="G307" s="33" t="s">
        <v>2176</v>
      </c>
      <c r="H307" s="23" t="str">
        <f t="shared" si="8"/>
        <v>鍾＊桃</v>
      </c>
      <c r="I307" s="23" t="str">
        <f t="shared" si="9"/>
        <v>2＊599372</v>
      </c>
      <c r="J307" s="33" t="s">
        <v>2193</v>
      </c>
      <c r="K307" s="33" t="s">
        <v>1132</v>
      </c>
      <c r="L307" s="33">
        <v>1173</v>
      </c>
      <c r="M307" s="2"/>
      <c r="N307" s="2"/>
      <c r="O307" s="2"/>
      <c r="P307" s="2"/>
      <c r="Q307" s="2"/>
      <c r="R307" s="18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2"/>
      <c r="AK307" s="1"/>
      <c r="AL307" s="2"/>
      <c r="AM307" s="1"/>
      <c r="AN307" s="1"/>
      <c r="AO307" s="1"/>
      <c r="AP307" s="1"/>
      <c r="AQ307" s="1"/>
      <c r="AR307" s="2"/>
      <c r="AS307" s="1"/>
      <c r="AT307" s="1"/>
      <c r="AU307" s="1"/>
      <c r="AV307" s="1"/>
      <c r="AW307" s="1"/>
      <c r="AX307" s="1"/>
      <c r="AY307" s="1"/>
      <c r="AZ307" s="1" t="s">
        <v>3187</v>
      </c>
      <c r="BA307" s="1" t="s">
        <v>3180</v>
      </c>
      <c r="BB307" s="1"/>
      <c r="BC307" s="2"/>
      <c r="BD307" s="2"/>
      <c r="BE307" s="1"/>
      <c r="BF307" s="2"/>
      <c r="BG307" s="2"/>
      <c r="BH307" s="2"/>
      <c r="BI307" s="1"/>
      <c r="BJ307" s="56"/>
    </row>
    <row r="308" spans="1:62" ht="31.2">
      <c r="A308" s="23">
        <v>304</v>
      </c>
      <c r="B308" s="33" t="s">
        <v>2938</v>
      </c>
      <c r="C308" s="33" t="s">
        <v>2253</v>
      </c>
      <c r="D308" s="33" t="s">
        <v>2659</v>
      </c>
      <c r="E308" s="33">
        <v>70</v>
      </c>
      <c r="F308" s="33" t="s">
        <v>1664</v>
      </c>
      <c r="G308" s="33" t="s">
        <v>2254</v>
      </c>
      <c r="H308" s="23" t="str">
        <f t="shared" si="8"/>
        <v>張＊香</v>
      </c>
      <c r="I308" s="23" t="str">
        <f t="shared" si="9"/>
        <v>2＊827776</v>
      </c>
      <c r="J308" s="33" t="s">
        <v>1772</v>
      </c>
      <c r="K308" s="33" t="s">
        <v>1142</v>
      </c>
      <c r="L308" s="33">
        <v>1410</v>
      </c>
      <c r="M308" s="2"/>
      <c r="N308" s="2"/>
      <c r="O308" s="2"/>
      <c r="P308" s="2"/>
      <c r="Q308" s="2"/>
      <c r="R308" s="18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2"/>
      <c r="AK308" s="1"/>
      <c r="AL308" s="2"/>
      <c r="AM308" s="1"/>
      <c r="AN308" s="1"/>
      <c r="AO308" s="1"/>
      <c r="AP308" s="1"/>
      <c r="AQ308" s="1"/>
      <c r="AR308" s="2"/>
      <c r="AS308" s="1"/>
      <c r="AT308" s="1"/>
      <c r="AU308" s="1"/>
      <c r="AV308" s="1" t="s">
        <v>3180</v>
      </c>
      <c r="AW308" s="1"/>
      <c r="AX308" s="1"/>
      <c r="AY308" s="1"/>
      <c r="AZ308" s="1"/>
      <c r="BA308" s="1"/>
      <c r="BB308" s="1"/>
      <c r="BC308" s="2"/>
      <c r="BD308" s="2"/>
      <c r="BE308" s="1"/>
      <c r="BF308" s="2"/>
      <c r="BG308" s="2"/>
      <c r="BH308" s="2"/>
      <c r="BI308" s="1" t="s">
        <v>1111</v>
      </c>
      <c r="BJ308" s="56"/>
    </row>
    <row r="309" spans="1:62" ht="16.2">
      <c r="A309" s="23">
        <v>305</v>
      </c>
      <c r="B309" s="33" t="s">
        <v>2939</v>
      </c>
      <c r="C309" s="33" t="s">
        <v>1388</v>
      </c>
      <c r="D309" s="33" t="s">
        <v>2661</v>
      </c>
      <c r="E309" s="33">
        <v>85</v>
      </c>
      <c r="F309" s="33" t="s">
        <v>325</v>
      </c>
      <c r="G309" s="33" t="s">
        <v>325</v>
      </c>
      <c r="H309" s="23" t="str">
        <f t="shared" si="8"/>
        <v>蔡＊秀月</v>
      </c>
      <c r="I309" s="23" t="str">
        <f t="shared" si="9"/>
        <v>0＊785052</v>
      </c>
      <c r="J309" s="33" t="s">
        <v>1772</v>
      </c>
      <c r="K309" s="33">
        <v>5760350</v>
      </c>
      <c r="L309" s="33">
        <v>1410</v>
      </c>
      <c r="M309" s="2"/>
      <c r="N309" s="2"/>
      <c r="O309" s="2"/>
      <c r="P309" s="2"/>
      <c r="Q309" s="2"/>
      <c r="R309" s="18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2"/>
      <c r="AK309" s="1"/>
      <c r="AL309" s="2"/>
      <c r="AM309" s="1"/>
      <c r="AN309" s="1"/>
      <c r="AO309" s="1"/>
      <c r="AP309" s="1"/>
      <c r="AQ309" s="1"/>
      <c r="AR309" s="2"/>
      <c r="AS309" s="1"/>
      <c r="AT309" s="1"/>
      <c r="AU309" s="1" t="s">
        <v>3180</v>
      </c>
      <c r="AV309" s="1"/>
      <c r="AW309" s="1"/>
      <c r="AX309" s="1"/>
      <c r="AY309" s="1"/>
      <c r="AZ309" s="1"/>
      <c r="BA309" s="1"/>
      <c r="BB309" s="1"/>
      <c r="BC309" s="2"/>
      <c r="BD309" s="2"/>
      <c r="BE309" s="1"/>
      <c r="BF309" s="2"/>
      <c r="BG309" s="2"/>
      <c r="BH309" s="2"/>
      <c r="BI309" s="1"/>
      <c r="BJ309" s="56"/>
    </row>
    <row r="310" spans="1:62" ht="31.2">
      <c r="A310" s="23">
        <v>306</v>
      </c>
      <c r="B310" s="33" t="s">
        <v>2677</v>
      </c>
      <c r="C310" s="33" t="s">
        <v>2075</v>
      </c>
      <c r="D310" s="33" t="s">
        <v>2659</v>
      </c>
      <c r="E310" s="33">
        <v>66</v>
      </c>
      <c r="F310" s="33" t="s">
        <v>325</v>
      </c>
      <c r="G310" s="33" t="s">
        <v>325</v>
      </c>
      <c r="H310" s="23" t="str">
        <f t="shared" si="8"/>
        <v>鄧＊川</v>
      </c>
      <c r="I310" s="23" t="str">
        <f t="shared" si="9"/>
        <v>1＊389765</v>
      </c>
      <c r="J310" s="33" t="s">
        <v>1772</v>
      </c>
      <c r="K310" s="33" t="s">
        <v>1142</v>
      </c>
      <c r="L310" s="33">
        <v>1410</v>
      </c>
      <c r="M310" s="2"/>
      <c r="N310" s="2"/>
      <c r="O310" s="2"/>
      <c r="P310" s="2"/>
      <c r="Q310" s="2"/>
      <c r="R310" s="18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2"/>
      <c r="AK310" s="1"/>
      <c r="AL310" s="2"/>
      <c r="AM310" s="1"/>
      <c r="AN310" s="1"/>
      <c r="AO310" s="1"/>
      <c r="AP310" s="1"/>
      <c r="AQ310" s="1"/>
      <c r="AR310" s="2"/>
      <c r="AS310" s="1"/>
      <c r="AT310" s="1"/>
      <c r="AU310" s="1"/>
      <c r="AV310" s="1" t="s">
        <v>3180</v>
      </c>
      <c r="AW310" s="1"/>
      <c r="AX310" s="1"/>
      <c r="AY310" s="1"/>
      <c r="AZ310" s="1"/>
      <c r="BA310" s="1"/>
      <c r="BB310" s="1"/>
      <c r="BC310" s="2"/>
      <c r="BD310" s="2"/>
      <c r="BE310" s="1"/>
      <c r="BF310" s="2"/>
      <c r="BG310" s="2"/>
      <c r="BH310" s="2"/>
      <c r="BI310" s="1" t="s">
        <v>1111</v>
      </c>
      <c r="BJ310" s="56"/>
    </row>
    <row r="311" spans="1:62" ht="31.2">
      <c r="A311" s="23">
        <v>307</v>
      </c>
      <c r="B311" s="33" t="s">
        <v>2940</v>
      </c>
      <c r="C311" s="33" t="s">
        <v>914</v>
      </c>
      <c r="D311" s="33" t="s">
        <v>2661</v>
      </c>
      <c r="E311" s="33">
        <v>78</v>
      </c>
      <c r="F311" s="33" t="s">
        <v>325</v>
      </c>
      <c r="G311" s="33" t="s">
        <v>325</v>
      </c>
      <c r="H311" s="23" t="str">
        <f t="shared" si="8"/>
        <v>黃＊信子</v>
      </c>
      <c r="I311" s="23" t="str">
        <f t="shared" si="9"/>
        <v>2＊775815</v>
      </c>
      <c r="J311" s="33" t="s">
        <v>1772</v>
      </c>
      <c r="K311" s="33" t="s">
        <v>1142</v>
      </c>
      <c r="L311" s="33">
        <v>1410</v>
      </c>
      <c r="M311" s="2"/>
      <c r="N311" s="2"/>
      <c r="O311" s="2"/>
      <c r="P311" s="2"/>
      <c r="Q311" s="2"/>
      <c r="R311" s="18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2"/>
      <c r="AK311" s="1"/>
      <c r="AL311" s="2"/>
      <c r="AM311" s="1"/>
      <c r="AN311" s="1"/>
      <c r="AO311" s="1"/>
      <c r="AP311" s="1"/>
      <c r="AQ311" s="1"/>
      <c r="AR311" s="2"/>
      <c r="AS311" s="1"/>
      <c r="AT311" s="1"/>
      <c r="AU311" s="1"/>
      <c r="AV311" s="1" t="s">
        <v>3180</v>
      </c>
      <c r="AW311" s="1"/>
      <c r="AX311" s="1"/>
      <c r="AY311" s="1"/>
      <c r="AZ311" s="1"/>
      <c r="BA311" s="1"/>
      <c r="BB311" s="1"/>
      <c r="BC311" s="2"/>
      <c r="BD311" s="2"/>
      <c r="BE311" s="1"/>
      <c r="BF311" s="2"/>
      <c r="BG311" s="2"/>
      <c r="BH311" s="2"/>
      <c r="BI311" s="1" t="s">
        <v>1111</v>
      </c>
      <c r="BJ311" s="56"/>
    </row>
    <row r="312" spans="1:62" ht="46.8">
      <c r="A312" s="23">
        <v>308</v>
      </c>
      <c r="B312" s="33" t="s">
        <v>2941</v>
      </c>
      <c r="C312" s="33" t="s">
        <v>2255</v>
      </c>
      <c r="D312" s="33" t="s">
        <v>2659</v>
      </c>
      <c r="E312" s="33">
        <v>64</v>
      </c>
      <c r="F312" s="33" t="s">
        <v>325</v>
      </c>
      <c r="G312" s="33" t="s">
        <v>325</v>
      </c>
      <c r="H312" s="23" t="str">
        <f t="shared" si="8"/>
        <v>薛＊男</v>
      </c>
      <c r="I312" s="23" t="str">
        <f t="shared" si="9"/>
        <v>0＊218906</v>
      </c>
      <c r="J312" s="33" t="s">
        <v>2256</v>
      </c>
      <c r="K312" s="33" t="s">
        <v>1132</v>
      </c>
      <c r="L312" s="33">
        <v>1410</v>
      </c>
      <c r="M312" s="2"/>
      <c r="N312" s="2"/>
      <c r="O312" s="2"/>
      <c r="P312" s="2"/>
      <c r="Q312" s="2"/>
      <c r="R312" s="18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2"/>
      <c r="AK312" s="1"/>
      <c r="AL312" s="2"/>
      <c r="AM312" s="1"/>
      <c r="AN312" s="1"/>
      <c r="AO312" s="1"/>
      <c r="AP312" s="1"/>
      <c r="AQ312" s="1"/>
      <c r="AR312" s="2"/>
      <c r="AS312" s="1"/>
      <c r="AT312" s="1"/>
      <c r="AU312" s="1"/>
      <c r="AV312" s="1"/>
      <c r="AW312" s="1"/>
      <c r="AX312" s="1"/>
      <c r="AY312" s="1"/>
      <c r="AZ312" s="1" t="s">
        <v>3187</v>
      </c>
      <c r="BA312" s="1" t="s">
        <v>3180</v>
      </c>
      <c r="BB312" s="1"/>
      <c r="BC312" s="2"/>
      <c r="BD312" s="2"/>
      <c r="BE312" s="1"/>
      <c r="BF312" s="2"/>
      <c r="BG312" s="2"/>
      <c r="BH312" s="2"/>
      <c r="BI312" s="1"/>
      <c r="BJ312" s="56"/>
    </row>
    <row r="313" spans="1:62" ht="46.8">
      <c r="A313" s="23">
        <v>309</v>
      </c>
      <c r="B313" s="33" t="s">
        <v>2942</v>
      </c>
      <c r="C313" s="33" t="s">
        <v>2257</v>
      </c>
      <c r="D313" s="33" t="s">
        <v>2661</v>
      </c>
      <c r="E313" s="33">
        <v>74</v>
      </c>
      <c r="F313" s="33" t="s">
        <v>325</v>
      </c>
      <c r="G313" s="33" t="s">
        <v>325</v>
      </c>
      <c r="H313" s="23" t="str">
        <f t="shared" si="8"/>
        <v>劉＊嫌</v>
      </c>
      <c r="I313" s="23" t="str">
        <f t="shared" si="9"/>
        <v>2＊840402</v>
      </c>
      <c r="J313" s="33" t="s">
        <v>2256</v>
      </c>
      <c r="K313" s="33" t="s">
        <v>1132</v>
      </c>
      <c r="L313" s="33">
        <v>1410</v>
      </c>
      <c r="M313" s="2"/>
      <c r="N313" s="2"/>
      <c r="O313" s="2"/>
      <c r="P313" s="2"/>
      <c r="Q313" s="2"/>
      <c r="R313" s="18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2"/>
      <c r="AK313" s="1"/>
      <c r="AL313" s="2"/>
      <c r="AM313" s="1"/>
      <c r="AN313" s="1"/>
      <c r="AO313" s="1"/>
      <c r="AP313" s="1"/>
      <c r="AQ313" s="1"/>
      <c r="AR313" s="2"/>
      <c r="AS313" s="1"/>
      <c r="AT313" s="1"/>
      <c r="AU313" s="1"/>
      <c r="AV313" s="1"/>
      <c r="AW313" s="1"/>
      <c r="AX313" s="1"/>
      <c r="AY313" s="1"/>
      <c r="AZ313" s="1" t="s">
        <v>3187</v>
      </c>
      <c r="BA313" s="1" t="s">
        <v>3180</v>
      </c>
      <c r="BB313" s="1"/>
      <c r="BC313" s="2"/>
      <c r="BD313" s="2"/>
      <c r="BE313" s="1"/>
      <c r="BF313" s="2"/>
      <c r="BG313" s="2"/>
      <c r="BH313" s="2"/>
      <c r="BI313" s="1"/>
      <c r="BJ313" s="56"/>
    </row>
    <row r="314" spans="1:62" ht="46.8">
      <c r="A314" s="23">
        <v>310</v>
      </c>
      <c r="B314" s="33" t="s">
        <v>2769</v>
      </c>
      <c r="C314" s="33" t="s">
        <v>2131</v>
      </c>
      <c r="D314" s="33" t="s">
        <v>2659</v>
      </c>
      <c r="E314" s="33">
        <v>72</v>
      </c>
      <c r="F314" s="33" t="s">
        <v>2132</v>
      </c>
      <c r="G314" s="33" t="s">
        <v>2133</v>
      </c>
      <c r="H314" s="23" t="str">
        <f t="shared" si="8"/>
        <v>黃＊陽</v>
      </c>
      <c r="I314" s="23" t="str">
        <f t="shared" si="9"/>
        <v>1＊042492</v>
      </c>
      <c r="J314" s="33" t="s">
        <v>2132</v>
      </c>
      <c r="K314" s="33" t="s">
        <v>1132</v>
      </c>
      <c r="L314" s="33">
        <v>1410</v>
      </c>
      <c r="M314" s="2"/>
      <c r="N314" s="2"/>
      <c r="O314" s="2"/>
      <c r="P314" s="2"/>
      <c r="Q314" s="2"/>
      <c r="R314" s="18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2"/>
      <c r="AK314" s="1"/>
      <c r="AL314" s="2"/>
      <c r="AM314" s="1"/>
      <c r="AN314" s="1"/>
      <c r="AO314" s="1"/>
      <c r="AP314" s="1"/>
      <c r="AQ314" s="1"/>
      <c r="AR314" s="2"/>
      <c r="AS314" s="1"/>
      <c r="AT314" s="1"/>
      <c r="AU314" s="1"/>
      <c r="AV314" s="1"/>
      <c r="AW314" s="1"/>
      <c r="AX314" s="1"/>
      <c r="AY314" s="1"/>
      <c r="AZ314" s="1" t="s">
        <v>3187</v>
      </c>
      <c r="BA314" s="1" t="s">
        <v>3180</v>
      </c>
      <c r="BB314" s="1"/>
      <c r="BC314" s="2"/>
      <c r="BD314" s="2"/>
      <c r="BE314" s="1"/>
      <c r="BF314" s="2"/>
      <c r="BG314" s="2"/>
      <c r="BH314" s="2"/>
      <c r="BI314" s="1"/>
      <c r="BJ314" s="56"/>
    </row>
    <row r="315" spans="1:62" ht="46.8">
      <c r="A315" s="23">
        <v>311</v>
      </c>
      <c r="B315" s="33" t="s">
        <v>2943</v>
      </c>
      <c r="C315" s="33" t="s">
        <v>2258</v>
      </c>
      <c r="D315" s="33" t="s">
        <v>2659</v>
      </c>
      <c r="E315" s="33">
        <v>73</v>
      </c>
      <c r="F315" s="33" t="s">
        <v>1662</v>
      </c>
      <c r="G315" s="33" t="s">
        <v>2259</v>
      </c>
      <c r="H315" s="23" t="str">
        <f t="shared" si="8"/>
        <v>鄭＊豹</v>
      </c>
      <c r="I315" s="23" t="str">
        <f t="shared" si="9"/>
        <v>0＊425183</v>
      </c>
      <c r="J315" s="33" t="s">
        <v>2132</v>
      </c>
      <c r="K315" s="33" t="s">
        <v>1139</v>
      </c>
      <c r="L315" s="33">
        <v>1410</v>
      </c>
      <c r="M315" s="2"/>
      <c r="N315" s="2"/>
      <c r="O315" s="2"/>
      <c r="P315" s="2"/>
      <c r="Q315" s="2"/>
      <c r="R315" s="18"/>
      <c r="S315" s="1"/>
      <c r="T315" s="1"/>
      <c r="U315" s="1"/>
      <c r="V315" s="1"/>
      <c r="W315" s="1" t="s">
        <v>3180</v>
      </c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2"/>
      <c r="AK315" s="1"/>
      <c r="AL315" s="2"/>
      <c r="AM315" s="1"/>
      <c r="AN315" s="1"/>
      <c r="AO315" s="1"/>
      <c r="AP315" s="1"/>
      <c r="AQ315" s="1"/>
      <c r="AR315" s="2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2"/>
      <c r="BD315" s="2"/>
      <c r="BE315" s="1"/>
      <c r="BF315" s="2"/>
      <c r="BG315" s="2"/>
      <c r="BH315" s="2" t="s">
        <v>3180</v>
      </c>
      <c r="BI315" s="1" t="s">
        <v>1111</v>
      </c>
      <c r="BJ315" s="56"/>
    </row>
    <row r="316" spans="1:62" ht="46.8">
      <c r="A316" s="23">
        <v>312</v>
      </c>
      <c r="B316" s="33" t="s">
        <v>2944</v>
      </c>
      <c r="C316" s="33" t="s">
        <v>2260</v>
      </c>
      <c r="D316" s="33" t="s">
        <v>2661</v>
      </c>
      <c r="E316" s="33">
        <v>76</v>
      </c>
      <c r="F316" s="33" t="s">
        <v>325</v>
      </c>
      <c r="G316" s="33" t="s">
        <v>325</v>
      </c>
      <c r="H316" s="23" t="str">
        <f t="shared" si="8"/>
        <v>潘＊子</v>
      </c>
      <c r="I316" s="23" t="str">
        <f t="shared" si="9"/>
        <v>0＊217641</v>
      </c>
      <c r="J316" s="33" t="s">
        <v>2132</v>
      </c>
      <c r="K316" s="33" t="s">
        <v>1125</v>
      </c>
      <c r="L316" s="33">
        <v>1410</v>
      </c>
      <c r="M316" s="2"/>
      <c r="N316" s="2"/>
      <c r="O316" s="2"/>
      <c r="P316" s="2"/>
      <c r="Q316" s="2"/>
      <c r="R316" s="18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2"/>
      <c r="AK316" s="1"/>
      <c r="AL316" s="2"/>
      <c r="AM316" s="1"/>
      <c r="AN316" s="1"/>
      <c r="AO316" s="1"/>
      <c r="AP316" s="1"/>
      <c r="AQ316" s="1"/>
      <c r="AR316" s="2"/>
      <c r="AS316" s="1"/>
      <c r="AT316" s="1"/>
      <c r="AU316" s="1"/>
      <c r="AV316" s="1"/>
      <c r="AW316" s="1"/>
      <c r="AX316" s="1"/>
      <c r="AY316" s="1"/>
      <c r="AZ316" s="1" t="s">
        <v>3187</v>
      </c>
      <c r="BA316" s="1"/>
      <c r="BB316" s="1" t="s">
        <v>1102</v>
      </c>
      <c r="BC316" s="2"/>
      <c r="BD316" s="2"/>
      <c r="BE316" s="1"/>
      <c r="BF316" s="2"/>
      <c r="BG316" s="2"/>
      <c r="BH316" s="2"/>
      <c r="BI316" s="1"/>
      <c r="BJ316" s="56"/>
    </row>
    <row r="317" spans="1:62" ht="46.8">
      <c r="A317" s="23">
        <v>313</v>
      </c>
      <c r="B317" s="33" t="s">
        <v>2945</v>
      </c>
      <c r="C317" s="33" t="s">
        <v>2261</v>
      </c>
      <c r="D317" s="33" t="s">
        <v>2661</v>
      </c>
      <c r="E317" s="33">
        <v>89</v>
      </c>
      <c r="F317" s="33" t="s">
        <v>325</v>
      </c>
      <c r="G317" s="33" t="s">
        <v>325</v>
      </c>
      <c r="H317" s="23" t="str">
        <f t="shared" si="8"/>
        <v>黃＊秋玉</v>
      </c>
      <c r="I317" s="23" t="str">
        <f t="shared" si="9"/>
        <v>1＊836897</v>
      </c>
      <c r="J317" s="33" t="s">
        <v>2132</v>
      </c>
      <c r="K317" s="33" t="s">
        <v>1132</v>
      </c>
      <c r="L317" s="33">
        <v>1410</v>
      </c>
      <c r="M317" s="2"/>
      <c r="N317" s="2"/>
      <c r="O317" s="2"/>
      <c r="P317" s="2"/>
      <c r="Q317" s="2"/>
      <c r="R317" s="18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2"/>
      <c r="AK317" s="1"/>
      <c r="AL317" s="2"/>
      <c r="AM317" s="1"/>
      <c r="AN317" s="1"/>
      <c r="AO317" s="1"/>
      <c r="AP317" s="1"/>
      <c r="AQ317" s="1"/>
      <c r="AR317" s="2"/>
      <c r="AS317" s="1"/>
      <c r="AT317" s="1"/>
      <c r="AU317" s="1"/>
      <c r="AV317" s="1"/>
      <c r="AW317" s="1"/>
      <c r="AX317" s="1"/>
      <c r="AY317" s="1"/>
      <c r="AZ317" s="1" t="s">
        <v>3187</v>
      </c>
      <c r="BA317" s="1" t="s">
        <v>3180</v>
      </c>
      <c r="BB317" s="1"/>
      <c r="BC317" s="2"/>
      <c r="BD317" s="2"/>
      <c r="BE317" s="1"/>
      <c r="BF317" s="2"/>
      <c r="BG317" s="2"/>
      <c r="BH317" s="2"/>
      <c r="BI317" s="1"/>
      <c r="BJ317" s="56"/>
    </row>
    <row r="318" spans="1:62" ht="46.8">
      <c r="A318" s="23">
        <v>314</v>
      </c>
      <c r="B318" s="33" t="s">
        <v>2946</v>
      </c>
      <c r="C318" s="33" t="s">
        <v>2262</v>
      </c>
      <c r="D318" s="33" t="s">
        <v>2659</v>
      </c>
      <c r="E318" s="33">
        <v>70</v>
      </c>
      <c r="F318" s="33" t="s">
        <v>325</v>
      </c>
      <c r="G318" s="33" t="s">
        <v>325</v>
      </c>
      <c r="H318" s="23" t="str">
        <f t="shared" si="8"/>
        <v>李＊材</v>
      </c>
      <c r="I318" s="23" t="str">
        <f t="shared" si="9"/>
        <v>1＊987592</v>
      </c>
      <c r="J318" s="33" t="s">
        <v>2132</v>
      </c>
      <c r="K318" s="33" t="s">
        <v>2642</v>
      </c>
      <c r="L318" s="33">
        <v>1410</v>
      </c>
      <c r="M318" s="2"/>
      <c r="N318" s="2"/>
      <c r="O318" s="2"/>
      <c r="P318" s="2"/>
      <c r="Q318" s="2"/>
      <c r="R318" s="18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2"/>
      <c r="AK318" s="1"/>
      <c r="AL318" s="2"/>
      <c r="AM318" s="1"/>
      <c r="AN318" s="1"/>
      <c r="AO318" s="1"/>
      <c r="AP318" s="1"/>
      <c r="AQ318" s="1"/>
      <c r="AR318" s="2"/>
      <c r="AS318" s="1"/>
      <c r="AT318" s="1"/>
      <c r="AU318" s="1"/>
      <c r="AV318" s="1"/>
      <c r="AW318" s="1"/>
      <c r="AX318" s="1"/>
      <c r="AY318" s="1"/>
      <c r="AZ318" s="1" t="s">
        <v>3187</v>
      </c>
      <c r="BA318" s="1" t="s">
        <v>3180</v>
      </c>
      <c r="BB318" s="1"/>
      <c r="BC318" s="2"/>
      <c r="BD318" s="2"/>
      <c r="BE318" s="1"/>
      <c r="BF318" s="2"/>
      <c r="BG318" s="2"/>
      <c r="BH318" s="2"/>
      <c r="BI318" s="1"/>
      <c r="BJ318" s="56"/>
    </row>
    <row r="319" spans="1:62" ht="46.8">
      <c r="A319" s="23">
        <v>315</v>
      </c>
      <c r="B319" s="33" t="s">
        <v>2947</v>
      </c>
      <c r="C319" s="33" t="s">
        <v>2263</v>
      </c>
      <c r="D319" s="33" t="s">
        <v>2661</v>
      </c>
      <c r="E319" s="33">
        <v>50</v>
      </c>
      <c r="F319" s="33" t="s">
        <v>325</v>
      </c>
      <c r="G319" s="33" t="s">
        <v>325</v>
      </c>
      <c r="H319" s="23" t="str">
        <f t="shared" si="8"/>
        <v>李＊花</v>
      </c>
      <c r="I319" s="23" t="str">
        <f t="shared" si="9"/>
        <v>1＊026452</v>
      </c>
      <c r="J319" s="33" t="s">
        <v>2132</v>
      </c>
      <c r="K319" s="33" t="s">
        <v>1125</v>
      </c>
      <c r="L319" s="33">
        <v>1410</v>
      </c>
      <c r="M319" s="2"/>
      <c r="N319" s="2"/>
      <c r="O319" s="2"/>
      <c r="P319" s="2"/>
      <c r="Q319" s="2"/>
      <c r="R319" s="18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2"/>
      <c r="AK319" s="1"/>
      <c r="AL319" s="2"/>
      <c r="AM319" s="1"/>
      <c r="AN319" s="1"/>
      <c r="AO319" s="1"/>
      <c r="AP319" s="1"/>
      <c r="AQ319" s="1"/>
      <c r="AR319" s="2"/>
      <c r="AS319" s="1"/>
      <c r="AT319" s="1"/>
      <c r="AU319" s="1"/>
      <c r="AV319" s="1"/>
      <c r="AW319" s="1"/>
      <c r="AX319" s="1"/>
      <c r="AY319" s="1"/>
      <c r="AZ319" s="1" t="s">
        <v>3187</v>
      </c>
      <c r="BA319" s="1"/>
      <c r="BB319" s="1" t="s">
        <v>3180</v>
      </c>
      <c r="BC319" s="2"/>
      <c r="BD319" s="2"/>
      <c r="BE319" s="1"/>
      <c r="BF319" s="2"/>
      <c r="BG319" s="2"/>
      <c r="BH319" s="2"/>
      <c r="BI319" s="1"/>
      <c r="BJ319" s="56"/>
    </row>
    <row r="320" spans="1:62" ht="16.2">
      <c r="A320" s="23">
        <v>316</v>
      </c>
      <c r="B320" s="33" t="s">
        <v>2948</v>
      </c>
      <c r="C320" s="33" t="s">
        <v>208</v>
      </c>
      <c r="D320" s="33" t="s">
        <v>2659</v>
      </c>
      <c r="E320" s="33">
        <v>41</v>
      </c>
      <c r="F320" s="33" t="s">
        <v>325</v>
      </c>
      <c r="G320" s="33" t="s">
        <v>325</v>
      </c>
      <c r="H320" s="23" t="str">
        <f t="shared" si="8"/>
        <v>王＊丞</v>
      </c>
      <c r="I320" s="23" t="str">
        <f t="shared" si="9"/>
        <v>1＊403663</v>
      </c>
      <c r="J320" s="33" t="s">
        <v>2132</v>
      </c>
      <c r="K320" s="33">
        <v>5760350</v>
      </c>
      <c r="L320" s="33">
        <v>1410</v>
      </c>
      <c r="M320" s="2"/>
      <c r="N320" s="2"/>
      <c r="O320" s="2"/>
      <c r="P320" s="2"/>
      <c r="Q320" s="2"/>
      <c r="R320" s="18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2"/>
      <c r="AK320" s="1"/>
      <c r="AL320" s="2"/>
      <c r="AM320" s="1"/>
      <c r="AN320" s="1"/>
      <c r="AO320" s="1"/>
      <c r="AP320" s="1"/>
      <c r="AQ320" s="1"/>
      <c r="AR320" s="2"/>
      <c r="AS320" s="1"/>
      <c r="AT320" s="1"/>
      <c r="AU320" s="1" t="s">
        <v>3180</v>
      </c>
      <c r="AV320" s="1"/>
      <c r="AW320" s="1"/>
      <c r="AX320" s="1"/>
      <c r="AY320" s="1"/>
      <c r="AZ320" s="1"/>
      <c r="BA320" s="1"/>
      <c r="BB320" s="1"/>
      <c r="BC320" s="2"/>
      <c r="BD320" s="2"/>
      <c r="BE320" s="1"/>
      <c r="BF320" s="2"/>
      <c r="BG320" s="2"/>
      <c r="BH320" s="2"/>
      <c r="BI320" s="1"/>
      <c r="BJ320" s="56"/>
    </row>
    <row r="321" spans="1:62" ht="46.8">
      <c r="A321" s="23">
        <v>317</v>
      </c>
      <c r="B321" s="33" t="s">
        <v>2949</v>
      </c>
      <c r="C321" s="33" t="s">
        <v>2264</v>
      </c>
      <c r="D321" s="33" t="s">
        <v>2661</v>
      </c>
      <c r="E321" s="33">
        <v>65</v>
      </c>
      <c r="F321" s="33" t="s">
        <v>325</v>
      </c>
      <c r="G321" s="33" t="s">
        <v>325</v>
      </c>
      <c r="H321" s="23" t="str">
        <f t="shared" si="8"/>
        <v>蔡＊秀援</v>
      </c>
      <c r="I321" s="23" t="str">
        <f t="shared" si="9"/>
        <v>2＊842217</v>
      </c>
      <c r="J321" s="33" t="s">
        <v>2132</v>
      </c>
      <c r="K321" s="33" t="s">
        <v>1132</v>
      </c>
      <c r="L321" s="33">
        <v>1410</v>
      </c>
      <c r="M321" s="2"/>
      <c r="N321" s="2"/>
      <c r="O321" s="2"/>
      <c r="P321" s="2"/>
      <c r="Q321" s="2"/>
      <c r="R321" s="18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2"/>
      <c r="AK321" s="1"/>
      <c r="AL321" s="2"/>
      <c r="AM321" s="1"/>
      <c r="AN321" s="1"/>
      <c r="AO321" s="1"/>
      <c r="AP321" s="1"/>
      <c r="AQ321" s="1"/>
      <c r="AR321" s="2"/>
      <c r="AS321" s="1"/>
      <c r="AT321" s="1"/>
      <c r="AU321" s="1"/>
      <c r="AV321" s="1"/>
      <c r="AW321" s="1"/>
      <c r="AX321" s="1"/>
      <c r="AY321" s="1" t="s">
        <v>3180</v>
      </c>
      <c r="AZ321" s="1"/>
      <c r="BA321" s="1" t="s">
        <v>3180</v>
      </c>
      <c r="BB321" s="1"/>
      <c r="BC321" s="2"/>
      <c r="BD321" s="2"/>
      <c r="BE321" s="1"/>
      <c r="BF321" s="2"/>
      <c r="BG321" s="2"/>
      <c r="BH321" s="2"/>
      <c r="BI321" s="1"/>
      <c r="BJ321" s="56"/>
    </row>
    <row r="322" spans="1:62" ht="31.2">
      <c r="A322" s="23">
        <v>318</v>
      </c>
      <c r="B322" s="33" t="s">
        <v>2950</v>
      </c>
      <c r="C322" s="33" t="s">
        <v>2265</v>
      </c>
      <c r="D322" s="33" t="s">
        <v>2661</v>
      </c>
      <c r="E322" s="33">
        <v>75</v>
      </c>
      <c r="F322" s="33" t="s">
        <v>1674</v>
      </c>
      <c r="G322" s="33" t="s">
        <v>2184</v>
      </c>
      <c r="H322" s="23" t="str">
        <f t="shared" si="8"/>
        <v>張＊榕</v>
      </c>
      <c r="I322" s="23" t="str">
        <f t="shared" si="9"/>
        <v>0＊175488</v>
      </c>
      <c r="J322" s="33" t="s">
        <v>2133</v>
      </c>
      <c r="K322" s="33" t="s">
        <v>2643</v>
      </c>
      <c r="L322" s="33">
        <v>1410</v>
      </c>
      <c r="M322" s="2"/>
      <c r="N322" s="2"/>
      <c r="O322" s="2"/>
      <c r="P322" s="2"/>
      <c r="Q322" s="2"/>
      <c r="R322" s="18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2"/>
      <c r="AK322" s="1"/>
      <c r="AL322" s="2"/>
      <c r="AM322" s="1"/>
      <c r="AN322" s="1"/>
      <c r="AO322" s="1"/>
      <c r="AP322" s="1"/>
      <c r="AQ322" s="1"/>
      <c r="AR322" s="2"/>
      <c r="AS322" s="1"/>
      <c r="AT322" s="1"/>
      <c r="AU322" s="1"/>
      <c r="AV322" s="1" t="s">
        <v>3180</v>
      </c>
      <c r="AW322" s="1"/>
      <c r="AX322" s="1"/>
      <c r="AY322" s="1"/>
      <c r="AZ322" s="1"/>
      <c r="BA322" s="1"/>
      <c r="BB322" s="1"/>
      <c r="BC322" s="2"/>
      <c r="BD322" s="2"/>
      <c r="BE322" s="1"/>
      <c r="BF322" s="2"/>
      <c r="BG322" s="2"/>
      <c r="BH322" s="2"/>
      <c r="BI322" s="1" t="s">
        <v>1111</v>
      </c>
      <c r="BJ322" s="56"/>
    </row>
    <row r="323" spans="1:62" ht="46.8">
      <c r="A323" s="23">
        <v>319</v>
      </c>
      <c r="B323" s="33" t="s">
        <v>2951</v>
      </c>
      <c r="C323" s="33" t="s">
        <v>2266</v>
      </c>
      <c r="D323" s="33" t="s">
        <v>2659</v>
      </c>
      <c r="E323" s="33">
        <v>45</v>
      </c>
      <c r="F323" s="33" t="s">
        <v>2132</v>
      </c>
      <c r="G323" s="33"/>
      <c r="H323" s="23" t="str">
        <f t="shared" si="8"/>
        <v>黃＊中</v>
      </c>
      <c r="I323" s="23" t="str">
        <f t="shared" si="9"/>
        <v>0＊355064</v>
      </c>
      <c r="J323" s="33" t="s">
        <v>2140</v>
      </c>
      <c r="K323" s="33" t="s">
        <v>2828</v>
      </c>
      <c r="L323" s="33">
        <v>1410</v>
      </c>
      <c r="M323" s="2"/>
      <c r="N323" s="2"/>
      <c r="O323" s="2"/>
      <c r="P323" s="2"/>
      <c r="Q323" s="2"/>
      <c r="R323" s="18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2"/>
      <c r="AK323" s="1"/>
      <c r="AL323" s="2"/>
      <c r="AM323" s="1"/>
      <c r="AN323" s="1"/>
      <c r="AO323" s="1"/>
      <c r="AP323" s="1"/>
      <c r="AQ323" s="1"/>
      <c r="AR323" s="2"/>
      <c r="AS323" s="1"/>
      <c r="AT323" s="1"/>
      <c r="AU323" s="1"/>
      <c r="AV323" s="1"/>
      <c r="AW323" s="1"/>
      <c r="AX323" s="1"/>
      <c r="AY323" s="1"/>
      <c r="AZ323" s="1"/>
      <c r="BA323" s="1" t="s">
        <v>3180</v>
      </c>
      <c r="BB323" s="1"/>
      <c r="BC323" s="2"/>
      <c r="BD323" s="2"/>
      <c r="BE323" s="1"/>
      <c r="BF323" s="2"/>
      <c r="BG323" s="2"/>
      <c r="BH323" s="2"/>
      <c r="BI323" s="1"/>
      <c r="BJ323" s="56"/>
    </row>
    <row r="324" spans="1:62" ht="31.2">
      <c r="A324" s="23">
        <v>320</v>
      </c>
      <c r="B324" s="33" t="s">
        <v>2952</v>
      </c>
      <c r="C324" s="33" t="s">
        <v>2267</v>
      </c>
      <c r="D324" s="33" t="s">
        <v>2659</v>
      </c>
      <c r="E324" s="33">
        <v>88</v>
      </c>
      <c r="F324" s="33" t="s">
        <v>2145</v>
      </c>
      <c r="G324" s="33" t="s">
        <v>2165</v>
      </c>
      <c r="H324" s="23" t="str">
        <f t="shared" si="8"/>
        <v>張＊珍</v>
      </c>
      <c r="I324" s="23" t="str">
        <f t="shared" si="9"/>
        <v>0＊025949</v>
      </c>
      <c r="J324" s="38" t="s">
        <v>2259</v>
      </c>
      <c r="K324" s="38" t="s">
        <v>1142</v>
      </c>
      <c r="L324" s="38">
        <v>1410</v>
      </c>
      <c r="M324" s="2"/>
      <c r="N324" s="2"/>
      <c r="O324" s="2"/>
      <c r="P324" s="2"/>
      <c r="Q324" s="2"/>
      <c r="R324" s="18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2"/>
      <c r="AK324" s="1"/>
      <c r="AL324" s="2"/>
      <c r="AM324" s="1"/>
      <c r="AN324" s="1"/>
      <c r="AO324" s="1"/>
      <c r="AP324" s="1"/>
      <c r="AQ324" s="1"/>
      <c r="AR324" s="2"/>
      <c r="AS324" s="1"/>
      <c r="AT324" s="1"/>
      <c r="AU324" s="1"/>
      <c r="AV324" s="1" t="s">
        <v>3180</v>
      </c>
      <c r="AW324" s="1"/>
      <c r="AX324" s="1"/>
      <c r="AY324" s="1"/>
      <c r="AZ324" s="1"/>
      <c r="BA324" s="1"/>
      <c r="BB324" s="1"/>
      <c r="BC324" s="2"/>
      <c r="BD324" s="2"/>
      <c r="BE324" s="1"/>
      <c r="BF324" s="2"/>
      <c r="BG324" s="2"/>
      <c r="BH324" s="2"/>
      <c r="BI324" s="1" t="s">
        <v>1111</v>
      </c>
      <c r="BJ324" s="56"/>
    </row>
    <row r="325" spans="1:62" ht="31.2">
      <c r="A325" s="23">
        <v>321</v>
      </c>
      <c r="B325" s="33" t="s">
        <v>2953</v>
      </c>
      <c r="C325" s="33" t="s">
        <v>2268</v>
      </c>
      <c r="D325" s="33" t="s">
        <v>2661</v>
      </c>
      <c r="E325" s="33">
        <v>77</v>
      </c>
      <c r="F325" s="33" t="s">
        <v>2145</v>
      </c>
      <c r="G325" s="33" t="s">
        <v>2160</v>
      </c>
      <c r="H325" s="23" t="str">
        <f t="shared" ref="H325:H364" si="10">REPLACE(B325,2,1,"＊")</f>
        <v>黃＊景</v>
      </c>
      <c r="I325" s="23" t="str">
        <f t="shared" ref="I325:I364" si="11">REPLACE(C325,2,1,"＊")</f>
        <v>0＊207642</v>
      </c>
      <c r="J325" s="33" t="s">
        <v>2259</v>
      </c>
      <c r="K325" s="33" t="s">
        <v>1142</v>
      </c>
      <c r="L325" s="33">
        <v>1410</v>
      </c>
      <c r="M325" s="2"/>
      <c r="N325" s="2"/>
      <c r="O325" s="2"/>
      <c r="P325" s="2"/>
      <c r="Q325" s="2"/>
      <c r="R325" s="18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2"/>
      <c r="AK325" s="1"/>
      <c r="AL325" s="2"/>
      <c r="AM325" s="1"/>
      <c r="AN325" s="1"/>
      <c r="AO325" s="1"/>
      <c r="AP325" s="1"/>
      <c r="AQ325" s="1"/>
      <c r="AR325" s="2"/>
      <c r="AS325" s="1"/>
      <c r="AT325" s="1"/>
      <c r="AU325" s="1"/>
      <c r="AV325" s="1" t="s">
        <v>3180</v>
      </c>
      <c r="AW325" s="1"/>
      <c r="AX325" s="1"/>
      <c r="AY325" s="1"/>
      <c r="AZ325" s="1"/>
      <c r="BA325" s="1"/>
      <c r="BB325" s="1"/>
      <c r="BC325" s="2"/>
      <c r="BD325" s="2"/>
      <c r="BE325" s="1"/>
      <c r="BF325" s="2"/>
      <c r="BG325" s="2"/>
      <c r="BH325" s="2"/>
      <c r="BI325" s="1" t="s">
        <v>1111</v>
      </c>
      <c r="BJ325" s="56"/>
    </row>
    <row r="326" spans="1:62" ht="62.4">
      <c r="A326" s="23">
        <v>322</v>
      </c>
      <c r="B326" s="33" t="s">
        <v>2954</v>
      </c>
      <c r="C326" s="33" t="s">
        <v>2269</v>
      </c>
      <c r="D326" s="33" t="s">
        <v>2659</v>
      </c>
      <c r="E326" s="33">
        <v>65</v>
      </c>
      <c r="F326" s="33" t="s">
        <v>1772</v>
      </c>
      <c r="G326" s="33" t="s">
        <v>2199</v>
      </c>
      <c r="H326" s="23" t="str">
        <f t="shared" si="10"/>
        <v>黃＊佑</v>
      </c>
      <c r="I326" s="23" t="str">
        <f t="shared" si="11"/>
        <v>1＊793980</v>
      </c>
      <c r="J326" s="38" t="s">
        <v>2259</v>
      </c>
      <c r="K326" s="38" t="s">
        <v>2644</v>
      </c>
      <c r="L326" s="38">
        <v>1410</v>
      </c>
      <c r="M326" s="2"/>
      <c r="N326" s="2"/>
      <c r="O326" s="2"/>
      <c r="P326" s="2"/>
      <c r="Q326" s="2"/>
      <c r="R326" s="18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2"/>
      <c r="AK326" s="1"/>
      <c r="AL326" s="2"/>
      <c r="AM326" s="1"/>
      <c r="AN326" s="1"/>
      <c r="AO326" s="1"/>
      <c r="AP326" s="1"/>
      <c r="AQ326" s="1"/>
      <c r="AR326" s="2" t="s">
        <v>3180</v>
      </c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2" t="s">
        <v>3187</v>
      </c>
      <c r="BD326" s="2"/>
      <c r="BE326" s="1"/>
      <c r="BF326" s="2"/>
      <c r="BG326" s="2"/>
      <c r="BH326" s="2"/>
      <c r="BI326" s="1" t="s">
        <v>1111</v>
      </c>
      <c r="BJ326" s="56"/>
    </row>
    <row r="327" spans="1:62" ht="31.2">
      <c r="A327" s="23">
        <v>323</v>
      </c>
      <c r="B327" s="33" t="s">
        <v>2955</v>
      </c>
      <c r="C327" s="33" t="s">
        <v>560</v>
      </c>
      <c r="D327" s="33" t="s">
        <v>2661</v>
      </c>
      <c r="E327" s="33">
        <v>86</v>
      </c>
      <c r="F327" s="33" t="s">
        <v>325</v>
      </c>
      <c r="G327" s="33" t="s">
        <v>325</v>
      </c>
      <c r="H327" s="23" t="str">
        <f t="shared" si="10"/>
        <v>官＊敏娥</v>
      </c>
      <c r="I327" s="23" t="str">
        <f t="shared" si="11"/>
        <v>0＊891894</v>
      </c>
      <c r="J327" s="33" t="s">
        <v>2259</v>
      </c>
      <c r="K327" s="33" t="s">
        <v>1127</v>
      </c>
      <c r="L327" s="33">
        <v>1410</v>
      </c>
      <c r="M327" s="2"/>
      <c r="N327" s="2"/>
      <c r="O327" s="2"/>
      <c r="P327" s="2"/>
      <c r="Q327" s="2"/>
      <c r="R327" s="18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2"/>
      <c r="AK327" s="1"/>
      <c r="AL327" s="2"/>
      <c r="AM327" s="1"/>
      <c r="AN327" s="1"/>
      <c r="AO327" s="1"/>
      <c r="AP327" s="1"/>
      <c r="AQ327" s="1"/>
      <c r="AR327" s="2"/>
      <c r="AS327" s="1"/>
      <c r="AT327" s="1"/>
      <c r="AU327" s="1"/>
      <c r="AV327" s="1"/>
      <c r="AW327" s="1"/>
      <c r="AX327" s="1"/>
      <c r="AY327" s="1"/>
      <c r="AZ327" s="1"/>
      <c r="BA327" s="1" t="s">
        <v>3180</v>
      </c>
      <c r="BB327" s="1"/>
      <c r="BC327" s="2"/>
      <c r="BD327" s="2"/>
      <c r="BE327" s="1"/>
      <c r="BF327" s="2"/>
      <c r="BG327" s="2"/>
      <c r="BH327" s="2"/>
      <c r="BI327" s="1"/>
      <c r="BJ327" s="56"/>
    </row>
    <row r="328" spans="1:62" ht="46.8">
      <c r="A328" s="23">
        <v>324</v>
      </c>
      <c r="B328" s="33" t="s">
        <v>2956</v>
      </c>
      <c r="C328" s="33" t="s">
        <v>2270</v>
      </c>
      <c r="D328" s="33" t="s">
        <v>2659</v>
      </c>
      <c r="E328" s="33">
        <v>75</v>
      </c>
      <c r="F328" s="33" t="s">
        <v>325</v>
      </c>
      <c r="G328" s="33" t="s">
        <v>325</v>
      </c>
      <c r="H328" s="23" t="str">
        <f t="shared" si="10"/>
        <v>陳＊宗</v>
      </c>
      <c r="I328" s="23" t="str">
        <f t="shared" si="11"/>
        <v>2＊565698</v>
      </c>
      <c r="J328" s="33" t="s">
        <v>2259</v>
      </c>
      <c r="K328" s="33" t="s">
        <v>1125</v>
      </c>
      <c r="L328" s="33">
        <v>1410</v>
      </c>
      <c r="M328" s="2"/>
      <c r="N328" s="2"/>
      <c r="O328" s="2"/>
      <c r="P328" s="2"/>
      <c r="Q328" s="2"/>
      <c r="R328" s="18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2"/>
      <c r="AK328" s="1"/>
      <c r="AL328" s="2"/>
      <c r="AM328" s="1"/>
      <c r="AN328" s="1"/>
      <c r="AO328" s="1"/>
      <c r="AP328" s="1"/>
      <c r="AQ328" s="1"/>
      <c r="AR328" s="2"/>
      <c r="AS328" s="1"/>
      <c r="AT328" s="1"/>
      <c r="AU328" s="1"/>
      <c r="AV328" s="1"/>
      <c r="AW328" s="1"/>
      <c r="AX328" s="1"/>
      <c r="AY328" s="1"/>
      <c r="AZ328" s="1" t="s">
        <v>3187</v>
      </c>
      <c r="BA328" s="1"/>
      <c r="BB328" s="1" t="s">
        <v>3180</v>
      </c>
      <c r="BC328" s="2"/>
      <c r="BD328" s="2"/>
      <c r="BE328" s="1"/>
      <c r="BF328" s="2"/>
      <c r="BG328" s="2"/>
      <c r="BH328" s="2"/>
      <c r="BI328" s="1"/>
      <c r="BJ328" s="56"/>
    </row>
    <row r="329" spans="1:62" ht="46.8">
      <c r="A329" s="23">
        <v>325</v>
      </c>
      <c r="B329" s="33" t="s">
        <v>2957</v>
      </c>
      <c r="C329" s="33" t="s">
        <v>2271</v>
      </c>
      <c r="D329" s="33" t="s">
        <v>2659</v>
      </c>
      <c r="E329" s="33">
        <v>54</v>
      </c>
      <c r="F329" s="33" t="s">
        <v>325</v>
      </c>
      <c r="G329" s="33" t="s">
        <v>325</v>
      </c>
      <c r="H329" s="23" t="str">
        <f t="shared" si="10"/>
        <v>鄭＊裕</v>
      </c>
      <c r="I329" s="23" t="str">
        <f t="shared" si="11"/>
        <v>2＊850421</v>
      </c>
      <c r="J329" s="33" t="s">
        <v>2259</v>
      </c>
      <c r="K329" s="33" t="s">
        <v>1132</v>
      </c>
      <c r="L329" s="33">
        <v>1410</v>
      </c>
      <c r="M329" s="2"/>
      <c r="N329" s="2"/>
      <c r="O329" s="2"/>
      <c r="P329" s="2"/>
      <c r="Q329" s="2"/>
      <c r="R329" s="18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2"/>
      <c r="AK329" s="1"/>
      <c r="AL329" s="2"/>
      <c r="AM329" s="1"/>
      <c r="AN329" s="1"/>
      <c r="AO329" s="1"/>
      <c r="AP329" s="1"/>
      <c r="AQ329" s="1"/>
      <c r="AR329" s="2"/>
      <c r="AS329" s="1"/>
      <c r="AT329" s="1"/>
      <c r="AU329" s="1"/>
      <c r="AV329" s="1"/>
      <c r="AW329" s="1"/>
      <c r="AX329" s="1"/>
      <c r="AY329" s="1"/>
      <c r="AZ329" s="1" t="s">
        <v>3187</v>
      </c>
      <c r="BA329" s="1"/>
      <c r="BB329" s="1" t="s">
        <v>3180</v>
      </c>
      <c r="BC329" s="2"/>
      <c r="BD329" s="2"/>
      <c r="BE329" s="1"/>
      <c r="BF329" s="2"/>
      <c r="BG329" s="2"/>
      <c r="BH329" s="2"/>
      <c r="BI329" s="1"/>
      <c r="BJ329" s="56"/>
    </row>
    <row r="330" spans="1:62" ht="46.8">
      <c r="A330" s="23">
        <v>326</v>
      </c>
      <c r="B330" s="33" t="s">
        <v>2958</v>
      </c>
      <c r="C330" s="33" t="s">
        <v>2272</v>
      </c>
      <c r="D330" s="33" t="s">
        <v>2661</v>
      </c>
      <c r="E330" s="33">
        <v>82</v>
      </c>
      <c r="F330" s="33" t="s">
        <v>325</v>
      </c>
      <c r="G330" s="33" t="s">
        <v>325</v>
      </c>
      <c r="H330" s="23" t="str">
        <f t="shared" si="10"/>
        <v>洪＊春</v>
      </c>
      <c r="I330" s="23" t="str">
        <f t="shared" si="11"/>
        <v>1＊407560</v>
      </c>
      <c r="J330" s="33" t="s">
        <v>2146</v>
      </c>
      <c r="K330" s="33" t="s">
        <v>1125</v>
      </c>
      <c r="L330" s="33">
        <v>1410</v>
      </c>
      <c r="M330" s="2"/>
      <c r="N330" s="2"/>
      <c r="O330" s="2"/>
      <c r="P330" s="2"/>
      <c r="Q330" s="2"/>
      <c r="R330" s="18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2"/>
      <c r="AK330" s="1"/>
      <c r="AL330" s="2"/>
      <c r="AM330" s="1"/>
      <c r="AN330" s="1"/>
      <c r="AO330" s="1"/>
      <c r="AP330" s="1"/>
      <c r="AQ330" s="1"/>
      <c r="AR330" s="2"/>
      <c r="AS330" s="1"/>
      <c r="AT330" s="1"/>
      <c r="AU330" s="1"/>
      <c r="AV330" s="1"/>
      <c r="AW330" s="1"/>
      <c r="AX330" s="1"/>
      <c r="AY330" s="1"/>
      <c r="AZ330" s="1" t="s">
        <v>3187</v>
      </c>
      <c r="BA330" s="1"/>
      <c r="BB330" s="1" t="s">
        <v>3180</v>
      </c>
      <c r="BC330" s="2"/>
      <c r="BD330" s="2"/>
      <c r="BE330" s="1"/>
      <c r="BF330" s="2"/>
      <c r="BG330" s="2"/>
      <c r="BH330" s="2"/>
      <c r="BI330" s="1"/>
      <c r="BJ330" s="56"/>
    </row>
    <row r="331" spans="1:62" ht="31.2">
      <c r="A331" s="23">
        <v>327</v>
      </c>
      <c r="B331" s="33" t="s">
        <v>2959</v>
      </c>
      <c r="C331" s="33" t="s">
        <v>730</v>
      </c>
      <c r="D331" s="33" t="s">
        <v>2659</v>
      </c>
      <c r="E331" s="33">
        <v>65</v>
      </c>
      <c r="F331" s="33" t="s">
        <v>325</v>
      </c>
      <c r="G331" s="33" t="s">
        <v>325</v>
      </c>
      <c r="H331" s="23" t="str">
        <f t="shared" si="10"/>
        <v>何＊興</v>
      </c>
      <c r="I331" s="23" t="str">
        <f t="shared" si="11"/>
        <v>1＊044421</v>
      </c>
      <c r="J331" s="33" t="s">
        <v>2158</v>
      </c>
      <c r="K331" s="33" t="s">
        <v>1127</v>
      </c>
      <c r="L331" s="33">
        <v>1410</v>
      </c>
      <c r="M331" s="2"/>
      <c r="N331" s="2"/>
      <c r="O331" s="2"/>
      <c r="P331" s="2"/>
      <c r="Q331" s="2"/>
      <c r="R331" s="18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2"/>
      <c r="AK331" s="1"/>
      <c r="AL331" s="2"/>
      <c r="AM331" s="1"/>
      <c r="AN331" s="1"/>
      <c r="AO331" s="1"/>
      <c r="AP331" s="1"/>
      <c r="AQ331" s="1"/>
      <c r="AR331" s="2"/>
      <c r="AS331" s="1"/>
      <c r="AT331" s="1"/>
      <c r="AU331" s="1"/>
      <c r="AV331" s="1"/>
      <c r="AW331" s="1"/>
      <c r="AX331" s="1"/>
      <c r="AY331" s="1"/>
      <c r="AZ331" s="1"/>
      <c r="BA331" s="1" t="s">
        <v>3180</v>
      </c>
      <c r="BB331" s="1"/>
      <c r="BC331" s="2"/>
      <c r="BD331" s="2"/>
      <c r="BE331" s="1"/>
      <c r="BF331" s="2"/>
      <c r="BG331" s="2"/>
      <c r="BH331" s="2"/>
      <c r="BI331" s="1"/>
      <c r="BJ331" s="56"/>
    </row>
    <row r="332" spans="1:62" ht="46.8">
      <c r="A332" s="23">
        <v>328</v>
      </c>
      <c r="B332" s="33" t="s">
        <v>2960</v>
      </c>
      <c r="C332" s="33" t="s">
        <v>200</v>
      </c>
      <c r="D332" s="33" t="s">
        <v>2659</v>
      </c>
      <c r="E332" s="33">
        <v>65</v>
      </c>
      <c r="F332" s="33" t="s">
        <v>325</v>
      </c>
      <c r="G332" s="33" t="s">
        <v>325</v>
      </c>
      <c r="H332" s="23" t="str">
        <f t="shared" si="10"/>
        <v>黃＊國</v>
      </c>
      <c r="I332" s="23" t="str">
        <f t="shared" si="11"/>
        <v>2＊254795</v>
      </c>
      <c r="J332" s="33" t="s">
        <v>2158</v>
      </c>
      <c r="K332" s="33" t="s">
        <v>1803</v>
      </c>
      <c r="L332" s="33">
        <v>1410</v>
      </c>
      <c r="M332" s="2"/>
      <c r="N332" s="2"/>
      <c r="O332" s="2"/>
      <c r="P332" s="2"/>
      <c r="Q332" s="2"/>
      <c r="R332" s="18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2"/>
      <c r="AK332" s="1"/>
      <c r="AL332" s="2"/>
      <c r="AM332" s="1"/>
      <c r="AN332" s="1"/>
      <c r="AO332" s="1"/>
      <c r="AP332" s="1"/>
      <c r="AQ332" s="1"/>
      <c r="AR332" s="2"/>
      <c r="AS332" s="1"/>
      <c r="AT332" s="1"/>
      <c r="AU332" s="1" t="s">
        <v>3180</v>
      </c>
      <c r="AV332" s="1"/>
      <c r="AW332" s="1"/>
      <c r="AX332" s="1"/>
      <c r="AY332" s="1"/>
      <c r="AZ332" s="1"/>
      <c r="BA332" s="1" t="s">
        <v>3180</v>
      </c>
      <c r="BB332" s="1"/>
      <c r="BC332" s="2"/>
      <c r="BD332" s="2"/>
      <c r="BE332" s="1"/>
      <c r="BF332" s="2"/>
      <c r="BG332" s="2"/>
      <c r="BH332" s="2"/>
      <c r="BI332" s="1"/>
      <c r="BJ332" s="56"/>
    </row>
    <row r="333" spans="1:62" ht="31.2">
      <c r="A333" s="23">
        <v>329</v>
      </c>
      <c r="B333" s="33" t="s">
        <v>2763</v>
      </c>
      <c r="C333" s="33" t="s">
        <v>2123</v>
      </c>
      <c r="D333" s="33" t="s">
        <v>2659</v>
      </c>
      <c r="E333" s="33">
        <v>39</v>
      </c>
      <c r="F333" s="33" t="s">
        <v>2162</v>
      </c>
      <c r="G333" s="33"/>
      <c r="H333" s="23" t="str">
        <f t="shared" si="10"/>
        <v>李＊樹</v>
      </c>
      <c r="I333" s="23" t="str">
        <f t="shared" si="11"/>
        <v>2＊846277</v>
      </c>
      <c r="J333" s="33" t="s">
        <v>2162</v>
      </c>
      <c r="K333" s="33" t="s">
        <v>1142</v>
      </c>
      <c r="L333" s="33">
        <v>1410</v>
      </c>
      <c r="M333" s="2"/>
      <c r="N333" s="2"/>
      <c r="O333" s="2"/>
      <c r="P333" s="2"/>
      <c r="Q333" s="2"/>
      <c r="R333" s="18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2"/>
      <c r="AK333" s="1"/>
      <c r="AL333" s="2"/>
      <c r="AM333" s="1"/>
      <c r="AN333" s="1"/>
      <c r="AO333" s="1"/>
      <c r="AP333" s="1"/>
      <c r="AQ333" s="1"/>
      <c r="AR333" s="2"/>
      <c r="AS333" s="1"/>
      <c r="AT333" s="1"/>
      <c r="AU333" s="1"/>
      <c r="AV333" s="1" t="s">
        <v>3180</v>
      </c>
      <c r="AW333" s="1"/>
      <c r="AX333" s="1"/>
      <c r="AY333" s="1"/>
      <c r="AZ333" s="1"/>
      <c r="BA333" s="1"/>
      <c r="BB333" s="1"/>
      <c r="BC333" s="2"/>
      <c r="BD333" s="2"/>
      <c r="BE333" s="1"/>
      <c r="BF333" s="2"/>
      <c r="BG333" s="2"/>
      <c r="BH333" s="2"/>
      <c r="BI333" s="1" t="s">
        <v>1111</v>
      </c>
      <c r="BJ333" s="56"/>
    </row>
    <row r="334" spans="1:62" ht="31.2">
      <c r="A334" s="23">
        <v>330</v>
      </c>
      <c r="B334" s="33" t="s">
        <v>2961</v>
      </c>
      <c r="C334" s="33" t="s">
        <v>2273</v>
      </c>
      <c r="D334" s="33" t="s">
        <v>2659</v>
      </c>
      <c r="E334" s="33">
        <v>59</v>
      </c>
      <c r="F334" s="33" t="s">
        <v>2158</v>
      </c>
      <c r="G334" s="33"/>
      <c r="H334" s="23" t="str">
        <f t="shared" si="10"/>
        <v>陳＊景</v>
      </c>
      <c r="I334" s="23" t="str">
        <f t="shared" si="11"/>
        <v>2＊831782</v>
      </c>
      <c r="J334" s="33" t="s">
        <v>2162</v>
      </c>
      <c r="K334" s="33" t="s">
        <v>1142</v>
      </c>
      <c r="L334" s="33">
        <v>1410</v>
      </c>
      <c r="M334" s="2"/>
      <c r="N334" s="2"/>
      <c r="O334" s="2"/>
      <c r="P334" s="2"/>
      <c r="Q334" s="2"/>
      <c r="R334" s="18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2"/>
      <c r="AK334" s="1"/>
      <c r="AL334" s="2"/>
      <c r="AM334" s="1"/>
      <c r="AN334" s="1"/>
      <c r="AO334" s="1"/>
      <c r="AP334" s="1"/>
      <c r="AQ334" s="1"/>
      <c r="AR334" s="2"/>
      <c r="AS334" s="1"/>
      <c r="AT334" s="1"/>
      <c r="AU334" s="1"/>
      <c r="AV334" s="1" t="s">
        <v>3180</v>
      </c>
      <c r="AW334" s="1"/>
      <c r="AX334" s="1"/>
      <c r="AY334" s="1"/>
      <c r="AZ334" s="1"/>
      <c r="BA334" s="1"/>
      <c r="BB334" s="1"/>
      <c r="BC334" s="2"/>
      <c r="BD334" s="2"/>
      <c r="BE334" s="1"/>
      <c r="BF334" s="2"/>
      <c r="BG334" s="2"/>
      <c r="BH334" s="2"/>
      <c r="BI334" s="1" t="s">
        <v>1111</v>
      </c>
      <c r="BJ334" s="56"/>
    </row>
    <row r="335" spans="1:62" ht="31.2">
      <c r="A335" s="23">
        <v>331</v>
      </c>
      <c r="B335" s="33" t="s">
        <v>2962</v>
      </c>
      <c r="C335" s="33" t="s">
        <v>2274</v>
      </c>
      <c r="D335" s="33" t="s">
        <v>2659</v>
      </c>
      <c r="E335" s="33">
        <v>81</v>
      </c>
      <c r="F335" s="33" t="s">
        <v>325</v>
      </c>
      <c r="G335" s="33" t="s">
        <v>325</v>
      </c>
      <c r="H335" s="23" t="str">
        <f t="shared" si="10"/>
        <v>陳＊介</v>
      </c>
      <c r="I335" s="23" t="str">
        <f t="shared" si="11"/>
        <v>0＊027105</v>
      </c>
      <c r="J335" s="33" t="s">
        <v>2275</v>
      </c>
      <c r="K335" s="33" t="s">
        <v>1143</v>
      </c>
      <c r="L335" s="33">
        <v>1410</v>
      </c>
      <c r="M335" s="2"/>
      <c r="N335" s="2"/>
      <c r="O335" s="2"/>
      <c r="P335" s="2"/>
      <c r="Q335" s="2"/>
      <c r="R335" s="18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2"/>
      <c r="AK335" s="1"/>
      <c r="AL335" s="2"/>
      <c r="AM335" s="1"/>
      <c r="AN335" s="1"/>
      <c r="AO335" s="1"/>
      <c r="AP335" s="1"/>
      <c r="AQ335" s="1"/>
      <c r="AR335" s="2"/>
      <c r="AS335" s="1"/>
      <c r="AT335" s="1"/>
      <c r="AU335" s="1"/>
      <c r="AV335" s="1" t="s">
        <v>3180</v>
      </c>
      <c r="AW335" s="1"/>
      <c r="AX335" s="1"/>
      <c r="AY335" s="1"/>
      <c r="AZ335" s="1"/>
      <c r="BA335" s="1"/>
      <c r="BB335" s="1"/>
      <c r="BC335" s="2" t="s">
        <v>3187</v>
      </c>
      <c r="BD335" s="2"/>
      <c r="BE335" s="1"/>
      <c r="BF335" s="2"/>
      <c r="BG335" s="2"/>
      <c r="BH335" s="2"/>
      <c r="BI335" s="1"/>
      <c r="BJ335" s="56"/>
    </row>
    <row r="336" spans="1:62" ht="46.8">
      <c r="A336" s="23">
        <v>332</v>
      </c>
      <c r="B336" s="33" t="s">
        <v>2963</v>
      </c>
      <c r="C336" s="33" t="s">
        <v>141</v>
      </c>
      <c r="D336" s="33" t="s">
        <v>2661</v>
      </c>
      <c r="E336" s="33">
        <v>86</v>
      </c>
      <c r="F336" s="33" t="s">
        <v>325</v>
      </c>
      <c r="G336" s="33" t="s">
        <v>325</v>
      </c>
      <c r="H336" s="23" t="str">
        <f t="shared" si="10"/>
        <v>張＊淑子</v>
      </c>
      <c r="I336" s="23" t="str">
        <f t="shared" si="11"/>
        <v>0＊646789</v>
      </c>
      <c r="J336" s="33" t="s">
        <v>2275</v>
      </c>
      <c r="K336" s="33" t="s">
        <v>1132</v>
      </c>
      <c r="L336" s="33">
        <v>1410</v>
      </c>
      <c r="M336" s="2"/>
      <c r="N336" s="2"/>
      <c r="O336" s="2"/>
      <c r="P336" s="2"/>
      <c r="Q336" s="2"/>
      <c r="R336" s="18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2"/>
      <c r="AK336" s="1"/>
      <c r="AL336" s="2"/>
      <c r="AM336" s="1"/>
      <c r="AN336" s="1"/>
      <c r="AO336" s="1"/>
      <c r="AP336" s="1"/>
      <c r="AQ336" s="1"/>
      <c r="AR336" s="2"/>
      <c r="AS336" s="1"/>
      <c r="AT336" s="1"/>
      <c r="AU336" s="1"/>
      <c r="AV336" s="1"/>
      <c r="AW336" s="1"/>
      <c r="AX336" s="1"/>
      <c r="AY336" s="1"/>
      <c r="AZ336" s="1" t="s">
        <v>3187</v>
      </c>
      <c r="BA336" s="1" t="s">
        <v>1102</v>
      </c>
      <c r="BB336" s="1"/>
      <c r="BC336" s="2"/>
      <c r="BD336" s="2"/>
      <c r="BE336" s="1"/>
      <c r="BF336" s="2"/>
      <c r="BG336" s="2"/>
      <c r="BH336" s="2"/>
      <c r="BI336" s="1"/>
      <c r="BJ336" s="56"/>
    </row>
    <row r="337" spans="1:62" ht="31.2">
      <c r="A337" s="23">
        <v>333</v>
      </c>
      <c r="B337" s="33" t="s">
        <v>2949</v>
      </c>
      <c r="C337" s="33" t="s">
        <v>2264</v>
      </c>
      <c r="D337" s="33" t="s">
        <v>2661</v>
      </c>
      <c r="E337" s="33">
        <v>65</v>
      </c>
      <c r="F337" s="33" t="s">
        <v>325</v>
      </c>
      <c r="G337" s="33" t="s">
        <v>325</v>
      </c>
      <c r="H337" s="23" t="str">
        <f t="shared" si="10"/>
        <v>蔡＊秀援</v>
      </c>
      <c r="I337" s="23" t="str">
        <f t="shared" si="11"/>
        <v>2＊842217</v>
      </c>
      <c r="J337" s="33" t="s">
        <v>2199</v>
      </c>
      <c r="K337" s="33" t="s">
        <v>1127</v>
      </c>
      <c r="L337" s="33">
        <v>1410</v>
      </c>
      <c r="M337" s="2"/>
      <c r="N337" s="2"/>
      <c r="O337" s="2"/>
      <c r="P337" s="2"/>
      <c r="Q337" s="2"/>
      <c r="R337" s="18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2"/>
      <c r="AK337" s="1"/>
      <c r="AL337" s="2"/>
      <c r="AM337" s="1"/>
      <c r="AN337" s="1"/>
      <c r="AO337" s="1"/>
      <c r="AP337" s="1"/>
      <c r="AQ337" s="1"/>
      <c r="AR337" s="2"/>
      <c r="AS337" s="1"/>
      <c r="AT337" s="1"/>
      <c r="AU337" s="1"/>
      <c r="AV337" s="1"/>
      <c r="AW337" s="1"/>
      <c r="AX337" s="1"/>
      <c r="AY337" s="1"/>
      <c r="AZ337" s="1"/>
      <c r="BA337" s="1" t="s">
        <v>3180</v>
      </c>
      <c r="BB337" s="1"/>
      <c r="BC337" s="2"/>
      <c r="BD337" s="2"/>
      <c r="BE337" s="1"/>
      <c r="BF337" s="2"/>
      <c r="BG337" s="2"/>
      <c r="BH337" s="2"/>
      <c r="BI337" s="1"/>
      <c r="BJ337" s="56"/>
    </row>
    <row r="338" spans="1:62" ht="46.8">
      <c r="A338" s="23">
        <v>334</v>
      </c>
      <c r="B338" s="33" t="s">
        <v>2964</v>
      </c>
      <c r="C338" s="33" t="s">
        <v>2276</v>
      </c>
      <c r="D338" s="33" t="s">
        <v>2659</v>
      </c>
      <c r="E338" s="33">
        <v>62</v>
      </c>
      <c r="F338" s="33" t="s">
        <v>2146</v>
      </c>
      <c r="G338" s="33" t="s">
        <v>2205</v>
      </c>
      <c r="H338" s="23" t="str">
        <f t="shared" si="10"/>
        <v>賴＊忠</v>
      </c>
      <c r="I338" s="23" t="str">
        <f t="shared" si="11"/>
        <v>1＊116715</v>
      </c>
      <c r="J338" s="33" t="s">
        <v>2174</v>
      </c>
      <c r="K338" s="33" t="s">
        <v>1155</v>
      </c>
      <c r="L338" s="33">
        <v>1410</v>
      </c>
      <c r="M338" s="2"/>
      <c r="N338" s="2"/>
      <c r="O338" s="2"/>
      <c r="P338" s="2"/>
      <c r="Q338" s="2"/>
      <c r="R338" s="18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2"/>
      <c r="AK338" s="1"/>
      <c r="AL338" s="2"/>
      <c r="AM338" s="1"/>
      <c r="AN338" s="1"/>
      <c r="AO338" s="1"/>
      <c r="AP338" s="1"/>
      <c r="AQ338" s="1"/>
      <c r="AR338" s="2"/>
      <c r="AS338" s="1"/>
      <c r="AT338" s="1"/>
      <c r="AU338" s="1"/>
      <c r="AV338" s="1" t="s">
        <v>3180</v>
      </c>
      <c r="AW338" s="1"/>
      <c r="AX338" s="1"/>
      <c r="AY338" s="1"/>
      <c r="AZ338" s="1"/>
      <c r="BA338" s="1"/>
      <c r="BB338" s="1"/>
      <c r="BC338" s="2" t="s">
        <v>3187</v>
      </c>
      <c r="BD338" s="2"/>
      <c r="BE338" s="1"/>
      <c r="BF338" s="2"/>
      <c r="BG338" s="2"/>
      <c r="BH338" s="2"/>
      <c r="BI338" s="1" t="s">
        <v>1111</v>
      </c>
      <c r="BJ338" s="56"/>
    </row>
    <row r="339" spans="1:62" ht="46.8">
      <c r="A339" s="23">
        <v>335</v>
      </c>
      <c r="B339" s="33" t="s">
        <v>2965</v>
      </c>
      <c r="C339" s="33" t="s">
        <v>2277</v>
      </c>
      <c r="D339" s="33" t="s">
        <v>2659</v>
      </c>
      <c r="E339" s="33">
        <v>53</v>
      </c>
      <c r="F339" s="33" t="s">
        <v>2199</v>
      </c>
      <c r="G339" s="33" t="s">
        <v>2236</v>
      </c>
      <c r="H339" s="23" t="str">
        <f t="shared" si="10"/>
        <v>林＊宇</v>
      </c>
      <c r="I339" s="23" t="str">
        <f t="shared" si="11"/>
        <v>0＊503300</v>
      </c>
      <c r="J339" s="33" t="s">
        <v>2174</v>
      </c>
      <c r="K339" s="33" t="s">
        <v>1132</v>
      </c>
      <c r="L339" s="33">
        <v>1410</v>
      </c>
      <c r="M339" s="2"/>
      <c r="N339" s="2"/>
      <c r="O339" s="2"/>
      <c r="P339" s="2"/>
      <c r="Q339" s="2"/>
      <c r="R339" s="18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2"/>
      <c r="AK339" s="1"/>
      <c r="AL339" s="2"/>
      <c r="AM339" s="1"/>
      <c r="AN339" s="1"/>
      <c r="AO339" s="1"/>
      <c r="AP339" s="1"/>
      <c r="AQ339" s="1"/>
      <c r="AR339" s="2"/>
      <c r="AS339" s="1"/>
      <c r="AT339" s="1"/>
      <c r="AU339" s="1"/>
      <c r="AV339" s="1"/>
      <c r="AW339" s="1"/>
      <c r="AX339" s="1"/>
      <c r="AY339" s="1" t="s">
        <v>3180</v>
      </c>
      <c r="AZ339" s="1"/>
      <c r="BA339" s="1" t="s">
        <v>3180</v>
      </c>
      <c r="BB339" s="1"/>
      <c r="BC339" s="2"/>
      <c r="BD339" s="2"/>
      <c r="BE339" s="1"/>
      <c r="BF339" s="2"/>
      <c r="BG339" s="2"/>
      <c r="BH339" s="2"/>
      <c r="BI339" s="1"/>
      <c r="BJ339" s="56"/>
    </row>
    <row r="340" spans="1:62" ht="31.2">
      <c r="A340" s="23">
        <v>336</v>
      </c>
      <c r="B340" s="33" t="s">
        <v>2966</v>
      </c>
      <c r="C340" s="33" t="s">
        <v>2278</v>
      </c>
      <c r="D340" s="33" t="s">
        <v>2661</v>
      </c>
      <c r="E340" s="33">
        <v>64</v>
      </c>
      <c r="F340" s="33" t="s">
        <v>325</v>
      </c>
      <c r="G340" s="33" t="s">
        <v>325</v>
      </c>
      <c r="H340" s="23" t="str">
        <f t="shared" si="10"/>
        <v>林＊</v>
      </c>
      <c r="I340" s="23" t="str">
        <f t="shared" si="11"/>
        <v>1＊140163</v>
      </c>
      <c r="J340" s="33" t="s">
        <v>2174</v>
      </c>
      <c r="K340" s="33" t="s">
        <v>1131</v>
      </c>
      <c r="L340" s="33">
        <v>1410</v>
      </c>
      <c r="M340" s="2"/>
      <c r="N340" s="2"/>
      <c r="O340" s="2"/>
      <c r="P340" s="2"/>
      <c r="Q340" s="2"/>
      <c r="R340" s="18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2"/>
      <c r="AK340" s="1"/>
      <c r="AL340" s="2"/>
      <c r="AM340" s="1"/>
      <c r="AN340" s="1"/>
      <c r="AO340" s="1"/>
      <c r="AP340" s="1"/>
      <c r="AQ340" s="1"/>
      <c r="AR340" s="2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2" t="s">
        <v>3187</v>
      </c>
      <c r="BD340" s="2"/>
      <c r="BE340" s="1"/>
      <c r="BF340" s="2"/>
      <c r="BG340" s="2"/>
      <c r="BH340" s="2"/>
      <c r="BI340" s="1"/>
      <c r="BJ340" s="56"/>
    </row>
    <row r="341" spans="1:62" ht="31.2">
      <c r="A341" s="23">
        <v>337</v>
      </c>
      <c r="B341" s="33" t="s">
        <v>2967</v>
      </c>
      <c r="C341" s="33" t="s">
        <v>563</v>
      </c>
      <c r="D341" s="33" t="s">
        <v>2661</v>
      </c>
      <c r="E341" s="33">
        <v>61</v>
      </c>
      <c r="F341" s="33" t="s">
        <v>325</v>
      </c>
      <c r="G341" s="33" t="s">
        <v>325</v>
      </c>
      <c r="H341" s="23" t="str">
        <f t="shared" si="10"/>
        <v>藍＊玉</v>
      </c>
      <c r="I341" s="23" t="str">
        <f t="shared" si="11"/>
        <v>1＊854835</v>
      </c>
      <c r="J341" s="33" t="s">
        <v>2174</v>
      </c>
      <c r="K341" s="33" t="s">
        <v>1127</v>
      </c>
      <c r="L341" s="33">
        <v>1410</v>
      </c>
      <c r="M341" s="2"/>
      <c r="N341" s="2"/>
      <c r="O341" s="2"/>
      <c r="P341" s="2"/>
      <c r="Q341" s="2"/>
      <c r="R341" s="18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2"/>
      <c r="AK341" s="1"/>
      <c r="AL341" s="2"/>
      <c r="AM341" s="1"/>
      <c r="AN341" s="1"/>
      <c r="AO341" s="1"/>
      <c r="AP341" s="1"/>
      <c r="AQ341" s="1"/>
      <c r="AR341" s="2"/>
      <c r="AS341" s="1"/>
      <c r="AT341" s="1"/>
      <c r="AU341" s="1"/>
      <c r="AV341" s="1"/>
      <c r="AW341" s="1"/>
      <c r="AX341" s="1"/>
      <c r="AY341" s="1"/>
      <c r="AZ341" s="1"/>
      <c r="BA341" s="1" t="s">
        <v>3180</v>
      </c>
      <c r="BB341" s="1"/>
      <c r="BC341" s="2"/>
      <c r="BD341" s="2"/>
      <c r="BE341" s="1"/>
      <c r="BF341" s="2"/>
      <c r="BG341" s="2"/>
      <c r="BH341" s="2"/>
      <c r="BI341" s="1"/>
      <c r="BJ341" s="56"/>
    </row>
    <row r="342" spans="1:62" ht="31.2">
      <c r="A342" s="23">
        <v>338</v>
      </c>
      <c r="B342" s="33" t="s">
        <v>2968</v>
      </c>
      <c r="C342" s="33" t="s">
        <v>2279</v>
      </c>
      <c r="D342" s="33" t="s">
        <v>2661</v>
      </c>
      <c r="E342" s="33">
        <v>79</v>
      </c>
      <c r="F342" s="33" t="s">
        <v>325</v>
      </c>
      <c r="G342" s="33" t="s">
        <v>325</v>
      </c>
      <c r="H342" s="23" t="str">
        <f t="shared" si="10"/>
        <v>蔡＊桂</v>
      </c>
      <c r="I342" s="23" t="str">
        <f t="shared" si="11"/>
        <v>2＊867116</v>
      </c>
      <c r="J342" s="33" t="s">
        <v>2201</v>
      </c>
      <c r="K342" s="33" t="s">
        <v>1143</v>
      </c>
      <c r="L342" s="33">
        <v>1410</v>
      </c>
      <c r="M342" s="2"/>
      <c r="N342" s="2"/>
      <c r="O342" s="2"/>
      <c r="P342" s="2"/>
      <c r="Q342" s="2"/>
      <c r="R342" s="18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2"/>
      <c r="AK342" s="1"/>
      <c r="AL342" s="2"/>
      <c r="AM342" s="1"/>
      <c r="AN342" s="1"/>
      <c r="AO342" s="1"/>
      <c r="AP342" s="1"/>
      <c r="AQ342" s="1"/>
      <c r="AR342" s="2"/>
      <c r="AS342" s="1"/>
      <c r="AT342" s="1"/>
      <c r="AU342" s="1"/>
      <c r="AV342" s="1" t="s">
        <v>3180</v>
      </c>
      <c r="AW342" s="1"/>
      <c r="AX342" s="1"/>
      <c r="AY342" s="1"/>
      <c r="AZ342" s="1"/>
      <c r="BA342" s="1"/>
      <c r="BB342" s="1"/>
      <c r="BC342" s="2" t="s">
        <v>3187</v>
      </c>
      <c r="BD342" s="2"/>
      <c r="BE342" s="1"/>
      <c r="BF342" s="2"/>
      <c r="BG342" s="2"/>
      <c r="BH342" s="2"/>
      <c r="BI342" s="1"/>
      <c r="BJ342" s="56"/>
    </row>
    <row r="343" spans="1:62" ht="31.2">
      <c r="A343" s="23">
        <v>339</v>
      </c>
      <c r="B343" s="33" t="s">
        <v>2969</v>
      </c>
      <c r="C343" s="33" t="s">
        <v>2280</v>
      </c>
      <c r="D343" s="33" t="s">
        <v>2661</v>
      </c>
      <c r="E343" s="33">
        <v>51</v>
      </c>
      <c r="F343" s="33" t="s">
        <v>2138</v>
      </c>
      <c r="G343" s="33"/>
      <c r="H343" s="23" t="str">
        <f t="shared" si="10"/>
        <v>許＊敏</v>
      </c>
      <c r="I343" s="23" t="str">
        <f t="shared" si="11"/>
        <v>1＊248544</v>
      </c>
      <c r="J343" s="33" t="s">
        <v>2177</v>
      </c>
      <c r="K343" s="33" t="s">
        <v>1152</v>
      </c>
      <c r="L343" s="33">
        <v>1410</v>
      </c>
      <c r="M343" s="2"/>
      <c r="N343" s="2"/>
      <c r="O343" s="2"/>
      <c r="P343" s="2"/>
      <c r="Q343" s="2"/>
      <c r="R343" s="18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2"/>
      <c r="AK343" s="1"/>
      <c r="AL343" s="2"/>
      <c r="AM343" s="1"/>
      <c r="AN343" s="1"/>
      <c r="AO343" s="1"/>
      <c r="AP343" s="1"/>
      <c r="AQ343" s="1"/>
      <c r="AR343" s="2" t="s">
        <v>3180</v>
      </c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2"/>
      <c r="BD343" s="2"/>
      <c r="BE343" s="1"/>
      <c r="BF343" s="2"/>
      <c r="BG343" s="2"/>
      <c r="BH343" s="2"/>
      <c r="BI343" s="1" t="s">
        <v>1111</v>
      </c>
      <c r="BJ343" s="56"/>
    </row>
    <row r="344" spans="1:62" ht="31.2">
      <c r="A344" s="23">
        <v>340</v>
      </c>
      <c r="B344" s="33" t="s">
        <v>2768</v>
      </c>
      <c r="C344" s="33" t="s">
        <v>2130</v>
      </c>
      <c r="D344" s="33" t="s">
        <v>2659</v>
      </c>
      <c r="E344" s="33">
        <v>88</v>
      </c>
      <c r="F344" s="33" t="s">
        <v>325</v>
      </c>
      <c r="G344" s="33" t="s">
        <v>325</v>
      </c>
      <c r="H344" s="23" t="str">
        <f t="shared" si="10"/>
        <v>陳＊臣</v>
      </c>
      <c r="I344" s="23" t="str">
        <f t="shared" si="11"/>
        <v>0＊061390</v>
      </c>
      <c r="J344" s="33" t="s">
        <v>2177</v>
      </c>
      <c r="K344" s="33" t="s">
        <v>1142</v>
      </c>
      <c r="L344" s="33">
        <v>1410</v>
      </c>
      <c r="M344" s="2"/>
      <c r="N344" s="2"/>
      <c r="O344" s="2"/>
      <c r="P344" s="2"/>
      <c r="Q344" s="2"/>
      <c r="R344" s="18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2"/>
      <c r="AK344" s="1"/>
      <c r="AL344" s="2"/>
      <c r="AM344" s="1"/>
      <c r="AN344" s="1"/>
      <c r="AO344" s="1"/>
      <c r="AP344" s="1"/>
      <c r="AQ344" s="1"/>
      <c r="AR344" s="2"/>
      <c r="AS344" s="1"/>
      <c r="AT344" s="1"/>
      <c r="AU344" s="1"/>
      <c r="AV344" s="1" t="s">
        <v>3180</v>
      </c>
      <c r="AW344" s="1"/>
      <c r="AX344" s="1"/>
      <c r="AY344" s="1"/>
      <c r="AZ344" s="1"/>
      <c r="BA344" s="1"/>
      <c r="BB344" s="1"/>
      <c r="BC344" s="2"/>
      <c r="BD344" s="2"/>
      <c r="BE344" s="1"/>
      <c r="BF344" s="2"/>
      <c r="BG344" s="2"/>
      <c r="BH344" s="2"/>
      <c r="BI344" s="1" t="s">
        <v>1111</v>
      </c>
      <c r="BJ344" s="56"/>
    </row>
    <row r="345" spans="1:62" ht="78">
      <c r="A345" s="23">
        <v>341</v>
      </c>
      <c r="B345" s="33" t="s">
        <v>2970</v>
      </c>
      <c r="C345" s="33" t="s">
        <v>2281</v>
      </c>
      <c r="D345" s="33" t="s">
        <v>2661</v>
      </c>
      <c r="E345" s="33">
        <v>84</v>
      </c>
      <c r="F345" s="33" t="s">
        <v>325</v>
      </c>
      <c r="G345" s="33" t="s">
        <v>325</v>
      </c>
      <c r="H345" s="23" t="str">
        <f t="shared" si="10"/>
        <v>孫＊月子</v>
      </c>
      <c r="I345" s="23" t="str">
        <f t="shared" si="11"/>
        <v>2＊869976</v>
      </c>
      <c r="J345" s="33" t="s">
        <v>2156</v>
      </c>
      <c r="K345" s="33" t="s">
        <v>2645</v>
      </c>
      <c r="L345" s="33">
        <v>1410</v>
      </c>
      <c r="M345" s="2"/>
      <c r="N345" s="2"/>
      <c r="O345" s="2"/>
      <c r="P345" s="2"/>
      <c r="Q345" s="2"/>
      <c r="R345" s="18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2"/>
      <c r="AK345" s="1"/>
      <c r="AL345" s="2"/>
      <c r="AM345" s="1"/>
      <c r="AN345" s="1"/>
      <c r="AO345" s="1"/>
      <c r="AP345" s="1"/>
      <c r="AQ345" s="1"/>
      <c r="AR345" s="2"/>
      <c r="AS345" s="1"/>
      <c r="AT345" s="1"/>
      <c r="AU345" s="1"/>
      <c r="AV345" s="1" t="s">
        <v>3180</v>
      </c>
      <c r="AW345" s="1"/>
      <c r="AX345" s="1"/>
      <c r="AY345" s="1" t="s">
        <v>3180</v>
      </c>
      <c r="AZ345" s="1"/>
      <c r="BA345" s="1"/>
      <c r="BB345" s="1" t="s">
        <v>3180</v>
      </c>
      <c r="BC345" s="2"/>
      <c r="BD345" s="2"/>
      <c r="BE345" s="1" t="s">
        <v>1141</v>
      </c>
      <c r="BF345" s="2"/>
      <c r="BG345" s="2"/>
      <c r="BH345" s="2"/>
      <c r="BI345" s="1" t="s">
        <v>1111</v>
      </c>
      <c r="BJ345" s="56"/>
    </row>
    <row r="346" spans="1:62" ht="46.8">
      <c r="A346" s="23">
        <v>342</v>
      </c>
      <c r="B346" s="33" t="s">
        <v>2971</v>
      </c>
      <c r="C346" s="33" t="s">
        <v>2282</v>
      </c>
      <c r="D346" s="33" t="s">
        <v>2661</v>
      </c>
      <c r="E346" s="33">
        <v>81</v>
      </c>
      <c r="F346" s="33" t="s">
        <v>2205</v>
      </c>
      <c r="G346" s="33" t="s">
        <v>2205</v>
      </c>
      <c r="H346" s="23" t="str">
        <f t="shared" si="10"/>
        <v>陳＊幸娥</v>
      </c>
      <c r="I346" s="23" t="str">
        <f t="shared" si="11"/>
        <v>0＊245132</v>
      </c>
      <c r="J346" s="38" t="s">
        <v>2205</v>
      </c>
      <c r="K346" s="38" t="s">
        <v>1125</v>
      </c>
      <c r="L346" s="38">
        <v>1410</v>
      </c>
      <c r="M346" s="2"/>
      <c r="N346" s="2"/>
      <c r="O346" s="2"/>
      <c r="P346" s="2"/>
      <c r="Q346" s="2"/>
      <c r="R346" s="18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2"/>
      <c r="AK346" s="1"/>
      <c r="AL346" s="2"/>
      <c r="AM346" s="1"/>
      <c r="AN346" s="1"/>
      <c r="AO346" s="1"/>
      <c r="AP346" s="1"/>
      <c r="AQ346" s="1"/>
      <c r="AR346" s="2"/>
      <c r="AS346" s="1"/>
      <c r="AT346" s="1"/>
      <c r="AU346" s="1"/>
      <c r="AV346" s="1"/>
      <c r="AW346" s="1"/>
      <c r="AX346" s="1"/>
      <c r="AY346" s="1"/>
      <c r="AZ346" s="1" t="s">
        <v>3187</v>
      </c>
      <c r="BA346" s="1"/>
      <c r="BB346" s="1" t="s">
        <v>3180</v>
      </c>
      <c r="BC346" s="2"/>
      <c r="BD346" s="2"/>
      <c r="BE346" s="1"/>
      <c r="BF346" s="2"/>
      <c r="BG346" s="2"/>
      <c r="BH346" s="2"/>
      <c r="BI346" s="1"/>
      <c r="BJ346" s="56"/>
    </row>
    <row r="347" spans="1:62" ht="46.8">
      <c r="A347" s="23">
        <v>343</v>
      </c>
      <c r="B347" s="33" t="s">
        <v>2972</v>
      </c>
      <c r="C347" s="33" t="s">
        <v>1480</v>
      </c>
      <c r="D347" s="33" t="s">
        <v>2661</v>
      </c>
      <c r="E347" s="33">
        <v>73</v>
      </c>
      <c r="F347" s="33" t="s">
        <v>2205</v>
      </c>
      <c r="G347" s="33" t="s">
        <v>2205</v>
      </c>
      <c r="H347" s="23" t="str">
        <f t="shared" si="10"/>
        <v>葉＊玉蘭</v>
      </c>
      <c r="I347" s="23" t="str">
        <f t="shared" si="11"/>
        <v>0＊385469</v>
      </c>
      <c r="J347" s="33" t="s">
        <v>2205</v>
      </c>
      <c r="K347" s="33" t="s">
        <v>1155</v>
      </c>
      <c r="L347" s="33">
        <v>1410</v>
      </c>
      <c r="M347" s="2"/>
      <c r="N347" s="2"/>
      <c r="O347" s="2"/>
      <c r="P347" s="2"/>
      <c r="Q347" s="2"/>
      <c r="R347" s="18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2"/>
      <c r="AK347" s="1"/>
      <c r="AL347" s="2"/>
      <c r="AM347" s="1"/>
      <c r="AN347" s="1"/>
      <c r="AO347" s="1"/>
      <c r="AP347" s="1"/>
      <c r="AQ347" s="1"/>
      <c r="AR347" s="2"/>
      <c r="AS347" s="1"/>
      <c r="AT347" s="1"/>
      <c r="AU347" s="1"/>
      <c r="AV347" s="1" t="s">
        <v>3180</v>
      </c>
      <c r="AW347" s="1"/>
      <c r="AX347" s="1"/>
      <c r="AY347" s="1"/>
      <c r="AZ347" s="1"/>
      <c r="BA347" s="1"/>
      <c r="BB347" s="1"/>
      <c r="BC347" s="2" t="s">
        <v>3187</v>
      </c>
      <c r="BD347" s="2"/>
      <c r="BE347" s="1"/>
      <c r="BF347" s="2"/>
      <c r="BG347" s="2"/>
      <c r="BH347" s="2"/>
      <c r="BI347" s="1" t="s">
        <v>1111</v>
      </c>
      <c r="BJ347" s="56"/>
    </row>
    <row r="348" spans="1:62" ht="16.2">
      <c r="A348" s="23">
        <v>344</v>
      </c>
      <c r="B348" s="33" t="s">
        <v>2973</v>
      </c>
      <c r="C348" s="33" t="s">
        <v>724</v>
      </c>
      <c r="D348" s="33" t="s">
        <v>2659</v>
      </c>
      <c r="E348" s="33">
        <v>55</v>
      </c>
      <c r="F348" s="33" t="s">
        <v>325</v>
      </c>
      <c r="G348" s="33" t="s">
        <v>325</v>
      </c>
      <c r="H348" s="23" t="str">
        <f t="shared" si="10"/>
        <v>吳＊鈞</v>
      </c>
      <c r="I348" s="23" t="str">
        <f t="shared" si="11"/>
        <v>0＊255335</v>
      </c>
      <c r="J348" s="38" t="s">
        <v>2182</v>
      </c>
      <c r="K348" s="38">
        <v>5760350</v>
      </c>
      <c r="L348" s="38">
        <v>1410</v>
      </c>
      <c r="M348" s="2"/>
      <c r="N348" s="2"/>
      <c r="O348" s="2"/>
      <c r="P348" s="2"/>
      <c r="Q348" s="2"/>
      <c r="R348" s="18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2"/>
      <c r="AK348" s="1"/>
      <c r="AL348" s="2"/>
      <c r="AM348" s="1"/>
      <c r="AN348" s="1"/>
      <c r="AO348" s="1"/>
      <c r="AP348" s="1"/>
      <c r="AQ348" s="1"/>
      <c r="AR348" s="2"/>
      <c r="AS348" s="1"/>
      <c r="AT348" s="1"/>
      <c r="AU348" s="1" t="s">
        <v>3180</v>
      </c>
      <c r="AV348" s="1"/>
      <c r="AW348" s="1"/>
      <c r="AX348" s="1"/>
      <c r="AY348" s="1"/>
      <c r="AZ348" s="1"/>
      <c r="BA348" s="1"/>
      <c r="BB348" s="1"/>
      <c r="BC348" s="2"/>
      <c r="BD348" s="2"/>
      <c r="BE348" s="1"/>
      <c r="BF348" s="2"/>
      <c r="BG348" s="2"/>
      <c r="BH348" s="2"/>
      <c r="BI348" s="1"/>
      <c r="BJ348" s="56"/>
    </row>
    <row r="349" spans="1:62" ht="46.8">
      <c r="A349" s="23">
        <v>345</v>
      </c>
      <c r="B349" s="33" t="s">
        <v>2894</v>
      </c>
      <c r="C349" s="33" t="s">
        <v>2229</v>
      </c>
      <c r="D349" s="33" t="s">
        <v>2661</v>
      </c>
      <c r="E349" s="33">
        <v>58</v>
      </c>
      <c r="F349" s="33" t="s">
        <v>325</v>
      </c>
      <c r="G349" s="33" t="s">
        <v>325</v>
      </c>
      <c r="H349" s="23" t="str">
        <f t="shared" si="10"/>
        <v>陳＊味</v>
      </c>
      <c r="I349" s="23" t="str">
        <f t="shared" si="11"/>
        <v>2＊940809</v>
      </c>
      <c r="J349" s="33" t="s">
        <v>2236</v>
      </c>
      <c r="K349" s="33" t="s">
        <v>1155</v>
      </c>
      <c r="L349" s="33">
        <v>1410</v>
      </c>
      <c r="M349" s="2"/>
      <c r="N349" s="2"/>
      <c r="O349" s="2"/>
      <c r="P349" s="2"/>
      <c r="Q349" s="2"/>
      <c r="R349" s="18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2"/>
      <c r="AK349" s="1"/>
      <c r="AL349" s="2"/>
      <c r="AM349" s="1"/>
      <c r="AN349" s="1"/>
      <c r="AO349" s="1"/>
      <c r="AP349" s="1"/>
      <c r="AQ349" s="1"/>
      <c r="AR349" s="2"/>
      <c r="AS349" s="1"/>
      <c r="AT349" s="1"/>
      <c r="AU349" s="1"/>
      <c r="AV349" s="1" t="s">
        <v>3180</v>
      </c>
      <c r="AW349" s="1"/>
      <c r="AX349" s="1"/>
      <c r="AY349" s="1"/>
      <c r="AZ349" s="1"/>
      <c r="BA349" s="1"/>
      <c r="BB349" s="1"/>
      <c r="BC349" s="2" t="s">
        <v>3187</v>
      </c>
      <c r="BD349" s="2"/>
      <c r="BE349" s="1"/>
      <c r="BF349" s="2"/>
      <c r="BG349" s="2"/>
      <c r="BH349" s="2"/>
      <c r="BI349" s="1" t="s">
        <v>1111</v>
      </c>
      <c r="BJ349" s="56"/>
    </row>
    <row r="350" spans="1:62" ht="31.2">
      <c r="A350" s="23">
        <v>346</v>
      </c>
      <c r="B350" s="33" t="s">
        <v>2974</v>
      </c>
      <c r="C350" s="33" t="s">
        <v>2283</v>
      </c>
      <c r="D350" s="33" t="s">
        <v>2659</v>
      </c>
      <c r="E350" s="33">
        <v>59</v>
      </c>
      <c r="F350" s="33" t="s">
        <v>2205</v>
      </c>
      <c r="G350" s="33" t="s">
        <v>2176</v>
      </c>
      <c r="H350" s="23" t="str">
        <f t="shared" si="10"/>
        <v>謝＊城</v>
      </c>
      <c r="I350" s="23" t="str">
        <f t="shared" si="11"/>
        <v>1＊629818</v>
      </c>
      <c r="J350" s="33" t="s">
        <v>2236</v>
      </c>
      <c r="K350" s="33" t="s">
        <v>1142</v>
      </c>
      <c r="L350" s="33">
        <v>1410</v>
      </c>
      <c r="M350" s="2"/>
      <c r="N350" s="2"/>
      <c r="O350" s="2"/>
      <c r="P350" s="2"/>
      <c r="Q350" s="2"/>
      <c r="R350" s="18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2"/>
      <c r="AK350" s="1"/>
      <c r="AL350" s="2"/>
      <c r="AM350" s="1"/>
      <c r="AN350" s="1"/>
      <c r="AO350" s="1"/>
      <c r="AP350" s="1"/>
      <c r="AQ350" s="1"/>
      <c r="AR350" s="2"/>
      <c r="AS350" s="1"/>
      <c r="AT350" s="1"/>
      <c r="AU350" s="1"/>
      <c r="AV350" s="1" t="s">
        <v>3180</v>
      </c>
      <c r="AW350" s="1"/>
      <c r="AX350" s="1"/>
      <c r="AY350" s="1"/>
      <c r="AZ350" s="1"/>
      <c r="BA350" s="1"/>
      <c r="BB350" s="1"/>
      <c r="BC350" s="2"/>
      <c r="BD350" s="2"/>
      <c r="BE350" s="1"/>
      <c r="BF350" s="2"/>
      <c r="BG350" s="2"/>
      <c r="BH350" s="2"/>
      <c r="BI350" s="1" t="s">
        <v>1111</v>
      </c>
      <c r="BJ350" s="56"/>
    </row>
    <row r="351" spans="1:62" ht="46.8">
      <c r="A351" s="23">
        <v>347</v>
      </c>
      <c r="B351" s="33" t="s">
        <v>2975</v>
      </c>
      <c r="C351" s="33" t="s">
        <v>922</v>
      </c>
      <c r="D351" s="33" t="s">
        <v>2661</v>
      </c>
      <c r="E351" s="33">
        <v>78</v>
      </c>
      <c r="F351" s="33" t="s">
        <v>325</v>
      </c>
      <c r="G351" s="33" t="s">
        <v>325</v>
      </c>
      <c r="H351" s="23" t="str">
        <f t="shared" si="10"/>
        <v>黃＊文</v>
      </c>
      <c r="I351" s="23" t="str">
        <f t="shared" si="11"/>
        <v>0＊352684</v>
      </c>
      <c r="J351" s="33" t="s">
        <v>2236</v>
      </c>
      <c r="K351" s="33" t="s">
        <v>1140</v>
      </c>
      <c r="L351" s="33">
        <v>1410</v>
      </c>
      <c r="M351" s="2"/>
      <c r="N351" s="2"/>
      <c r="O351" s="2"/>
      <c r="P351" s="2"/>
      <c r="Q351" s="2"/>
      <c r="R351" s="18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2"/>
      <c r="AK351" s="1"/>
      <c r="AL351" s="2"/>
      <c r="AM351" s="1"/>
      <c r="AN351" s="1"/>
      <c r="AO351" s="1"/>
      <c r="AP351" s="1"/>
      <c r="AQ351" s="1"/>
      <c r="AR351" s="2"/>
      <c r="AS351" s="1"/>
      <c r="AT351" s="1"/>
      <c r="AU351" s="1"/>
      <c r="AV351" s="1"/>
      <c r="AW351" s="1"/>
      <c r="AX351" s="1"/>
      <c r="AY351" s="1"/>
      <c r="AZ351" s="1"/>
      <c r="BA351" s="1"/>
      <c r="BB351" s="1" t="s">
        <v>3180</v>
      </c>
      <c r="BC351" s="2"/>
      <c r="BD351" s="2"/>
      <c r="BE351" s="1"/>
      <c r="BF351" s="2" t="s">
        <v>1114</v>
      </c>
      <c r="BG351" s="2"/>
      <c r="BH351" s="2"/>
      <c r="BI351" s="1"/>
      <c r="BJ351" s="56"/>
    </row>
    <row r="352" spans="1:62" ht="31.2">
      <c r="A352" s="23">
        <v>348</v>
      </c>
      <c r="B352" s="33" t="s">
        <v>2976</v>
      </c>
      <c r="C352" s="33" t="s">
        <v>738</v>
      </c>
      <c r="D352" s="33" t="s">
        <v>2661</v>
      </c>
      <c r="E352" s="33">
        <v>67</v>
      </c>
      <c r="F352" s="33" t="s">
        <v>325</v>
      </c>
      <c r="G352" s="33" t="s">
        <v>325</v>
      </c>
      <c r="H352" s="23" t="str">
        <f t="shared" si="10"/>
        <v>林＊芬</v>
      </c>
      <c r="I352" s="23" t="str">
        <f t="shared" si="11"/>
        <v>1＊818781</v>
      </c>
      <c r="J352" s="33" t="s">
        <v>2236</v>
      </c>
      <c r="K352" s="33" t="s">
        <v>1130</v>
      </c>
      <c r="L352" s="33">
        <v>1410</v>
      </c>
      <c r="M352" s="2"/>
      <c r="N352" s="2"/>
      <c r="O352" s="2"/>
      <c r="P352" s="2"/>
      <c r="Q352" s="2"/>
      <c r="R352" s="18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2"/>
      <c r="AK352" s="1"/>
      <c r="AL352" s="2"/>
      <c r="AM352" s="1"/>
      <c r="AN352" s="1"/>
      <c r="AO352" s="1"/>
      <c r="AP352" s="1"/>
      <c r="AQ352" s="1"/>
      <c r="AR352" s="2"/>
      <c r="AS352" s="1"/>
      <c r="AT352" s="1"/>
      <c r="AU352" s="1"/>
      <c r="AV352" s="1"/>
      <c r="AW352" s="1"/>
      <c r="AX352" s="1"/>
      <c r="AY352" s="1"/>
      <c r="AZ352" s="1"/>
      <c r="BA352" s="1"/>
      <c r="BB352" s="1" t="s">
        <v>3180</v>
      </c>
      <c r="BC352" s="2"/>
      <c r="BD352" s="2"/>
      <c r="BE352" s="1"/>
      <c r="BF352" s="2"/>
      <c r="BG352" s="2"/>
      <c r="BH352" s="2"/>
      <c r="BI352" s="1"/>
      <c r="BJ352" s="56"/>
    </row>
    <row r="353" spans="1:62" ht="31.2">
      <c r="A353" s="23">
        <v>349</v>
      </c>
      <c r="B353" s="33"/>
      <c r="C353" s="33"/>
      <c r="D353" s="33"/>
      <c r="E353" s="33"/>
      <c r="F353" s="33"/>
      <c r="G353" s="33"/>
      <c r="H353" s="23" t="str">
        <f t="shared" si="10"/>
        <v>＊</v>
      </c>
      <c r="I353" s="23" t="str">
        <f t="shared" si="11"/>
        <v>＊</v>
      </c>
      <c r="J353" s="83" t="s">
        <v>2236</v>
      </c>
      <c r="K353" s="83" t="s">
        <v>2646</v>
      </c>
      <c r="L353" s="33">
        <v>1410</v>
      </c>
      <c r="M353" s="2"/>
      <c r="N353" s="2"/>
      <c r="O353" s="2"/>
      <c r="P353" s="2"/>
      <c r="Q353" s="2"/>
      <c r="R353" s="18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2"/>
      <c r="AK353" s="1"/>
      <c r="AL353" s="2"/>
      <c r="AM353" s="1"/>
      <c r="AN353" s="1"/>
      <c r="AO353" s="1"/>
      <c r="AP353" s="1"/>
      <c r="AQ353" s="1"/>
      <c r="AR353" s="2"/>
      <c r="AS353" s="1"/>
      <c r="AT353" s="1"/>
      <c r="AU353" s="1"/>
      <c r="AV353" s="1"/>
      <c r="AW353" s="1"/>
      <c r="AX353" s="1"/>
      <c r="AY353" s="1"/>
      <c r="AZ353" s="1"/>
      <c r="BA353" s="1" t="s">
        <v>3180</v>
      </c>
      <c r="BB353" s="1"/>
      <c r="BC353" s="2"/>
      <c r="BD353" s="2"/>
      <c r="BE353" s="1"/>
      <c r="BF353" s="2" t="s">
        <v>1114</v>
      </c>
      <c r="BG353" s="2"/>
      <c r="BH353" s="2"/>
      <c r="BI353" s="1"/>
      <c r="BJ353" s="56"/>
    </row>
    <row r="354" spans="1:62" ht="31.2">
      <c r="A354" s="23">
        <v>350</v>
      </c>
      <c r="B354" s="33" t="s">
        <v>2977</v>
      </c>
      <c r="C354" s="33" t="s">
        <v>2284</v>
      </c>
      <c r="D354" s="33" t="s">
        <v>2659</v>
      </c>
      <c r="E354" s="33">
        <v>62</v>
      </c>
      <c r="F354" s="33" t="s">
        <v>2215</v>
      </c>
      <c r="G354" s="33"/>
      <c r="H354" s="23" t="str">
        <f t="shared" si="10"/>
        <v>李＊貴</v>
      </c>
      <c r="I354" s="23" t="str">
        <f t="shared" si="11"/>
        <v>0＊862538</v>
      </c>
      <c r="J354" s="33" t="s">
        <v>2238</v>
      </c>
      <c r="K354" s="33" t="s">
        <v>1152</v>
      </c>
      <c r="L354" s="33">
        <v>1410</v>
      </c>
      <c r="M354" s="2"/>
      <c r="N354" s="2"/>
      <c r="O354" s="2"/>
      <c r="P354" s="2"/>
      <c r="Q354" s="2"/>
      <c r="R354" s="18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2"/>
      <c r="AK354" s="1"/>
      <c r="AL354" s="2"/>
      <c r="AM354" s="1"/>
      <c r="AN354" s="1"/>
      <c r="AO354" s="1"/>
      <c r="AP354" s="1"/>
      <c r="AQ354" s="1"/>
      <c r="AR354" s="2" t="s">
        <v>3180</v>
      </c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2"/>
      <c r="BD354" s="2"/>
      <c r="BE354" s="1"/>
      <c r="BF354" s="2"/>
      <c r="BG354" s="2"/>
      <c r="BH354" s="2"/>
      <c r="BI354" s="1" t="s">
        <v>1111</v>
      </c>
      <c r="BJ354" s="56"/>
    </row>
    <row r="355" spans="1:62" ht="46.8">
      <c r="A355" s="23">
        <v>351</v>
      </c>
      <c r="B355" s="33" t="s">
        <v>2829</v>
      </c>
      <c r="C355" s="33" t="s">
        <v>2185</v>
      </c>
      <c r="D355" s="33" t="s">
        <v>2661</v>
      </c>
      <c r="E355" s="33">
        <v>86</v>
      </c>
      <c r="F355" s="33" t="s">
        <v>325</v>
      </c>
      <c r="G355" s="33" t="s">
        <v>325</v>
      </c>
      <c r="H355" s="23" t="str">
        <f t="shared" si="10"/>
        <v>李＊女</v>
      </c>
      <c r="I355" s="23" t="str">
        <f t="shared" si="11"/>
        <v>0＊074137</v>
      </c>
      <c r="J355" s="33" t="s">
        <v>2238</v>
      </c>
      <c r="K355" s="33" t="s">
        <v>2647</v>
      </c>
      <c r="L355" s="33">
        <v>1410</v>
      </c>
      <c r="M355" s="2"/>
      <c r="N355" s="2"/>
      <c r="O355" s="2"/>
      <c r="P355" s="2"/>
      <c r="Q355" s="2"/>
      <c r="R355" s="18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2"/>
      <c r="AK355" s="1"/>
      <c r="AL355" s="2"/>
      <c r="AM355" s="1"/>
      <c r="AN355" s="1"/>
      <c r="AO355" s="1"/>
      <c r="AP355" s="1"/>
      <c r="AQ355" s="1"/>
      <c r="AR355" s="2"/>
      <c r="AS355" s="1"/>
      <c r="AT355" s="1"/>
      <c r="AU355" s="1"/>
      <c r="AV355" s="1" t="s">
        <v>3180</v>
      </c>
      <c r="AW355" s="1"/>
      <c r="AX355" s="1"/>
      <c r="AY355" s="1"/>
      <c r="AZ355" s="1"/>
      <c r="BA355" s="1"/>
      <c r="BB355" s="1"/>
      <c r="BC355" s="2" t="s">
        <v>3187</v>
      </c>
      <c r="BD355" s="2"/>
      <c r="BE355" s="1"/>
      <c r="BF355" s="2"/>
      <c r="BG355" s="2"/>
      <c r="BH355" s="2"/>
      <c r="BI355" s="1" t="s">
        <v>1098</v>
      </c>
      <c r="BJ355" s="56"/>
    </row>
    <row r="356" spans="1:62" ht="16.2">
      <c r="A356" s="23">
        <v>352</v>
      </c>
      <c r="B356" s="33" t="s">
        <v>2978</v>
      </c>
      <c r="C356" s="33" t="s">
        <v>2285</v>
      </c>
      <c r="D356" s="33" t="s">
        <v>2661</v>
      </c>
      <c r="E356" s="33">
        <v>69</v>
      </c>
      <c r="F356" s="33" t="s">
        <v>325</v>
      </c>
      <c r="G356" s="33" t="s">
        <v>325</v>
      </c>
      <c r="H356" s="23" t="str">
        <f t="shared" si="10"/>
        <v>楊＊美</v>
      </c>
      <c r="I356" s="23" t="str">
        <f t="shared" si="11"/>
        <v>2＊824688</v>
      </c>
      <c r="J356" s="33" t="s">
        <v>1772</v>
      </c>
      <c r="K356" s="33">
        <v>5760350</v>
      </c>
      <c r="L356" s="33">
        <v>1551</v>
      </c>
      <c r="M356" s="2"/>
      <c r="N356" s="2"/>
      <c r="O356" s="2"/>
      <c r="P356" s="2"/>
      <c r="Q356" s="2"/>
      <c r="R356" s="18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2"/>
      <c r="AK356" s="1"/>
      <c r="AL356" s="2"/>
      <c r="AM356" s="1"/>
      <c r="AN356" s="1"/>
      <c r="AO356" s="1"/>
      <c r="AP356" s="1"/>
      <c r="AQ356" s="1"/>
      <c r="AR356" s="2"/>
      <c r="AS356" s="1"/>
      <c r="AT356" s="1"/>
      <c r="AU356" s="1" t="s">
        <v>3180</v>
      </c>
      <c r="AV356" s="1"/>
      <c r="AW356" s="1"/>
      <c r="AX356" s="1"/>
      <c r="AY356" s="1"/>
      <c r="AZ356" s="1"/>
      <c r="BA356" s="1"/>
      <c r="BB356" s="1"/>
      <c r="BC356" s="2"/>
      <c r="BD356" s="2"/>
      <c r="BE356" s="1"/>
      <c r="BF356" s="2"/>
      <c r="BG356" s="2"/>
      <c r="BH356" s="2"/>
      <c r="BI356" s="1"/>
      <c r="BJ356" s="56"/>
    </row>
    <row r="357" spans="1:62" ht="31.2">
      <c r="A357" s="23">
        <v>353</v>
      </c>
      <c r="B357" s="33" t="s">
        <v>2979</v>
      </c>
      <c r="C357" s="33" t="s">
        <v>2286</v>
      </c>
      <c r="D357" s="33" t="s">
        <v>2661</v>
      </c>
      <c r="E357" s="33">
        <v>76</v>
      </c>
      <c r="F357" s="33" t="s">
        <v>1772</v>
      </c>
      <c r="G357" s="33" t="s">
        <v>2197</v>
      </c>
      <c r="H357" s="23" t="str">
        <f t="shared" si="10"/>
        <v>陳＊枝</v>
      </c>
      <c r="I357" s="23" t="str">
        <f t="shared" si="11"/>
        <v>0＊624150</v>
      </c>
      <c r="J357" s="33" t="s">
        <v>1772</v>
      </c>
      <c r="K357" s="33" t="s">
        <v>1142</v>
      </c>
      <c r="L357" s="33">
        <v>1551</v>
      </c>
      <c r="M357" s="2"/>
      <c r="N357" s="2"/>
      <c r="O357" s="2"/>
      <c r="P357" s="2"/>
      <c r="Q357" s="2"/>
      <c r="R357" s="18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2"/>
      <c r="AK357" s="1"/>
      <c r="AL357" s="2"/>
      <c r="AM357" s="1"/>
      <c r="AN357" s="1"/>
      <c r="AO357" s="1"/>
      <c r="AP357" s="1"/>
      <c r="AQ357" s="1"/>
      <c r="AR357" s="2"/>
      <c r="AS357" s="1"/>
      <c r="AT357" s="1"/>
      <c r="AU357" s="1"/>
      <c r="AV357" s="1" t="s">
        <v>3180</v>
      </c>
      <c r="AW357" s="1"/>
      <c r="AX357" s="1"/>
      <c r="AY357" s="1"/>
      <c r="AZ357" s="1"/>
      <c r="BA357" s="1"/>
      <c r="BB357" s="1"/>
      <c r="BC357" s="2"/>
      <c r="BD357" s="2"/>
      <c r="BE357" s="1"/>
      <c r="BF357" s="2"/>
      <c r="BG357" s="2"/>
      <c r="BH357" s="2"/>
      <c r="BI357" s="1" t="s">
        <v>1111</v>
      </c>
      <c r="BJ357" s="56"/>
    </row>
    <row r="358" spans="1:62" ht="16.2">
      <c r="A358" s="23">
        <v>354</v>
      </c>
      <c r="B358" s="33" t="s">
        <v>2980</v>
      </c>
      <c r="C358" s="33" t="s">
        <v>2287</v>
      </c>
      <c r="D358" s="33" t="s">
        <v>2659</v>
      </c>
      <c r="E358" s="33">
        <v>72</v>
      </c>
      <c r="F358" s="33" t="s">
        <v>1627</v>
      </c>
      <c r="G358" s="33" t="s">
        <v>2201</v>
      </c>
      <c r="H358" s="23" t="str">
        <f t="shared" si="10"/>
        <v>古＊財</v>
      </c>
      <c r="I358" s="23" t="str">
        <f t="shared" si="11"/>
        <v>0＊596631</v>
      </c>
      <c r="J358" s="33" t="s">
        <v>2140</v>
      </c>
      <c r="K358" s="33">
        <v>5760480</v>
      </c>
      <c r="L358" s="33">
        <v>1551</v>
      </c>
      <c r="M358" s="2"/>
      <c r="N358" s="2"/>
      <c r="O358" s="2"/>
      <c r="P358" s="2"/>
      <c r="Q358" s="2"/>
      <c r="R358" s="18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2"/>
      <c r="AK358" s="1"/>
      <c r="AL358" s="2"/>
      <c r="AM358" s="1"/>
      <c r="AN358" s="1"/>
      <c r="AO358" s="1"/>
      <c r="AP358" s="1"/>
      <c r="AQ358" s="1"/>
      <c r="AR358" s="2" t="s">
        <v>3180</v>
      </c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2"/>
      <c r="BD358" s="2"/>
      <c r="BE358" s="1"/>
      <c r="BF358" s="2"/>
      <c r="BG358" s="2"/>
      <c r="BH358" s="2"/>
      <c r="BI358" s="1"/>
      <c r="BJ358" s="56"/>
    </row>
    <row r="359" spans="1:62" ht="16.2">
      <c r="A359" s="23">
        <v>355</v>
      </c>
      <c r="B359" s="33" t="s">
        <v>2981</v>
      </c>
      <c r="C359" s="33" t="s">
        <v>2288</v>
      </c>
      <c r="D359" s="33" t="s">
        <v>2661</v>
      </c>
      <c r="E359" s="33">
        <v>28</v>
      </c>
      <c r="F359" s="33" t="s">
        <v>325</v>
      </c>
      <c r="G359" s="33" t="s">
        <v>325</v>
      </c>
      <c r="H359" s="23" t="str">
        <f t="shared" si="10"/>
        <v>桑＊蓉</v>
      </c>
      <c r="I359" s="23" t="str">
        <f t="shared" si="11"/>
        <v>2＊397439</v>
      </c>
      <c r="J359" s="33" t="s">
        <v>2138</v>
      </c>
      <c r="K359" s="33">
        <v>5760461</v>
      </c>
      <c r="L359" s="33">
        <v>1551</v>
      </c>
      <c r="M359" s="2"/>
      <c r="N359" s="2"/>
      <c r="O359" s="2"/>
      <c r="P359" s="2"/>
      <c r="Q359" s="2" t="s">
        <v>3180</v>
      </c>
      <c r="R359" s="18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2"/>
      <c r="AK359" s="1"/>
      <c r="AL359" s="2"/>
      <c r="AM359" s="1"/>
      <c r="AN359" s="1"/>
      <c r="AO359" s="1"/>
      <c r="AP359" s="1"/>
      <c r="AQ359" s="1"/>
      <c r="AR359" s="2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2"/>
      <c r="BD359" s="2"/>
      <c r="BE359" s="1"/>
      <c r="BF359" s="2"/>
      <c r="BG359" s="2"/>
      <c r="BH359" s="2"/>
      <c r="BI359" s="1"/>
      <c r="BJ359" s="56"/>
    </row>
    <row r="360" spans="1:62" ht="31.2">
      <c r="A360" s="23">
        <v>356</v>
      </c>
      <c r="B360" s="33" t="s">
        <v>2982</v>
      </c>
      <c r="C360" s="33" t="s">
        <v>2289</v>
      </c>
      <c r="D360" s="33" t="s">
        <v>2661</v>
      </c>
      <c r="E360" s="33">
        <v>81</v>
      </c>
      <c r="F360" s="33" t="s">
        <v>1652</v>
      </c>
      <c r="G360" s="33" t="s">
        <v>2176</v>
      </c>
      <c r="H360" s="23" t="str">
        <f t="shared" si="10"/>
        <v>吳＊秋妹</v>
      </c>
      <c r="I360" s="23" t="str">
        <f t="shared" si="11"/>
        <v>2＊826459</v>
      </c>
      <c r="J360" s="33" t="s">
        <v>2158</v>
      </c>
      <c r="K360" s="33" t="s">
        <v>1152</v>
      </c>
      <c r="L360" s="33">
        <v>1551</v>
      </c>
      <c r="M360" s="2"/>
      <c r="N360" s="2"/>
      <c r="O360" s="2"/>
      <c r="P360" s="2"/>
      <c r="Q360" s="2"/>
      <c r="R360" s="18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2"/>
      <c r="AK360" s="1"/>
      <c r="AL360" s="2"/>
      <c r="AM360" s="1"/>
      <c r="AN360" s="1"/>
      <c r="AO360" s="1"/>
      <c r="AP360" s="1"/>
      <c r="AQ360" s="1"/>
      <c r="AR360" s="2" t="s">
        <v>3180</v>
      </c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2"/>
      <c r="BD360" s="2"/>
      <c r="BE360" s="1"/>
      <c r="BF360" s="2"/>
      <c r="BG360" s="2"/>
      <c r="BH360" s="2"/>
      <c r="BI360" s="1" t="s">
        <v>1111</v>
      </c>
      <c r="BJ360" s="56"/>
    </row>
    <row r="361" spans="1:62" ht="31.2">
      <c r="A361" s="23">
        <v>357</v>
      </c>
      <c r="B361" s="33" t="s">
        <v>2983</v>
      </c>
      <c r="C361" s="33" t="s">
        <v>2290</v>
      </c>
      <c r="D361" s="33" t="s">
        <v>2659</v>
      </c>
      <c r="E361" s="33">
        <v>45</v>
      </c>
      <c r="F361" s="33" t="s">
        <v>2162</v>
      </c>
      <c r="G361" s="33" t="s">
        <v>2165</v>
      </c>
      <c r="H361" s="23" t="str">
        <f t="shared" si="10"/>
        <v>李＊華</v>
      </c>
      <c r="I361" s="23" t="str">
        <f t="shared" si="11"/>
        <v>0＊516442</v>
      </c>
      <c r="J361" s="33" t="s">
        <v>2275</v>
      </c>
      <c r="K361" s="33" t="s">
        <v>1127</v>
      </c>
      <c r="L361" s="33">
        <v>1551</v>
      </c>
      <c r="M361" s="2"/>
      <c r="N361" s="2"/>
      <c r="O361" s="2"/>
      <c r="P361" s="2"/>
      <c r="Q361" s="2"/>
      <c r="R361" s="18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2"/>
      <c r="AK361" s="1"/>
      <c r="AL361" s="2"/>
      <c r="AM361" s="1"/>
      <c r="AN361" s="1"/>
      <c r="AO361" s="1"/>
      <c r="AP361" s="1"/>
      <c r="AQ361" s="1"/>
      <c r="AR361" s="2"/>
      <c r="AS361" s="1"/>
      <c r="AT361" s="1"/>
      <c r="AU361" s="1"/>
      <c r="AV361" s="1"/>
      <c r="AW361" s="1"/>
      <c r="AX361" s="1"/>
      <c r="AY361" s="1"/>
      <c r="AZ361" s="1"/>
      <c r="BA361" s="1" t="s">
        <v>3180</v>
      </c>
      <c r="BB361" s="1"/>
      <c r="BC361" s="2"/>
      <c r="BD361" s="2"/>
      <c r="BE361" s="1"/>
      <c r="BF361" s="2"/>
      <c r="BG361" s="2"/>
      <c r="BH361" s="2"/>
      <c r="BI361" s="1"/>
      <c r="BJ361" s="56"/>
    </row>
    <row r="362" spans="1:62" ht="31.2">
      <c r="A362" s="23">
        <v>358</v>
      </c>
      <c r="B362" s="33" t="s">
        <v>2984</v>
      </c>
      <c r="C362" s="33" t="s">
        <v>2291</v>
      </c>
      <c r="D362" s="33" t="s">
        <v>2661</v>
      </c>
      <c r="E362" s="33">
        <v>69</v>
      </c>
      <c r="F362" s="33" t="s">
        <v>325</v>
      </c>
      <c r="G362" s="33" t="s">
        <v>325</v>
      </c>
      <c r="H362" s="23" t="str">
        <f t="shared" si="10"/>
        <v>李＊妹</v>
      </c>
      <c r="I362" s="23" t="str">
        <f t="shared" si="11"/>
        <v>0＊600383</v>
      </c>
      <c r="J362" s="33" t="s">
        <v>2275</v>
      </c>
      <c r="K362" s="33" t="s">
        <v>1142</v>
      </c>
      <c r="L362" s="33">
        <v>1551</v>
      </c>
      <c r="M362" s="2"/>
      <c r="N362" s="2"/>
      <c r="O362" s="2"/>
      <c r="P362" s="2"/>
      <c r="Q362" s="2"/>
      <c r="R362" s="18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2"/>
      <c r="AK362" s="1"/>
      <c r="AL362" s="2"/>
      <c r="AM362" s="1"/>
      <c r="AN362" s="1"/>
      <c r="AO362" s="1"/>
      <c r="AP362" s="1"/>
      <c r="AQ362" s="1"/>
      <c r="AR362" s="2"/>
      <c r="AS362" s="1"/>
      <c r="AT362" s="1"/>
      <c r="AU362" s="1"/>
      <c r="AV362" s="1" t="s">
        <v>3180</v>
      </c>
      <c r="AW362" s="1"/>
      <c r="AX362" s="1"/>
      <c r="AY362" s="1"/>
      <c r="AZ362" s="1"/>
      <c r="BA362" s="1"/>
      <c r="BB362" s="1"/>
      <c r="BC362" s="2"/>
      <c r="BD362" s="2"/>
      <c r="BE362" s="1"/>
      <c r="BF362" s="2"/>
      <c r="BG362" s="2"/>
      <c r="BH362" s="2"/>
      <c r="BI362" s="1" t="s">
        <v>1111</v>
      </c>
      <c r="BJ362" s="56"/>
    </row>
    <row r="363" spans="1:62" ht="46.8">
      <c r="A363" s="23">
        <v>359</v>
      </c>
      <c r="B363" s="33" t="s">
        <v>2985</v>
      </c>
      <c r="C363" s="33" t="s">
        <v>2292</v>
      </c>
      <c r="D363" s="33" t="s">
        <v>2661</v>
      </c>
      <c r="E363" s="33">
        <v>83</v>
      </c>
      <c r="F363" s="33" t="s">
        <v>325</v>
      </c>
      <c r="G363" s="33" t="s">
        <v>325</v>
      </c>
      <c r="H363" s="23" t="str">
        <f t="shared" si="10"/>
        <v>吳＊梅</v>
      </c>
      <c r="I363" s="23" t="str">
        <f t="shared" si="11"/>
        <v>2＊292676</v>
      </c>
      <c r="J363" s="33" t="s">
        <v>2275</v>
      </c>
      <c r="K363" s="33" t="s">
        <v>1132</v>
      </c>
      <c r="L363" s="33">
        <v>1551</v>
      </c>
      <c r="M363" s="2"/>
      <c r="N363" s="2"/>
      <c r="O363" s="2"/>
      <c r="P363" s="2"/>
      <c r="Q363" s="2"/>
      <c r="R363" s="18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2"/>
      <c r="AK363" s="1"/>
      <c r="AL363" s="2"/>
      <c r="AM363" s="1"/>
      <c r="AN363" s="1"/>
      <c r="AO363" s="1"/>
      <c r="AP363" s="1"/>
      <c r="AQ363" s="1"/>
      <c r="AR363" s="2"/>
      <c r="AS363" s="1"/>
      <c r="AT363" s="1"/>
      <c r="AU363" s="1"/>
      <c r="AV363" s="1"/>
      <c r="AW363" s="1"/>
      <c r="AX363" s="1"/>
      <c r="AY363" s="1"/>
      <c r="AZ363" s="1" t="s">
        <v>3187</v>
      </c>
      <c r="BA363" s="1" t="s">
        <v>3180</v>
      </c>
      <c r="BB363" s="1"/>
      <c r="BC363" s="2"/>
      <c r="BD363" s="2"/>
      <c r="BE363" s="1"/>
      <c r="BF363" s="2"/>
      <c r="BG363" s="2"/>
      <c r="BH363" s="2"/>
      <c r="BI363" s="1"/>
      <c r="BJ363" s="56"/>
    </row>
    <row r="364" spans="1:62" ht="46.8">
      <c r="A364" s="23">
        <v>360</v>
      </c>
      <c r="B364" s="33" t="s">
        <v>2972</v>
      </c>
      <c r="C364" s="33" t="s">
        <v>1480</v>
      </c>
      <c r="D364" s="33" t="s">
        <v>2661</v>
      </c>
      <c r="E364" s="33">
        <v>73</v>
      </c>
      <c r="F364" s="33" t="s">
        <v>2275</v>
      </c>
      <c r="G364" s="33" t="s">
        <v>2275</v>
      </c>
      <c r="H364" s="23" t="str">
        <f t="shared" si="10"/>
        <v>葉＊玉蘭</v>
      </c>
      <c r="I364" s="23" t="str">
        <f t="shared" si="11"/>
        <v>0＊385469</v>
      </c>
      <c r="J364" s="33" t="s">
        <v>2275</v>
      </c>
      <c r="K364" s="33" t="s">
        <v>1155</v>
      </c>
      <c r="L364" s="33">
        <v>1551</v>
      </c>
      <c r="M364" s="2"/>
      <c r="N364" s="2"/>
      <c r="O364" s="2"/>
      <c r="P364" s="2"/>
      <c r="Q364" s="2"/>
      <c r="R364" s="18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2"/>
      <c r="AK364" s="1"/>
      <c r="AL364" s="2"/>
      <c r="AM364" s="1"/>
      <c r="AN364" s="1"/>
      <c r="AO364" s="1"/>
      <c r="AP364" s="1"/>
      <c r="AQ364" s="1"/>
      <c r="AR364" s="2"/>
      <c r="AS364" s="1"/>
      <c r="AT364" s="1"/>
      <c r="AU364" s="1"/>
      <c r="AV364" s="1" t="s">
        <v>3180</v>
      </c>
      <c r="AW364" s="1"/>
      <c r="AX364" s="1"/>
      <c r="AY364" s="1"/>
      <c r="AZ364" s="1"/>
      <c r="BA364" s="1"/>
      <c r="BB364" s="1"/>
      <c r="BC364" s="2" t="s">
        <v>3187</v>
      </c>
      <c r="BD364" s="2"/>
      <c r="BE364" s="1"/>
      <c r="BF364" s="2"/>
      <c r="BG364" s="2"/>
      <c r="BH364" s="2"/>
      <c r="BI364" s="1" t="s">
        <v>1111</v>
      </c>
      <c r="BJ364" s="56"/>
    </row>
    <row r="365" spans="1:62" ht="16.2">
      <c r="A365" s="20"/>
      <c r="B365" s="5"/>
      <c r="C365" s="5"/>
      <c r="D365" s="5"/>
      <c r="E365" s="5"/>
      <c r="F365" s="5"/>
      <c r="G365" s="5"/>
      <c r="H365" s="5"/>
      <c r="I365" s="5"/>
      <c r="J365" s="5"/>
      <c r="K365" s="6"/>
      <c r="L365" s="7" t="s">
        <v>2986</v>
      </c>
      <c r="M365" s="8">
        <f>COUNTIF(M5:M364,BJ1)</f>
        <v>2</v>
      </c>
      <c r="N365" s="8">
        <f>COUNTIF(N5:N364,BJ1)</f>
        <v>2</v>
      </c>
      <c r="O365" s="8">
        <f>COUNTIF(O5:O364,BJ1)+6</f>
        <v>8</v>
      </c>
      <c r="P365" s="8">
        <f>COUNTIF(P5:P364,BJ1)</f>
        <v>7</v>
      </c>
      <c r="Q365" s="8">
        <f>COUNTIF(Q5:Q364,BJ1)+2</f>
        <v>4</v>
      </c>
      <c r="R365" s="8">
        <f>COUNTIF(R5:R364,BJ1)</f>
        <v>0</v>
      </c>
      <c r="S365" s="8">
        <f>COUNTIF(S5:S364,BJ1)+1</f>
        <v>1</v>
      </c>
      <c r="T365" s="8">
        <f>COUNTIF(T5:T364,BJ1)</f>
        <v>0</v>
      </c>
      <c r="U365" s="8">
        <f>COUNTIF(U5:U364,BJ1)</f>
        <v>1</v>
      </c>
      <c r="V365" s="8">
        <f>COUNTIF(V5:V364,BJ1)</f>
        <v>1</v>
      </c>
      <c r="W365" s="8">
        <f>COUNTIF(W5:W364,BJ1)</f>
        <v>16</v>
      </c>
      <c r="X365" s="8">
        <f>COUNTIF(X5:X364,BJ1)</f>
        <v>1</v>
      </c>
      <c r="Y365" s="8">
        <f>COUNTIF(Y5:Y364,BJ1)+2</f>
        <v>2</v>
      </c>
      <c r="Z365" s="8">
        <f>COUNTIF(Z5:Z364,BJ1)+2</f>
        <v>2</v>
      </c>
      <c r="AA365" s="8">
        <f>COUNTIF(AA5:AA364,BJ1)</f>
        <v>0</v>
      </c>
      <c r="AB365" s="8">
        <f>COUNTIF(AB5:AB364,BJ1)+2</f>
        <v>2</v>
      </c>
      <c r="AC365" s="8">
        <f>COUNTIF(AC5:AC364,BJ1)</f>
        <v>0</v>
      </c>
      <c r="AD365" s="8">
        <f>COUNTIF(AD5:AD364,BJ1)</f>
        <v>0</v>
      </c>
      <c r="AE365" s="8">
        <f>COUNTIF(AE5:AE364,BJ1)</f>
        <v>0</v>
      </c>
      <c r="AF365" s="8">
        <f>COUNTIF(AF5:AF364,BJ1)+1</f>
        <v>1</v>
      </c>
      <c r="AG365" s="8">
        <f>COUNTIF(AG5:AG364,BJ1)+1</f>
        <v>6</v>
      </c>
      <c r="AH365" s="8">
        <f>COUNTIF(AH5:AH364,BJ1)</f>
        <v>0</v>
      </c>
      <c r="AI365" s="8">
        <f>COUNTIF(AI5:AI364,BJ1)</f>
        <v>0</v>
      </c>
      <c r="AJ365" s="8">
        <f>COUNTIF(AJ5:AJ364,BJ1)+1</f>
        <v>1</v>
      </c>
      <c r="AK365" s="8">
        <f>COUNTIF(AK5:AK364,BJ1)+1</f>
        <v>1</v>
      </c>
      <c r="AL365" s="8">
        <f>COUNTIF(AL5:AL364,BJ1)</f>
        <v>0</v>
      </c>
      <c r="AM365" s="8">
        <f>COUNTIF(AM5:AM364,BJ1)</f>
        <v>0</v>
      </c>
      <c r="AN365" s="8">
        <f>COUNTIF(AN5:AN364,BJ1)</f>
        <v>0</v>
      </c>
      <c r="AO365" s="8">
        <f>COUNTIF(AO5:AO364,BJ1)</f>
        <v>0</v>
      </c>
      <c r="AP365" s="8">
        <f>COUNTIF(AP5:AP364,BJ1)</f>
        <v>0</v>
      </c>
      <c r="AQ365" s="8">
        <f>COUNTIF(AQ5:AQ364,BJ1)</f>
        <v>0</v>
      </c>
      <c r="AR365" s="8">
        <f>COUNTIF(AR5:AR364,BJ1)</f>
        <v>8</v>
      </c>
      <c r="AS365" s="8">
        <f>COUNTIF(AS5:AS364,BJ1)</f>
        <v>14</v>
      </c>
      <c r="AT365" s="8">
        <f>COUNTIF(AT5:AT364,BJ1)</f>
        <v>37</v>
      </c>
      <c r="AU365" s="8">
        <f>COUNTIF(AU5:AU364,BJ1)</f>
        <v>16</v>
      </c>
      <c r="AV365" s="8">
        <f>COUNTIF(AV5:AV364,BJ1)</f>
        <v>43</v>
      </c>
      <c r="AW365" s="8">
        <f>COUNTIF(AW5:AW364,BJ1)</f>
        <v>6</v>
      </c>
      <c r="AX365" s="8">
        <f>COUNTIF(AX5:AX364,BJ1)</f>
        <v>25</v>
      </c>
      <c r="AY365" s="8">
        <f>COUNTIF(AY5:AY364,BJ1)</f>
        <v>9</v>
      </c>
      <c r="AZ365" s="8">
        <f>COUNTIF(AZ5:AZ364,BJ1)</f>
        <v>30</v>
      </c>
      <c r="BA365" s="8">
        <f>COUNTIF(BA5:BA364,BJ1)+8</f>
        <v>131</v>
      </c>
      <c r="BB365" s="8">
        <f>COUNTIF(BB5:BB364,BJ1)+20</f>
        <v>38</v>
      </c>
      <c r="BC365" s="8">
        <f>COUNTIF(BC5:BC364,BJ1)</f>
        <v>21</v>
      </c>
      <c r="BD365" s="8">
        <f>COUNTIF(BD5:BD364,BJ1)+2</f>
        <v>2</v>
      </c>
      <c r="BE365" s="8">
        <f>COUNTIF(BE5:BE364,BJ1)+18</f>
        <v>18</v>
      </c>
      <c r="BF365" s="8">
        <f>COUNTIF(BF5:BF364,BJ1)+3</f>
        <v>3</v>
      </c>
      <c r="BG365" s="8">
        <f>COUNTIF(BG5:BG364,BJ1)</f>
        <v>2</v>
      </c>
      <c r="BH365" s="8">
        <f>COUNTIF(BH5:BH364,BJ1)</f>
        <v>2</v>
      </c>
      <c r="BI365" s="8">
        <f>COUNTIF(BI5:BI364,BJ1)+61</f>
        <v>61</v>
      </c>
      <c r="BJ365" s="56"/>
    </row>
    <row r="366" spans="1:62" ht="16.2">
      <c r="A366" s="56"/>
      <c r="B366" s="74"/>
      <c r="C366" s="10"/>
      <c r="D366" s="74"/>
      <c r="E366" s="74"/>
      <c r="F366" s="74"/>
      <c r="G366" s="74"/>
      <c r="H366" s="9"/>
      <c r="I366" s="10"/>
      <c r="J366" s="11"/>
      <c r="K366" s="12"/>
      <c r="L366" s="12"/>
      <c r="M366" s="56" t="s">
        <v>1375</v>
      </c>
      <c r="N366" s="56"/>
      <c r="O366" s="56"/>
      <c r="P366" s="56"/>
      <c r="Q366" s="56"/>
      <c r="R366" s="13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  <c r="AL366" s="56"/>
      <c r="AM366" s="56"/>
      <c r="AN366" s="56"/>
      <c r="AO366" s="56"/>
      <c r="AP366" s="56"/>
      <c r="AQ366" s="56"/>
      <c r="AR366" s="56"/>
      <c r="AS366" s="56"/>
      <c r="AT366" s="56"/>
      <c r="AU366" s="56"/>
      <c r="AV366" s="56"/>
      <c r="AW366" s="56"/>
      <c r="AX366" s="56"/>
      <c r="AY366" s="56"/>
      <c r="AZ366" s="56"/>
      <c r="BA366" s="56"/>
      <c r="BB366" s="56"/>
      <c r="BC366" s="56"/>
      <c r="BD366" s="56"/>
      <c r="BE366" s="56"/>
      <c r="BF366" s="56"/>
      <c r="BG366" s="56"/>
      <c r="BH366" s="56"/>
      <c r="BI366" s="21"/>
      <c r="BJ366" s="56"/>
    </row>
    <row r="367" spans="1:62">
      <c r="A367" s="56"/>
      <c r="B367" s="74"/>
      <c r="C367" s="12"/>
      <c r="D367" s="74"/>
      <c r="E367" s="74"/>
      <c r="F367" s="74"/>
      <c r="G367" s="74"/>
      <c r="H367" s="23" t="str">
        <f>REPLACE(B367,2,1,"＊")</f>
        <v>＊</v>
      </c>
      <c r="I367" s="23" t="str">
        <f>REPLACE(C367,2,1,"＊")</f>
        <v>＊</v>
      </c>
      <c r="J367" s="74"/>
      <c r="L367" s="12"/>
      <c r="O367" s="56"/>
      <c r="P367" s="56"/>
      <c r="Q367" s="56"/>
      <c r="R367" s="14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  <c r="AL367" s="56"/>
      <c r="AM367" s="56"/>
      <c r="AN367" s="56"/>
      <c r="AO367" s="56"/>
      <c r="AP367" s="56"/>
      <c r="AQ367" s="56"/>
      <c r="AR367" s="56"/>
      <c r="AS367" s="56"/>
      <c r="AT367" s="56"/>
      <c r="AU367" s="56"/>
      <c r="AV367" s="56"/>
      <c r="AW367" s="56"/>
      <c r="AX367" s="56"/>
      <c r="AY367" s="56"/>
      <c r="AZ367" s="56"/>
      <c r="BA367" s="56"/>
      <c r="BB367" s="56"/>
      <c r="BC367" s="56"/>
      <c r="BD367" s="56"/>
      <c r="BE367" s="56"/>
      <c r="BF367" s="56"/>
      <c r="BG367" s="56"/>
      <c r="BH367" s="56"/>
      <c r="BI367" s="21"/>
      <c r="BJ367" s="56"/>
    </row>
    <row r="368" spans="1:62">
      <c r="A368" s="56"/>
      <c r="B368" s="74"/>
      <c r="C368" s="10"/>
      <c r="D368" s="74"/>
      <c r="E368" s="74"/>
      <c r="F368" s="74"/>
      <c r="G368" s="74"/>
      <c r="H368" s="74"/>
      <c r="I368" s="10"/>
      <c r="J368" s="11"/>
      <c r="L368" s="12"/>
      <c r="M368" s="158" t="s">
        <v>1828</v>
      </c>
      <c r="N368" s="158"/>
      <c r="O368" s="56"/>
      <c r="P368" s="56"/>
      <c r="Q368" s="56"/>
      <c r="R368" s="14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  <c r="AL368" s="56"/>
      <c r="AM368" s="56"/>
      <c r="AN368" s="56"/>
      <c r="AO368" s="56"/>
      <c r="AP368" s="56"/>
      <c r="AQ368" s="56"/>
      <c r="AR368" s="56"/>
      <c r="AS368" s="56"/>
      <c r="AT368" s="56"/>
      <c r="AU368" s="56"/>
      <c r="AV368" s="56"/>
      <c r="AW368" s="56"/>
      <c r="AX368" s="56"/>
      <c r="AY368" s="56"/>
      <c r="AZ368" s="56"/>
      <c r="BA368" s="56"/>
      <c r="BB368" s="56"/>
      <c r="BC368" s="56"/>
      <c r="BD368" s="56"/>
      <c r="BE368" s="56"/>
      <c r="BF368" s="56"/>
      <c r="BG368" s="56"/>
      <c r="BH368" s="56"/>
      <c r="BI368" s="21"/>
      <c r="BJ368" s="56"/>
    </row>
    <row r="369" spans="1:62">
      <c r="A369" s="56"/>
      <c r="B369" s="74"/>
      <c r="C369" s="74"/>
      <c r="D369" s="74"/>
      <c r="E369" s="74"/>
      <c r="F369" s="74"/>
      <c r="G369" s="74"/>
      <c r="I369" s="74"/>
      <c r="J369" s="74"/>
      <c r="L369" s="12"/>
      <c r="M369" s="56"/>
      <c r="N369" s="56"/>
      <c r="O369" s="56"/>
      <c r="Q369" s="56"/>
      <c r="R369" s="14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  <c r="AL369" s="56"/>
      <c r="AM369" s="56"/>
      <c r="AN369" s="56"/>
      <c r="AO369" s="56"/>
      <c r="AP369" s="56"/>
      <c r="AQ369" s="56"/>
      <c r="AR369" s="56"/>
      <c r="AS369" s="56"/>
      <c r="AT369" s="56"/>
      <c r="AU369" s="56"/>
      <c r="AV369" s="56"/>
      <c r="AW369" s="56"/>
      <c r="AX369" s="56"/>
      <c r="AY369" s="56"/>
      <c r="AZ369" s="56"/>
      <c r="BA369" s="56"/>
      <c r="BB369" s="56"/>
      <c r="BC369" s="56"/>
      <c r="BD369" s="56"/>
      <c r="BE369" s="56"/>
      <c r="BF369" s="56"/>
      <c r="BG369" s="56"/>
      <c r="BH369" s="56"/>
      <c r="BI369" s="21"/>
      <c r="BJ369" s="56"/>
    </row>
    <row r="370" spans="1:62" ht="15.6" customHeight="1">
      <c r="C370" s="74"/>
      <c r="H370" s="158" t="s">
        <v>2987</v>
      </c>
      <c r="I370" s="158"/>
      <c r="J370" s="74"/>
      <c r="R370" s="14"/>
    </row>
    <row r="371" spans="1:62">
      <c r="C371" s="74"/>
      <c r="H371" s="158"/>
      <c r="I371" s="158"/>
      <c r="J371" s="74"/>
      <c r="R371" s="14"/>
    </row>
    <row r="372" spans="1:62">
      <c r="H372" s="158"/>
      <c r="I372" s="158"/>
      <c r="R372" s="14"/>
    </row>
    <row r="373" spans="1:62">
      <c r="H373" s="48"/>
      <c r="I373" s="48"/>
      <c r="R373" s="14"/>
    </row>
    <row r="374" spans="1:62">
      <c r="H374" s="48"/>
      <c r="I374" s="48"/>
      <c r="R374" s="16"/>
    </row>
    <row r="375" spans="1:62">
      <c r="R375" s="14"/>
    </row>
    <row r="376" spans="1:62">
      <c r="R376" s="14"/>
    </row>
    <row r="377" spans="1:62">
      <c r="R377" s="14"/>
    </row>
    <row r="378" spans="1:62">
      <c r="R378" s="14"/>
    </row>
    <row r="379" spans="1:62">
      <c r="R379" s="14"/>
    </row>
    <row r="380" spans="1:62">
      <c r="R380" s="14"/>
    </row>
    <row r="381" spans="1:62">
      <c r="R381" s="14"/>
    </row>
    <row r="382" spans="1:62">
      <c r="R382" s="14"/>
    </row>
    <row r="383" spans="1:62">
      <c r="R383" s="14"/>
    </row>
    <row r="384" spans="1:62">
      <c r="R384" s="14"/>
    </row>
    <row r="385" spans="18:18">
      <c r="R385" s="17"/>
    </row>
    <row r="386" spans="18:18">
      <c r="R386" s="56"/>
    </row>
    <row r="387" spans="18:18">
      <c r="R387" s="56"/>
    </row>
    <row r="388" spans="18:18">
      <c r="R388" s="56"/>
    </row>
    <row r="389" spans="18:18">
      <c r="R389" s="56"/>
    </row>
    <row r="390" spans="18:18">
      <c r="R390" s="15"/>
    </row>
    <row r="391" spans="18:18">
      <c r="R391" s="15"/>
    </row>
    <row r="392" spans="18:18">
      <c r="R392" s="15"/>
    </row>
  </sheetData>
  <mergeCells count="57">
    <mergeCell ref="L1:L4"/>
    <mergeCell ref="A1:A4"/>
    <mergeCell ref="B1:B4"/>
    <mergeCell ref="C1:C4"/>
    <mergeCell ref="D1:D4"/>
    <mergeCell ref="E1:E4"/>
    <mergeCell ref="F1:F4"/>
    <mergeCell ref="G1:G4"/>
    <mergeCell ref="H1:H4"/>
    <mergeCell ref="I1:I4"/>
    <mergeCell ref="J1:J4"/>
    <mergeCell ref="K1:K4"/>
    <mergeCell ref="BH1:BH4"/>
    <mergeCell ref="BI1:BI4"/>
    <mergeCell ref="M2:M4"/>
    <mergeCell ref="N2:N4"/>
    <mergeCell ref="O2:O4"/>
    <mergeCell ref="P2:P4"/>
    <mergeCell ref="AE2:AG2"/>
    <mergeCell ref="AA3:AA4"/>
    <mergeCell ref="AB3:AB4"/>
    <mergeCell ref="AE3:AG3"/>
    <mergeCell ref="M1:R1"/>
    <mergeCell ref="S1:AG1"/>
    <mergeCell ref="Q2:Q4"/>
    <mergeCell ref="R2:R4"/>
    <mergeCell ref="X3:X4"/>
    <mergeCell ref="Y3:Y4"/>
    <mergeCell ref="Z3:Z4"/>
    <mergeCell ref="AH1:AQ1"/>
    <mergeCell ref="AR1:BG1"/>
    <mergeCell ref="AH2:AQ2"/>
    <mergeCell ref="AR2:AR4"/>
    <mergeCell ref="AS2:AT3"/>
    <mergeCell ref="AU2:AV3"/>
    <mergeCell ref="AW2:BG2"/>
    <mergeCell ref="BF3:BF4"/>
    <mergeCell ref="BG3:BG4"/>
    <mergeCell ref="BC3:BC4"/>
    <mergeCell ref="BD3:BD4"/>
    <mergeCell ref="BE3:BE4"/>
    <mergeCell ref="H370:I372"/>
    <mergeCell ref="M368:N368"/>
    <mergeCell ref="AW3:AX3"/>
    <mergeCell ref="AY3:AZ3"/>
    <mergeCell ref="BA3:BB3"/>
    <mergeCell ref="AH3:AI3"/>
    <mergeCell ref="AJ3:AJ4"/>
    <mergeCell ref="AK3:AK4"/>
    <mergeCell ref="AL3:AL4"/>
    <mergeCell ref="AM3:AN3"/>
    <mergeCell ref="AO3:AQ3"/>
    <mergeCell ref="S2:T3"/>
    <mergeCell ref="U2:AB2"/>
    <mergeCell ref="AC2:AD3"/>
    <mergeCell ref="U3:U4"/>
    <mergeCell ref="V3:W3"/>
  </mergeCells>
  <phoneticPr fontId="9" type="noConversion"/>
  <pageMargins left="0.19685039370078741" right="0" top="0.43307086614173229" bottom="0.31496062992125984" header="0.23622047244094491" footer="0"/>
  <pageSetup paperSize="9" scale="36" fitToHeight="0" orientation="landscape" r:id="rId1"/>
  <headerFooter>
    <oddHeader xml:space="preserve">&amp;C&amp;"標楷體,粗體"&amp;24新光醫院 110 年 4 月份心臟血管外科年度手術人數申報表&amp;R   </oddHeader>
    <oddFooter>&amp;R&amp;P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P407"/>
  <sheetViews>
    <sheetView zoomScale="80" zoomScaleNormal="80" zoomScaleSheetLayoutView="55" workbookViewId="0">
      <pane xSplit="11" ySplit="4" topLeftCell="L5" activePane="bottomRight" state="frozen"/>
      <selection pane="topRight" activeCell="J1" sqref="J1"/>
      <selection pane="bottomLeft" activeCell="A5" sqref="A5"/>
      <selection pane="bottomRight" activeCell="L1" sqref="L1:Q1048576"/>
    </sheetView>
  </sheetViews>
  <sheetFormatPr defaultColWidth="14.77734375" defaultRowHeight="15.6"/>
  <cols>
    <col min="1" max="1" width="6.33203125" style="15" bestFit="1" customWidth="1"/>
    <col min="2" max="2" width="21.21875" style="15" hidden="1" customWidth="1"/>
    <col min="3" max="3" width="11.88671875" style="15" hidden="1" customWidth="1"/>
    <col min="4" max="5" width="4" style="15" hidden="1" customWidth="1"/>
    <col min="6" max="7" width="12.109375" style="15" hidden="1" customWidth="1"/>
    <col min="8" max="8" width="21.21875" style="15" customWidth="1"/>
    <col min="9" max="9" width="11.88671875" style="15" customWidth="1"/>
    <col min="10" max="10" width="12.33203125" style="15" customWidth="1"/>
    <col min="11" max="11" width="11.21875" style="50" customWidth="1"/>
    <col min="12" max="12" width="10.5546875" style="64" hidden="1" customWidth="1"/>
    <col min="13" max="17" width="9.44140625" style="64" hidden="1" customWidth="1"/>
    <col min="18" max="18" width="7.21875" style="15" bestFit="1" customWidth="1"/>
    <col min="19" max="19" width="9.6640625" style="4" bestFit="1" customWidth="1"/>
    <col min="20" max="21" width="6.44140625" style="4" bestFit="1" customWidth="1"/>
    <col min="22" max="22" width="5.88671875" style="4" bestFit="1" customWidth="1"/>
    <col min="23" max="23" width="5.44140625" style="4" bestFit="1" customWidth="1"/>
    <col min="24" max="24" width="9.44140625" style="4" bestFit="1" customWidth="1"/>
    <col min="25" max="25" width="5.77734375" style="4" bestFit="1" customWidth="1"/>
    <col min="26" max="26" width="4.44140625" style="4" bestFit="1" customWidth="1"/>
    <col min="27" max="27" width="5.77734375" style="4" bestFit="1" customWidth="1"/>
    <col min="28" max="28" width="2.88671875" style="4" bestFit="1" customWidth="1"/>
    <col min="29" max="29" width="3.88671875" style="4" bestFit="1" customWidth="1"/>
    <col min="30" max="30" width="3.77734375" style="4" bestFit="1" customWidth="1"/>
    <col min="31" max="31" width="4.6640625" style="4" bestFit="1" customWidth="1"/>
    <col min="32" max="32" width="6.109375" style="4" bestFit="1" customWidth="1"/>
    <col min="33" max="33" width="7.77734375" style="4" bestFit="1" customWidth="1"/>
    <col min="34" max="34" width="12.44140625" style="4" customWidth="1"/>
    <col min="35" max="35" width="5.77734375" style="4" bestFit="1" customWidth="1"/>
    <col min="36" max="36" width="5.44140625" style="4" bestFit="1" customWidth="1"/>
    <col min="37" max="37" width="5.77734375" style="4" bestFit="1" customWidth="1"/>
    <col min="38" max="38" width="6.44140625" style="4" bestFit="1" customWidth="1"/>
    <col min="39" max="39" width="6" style="4" bestFit="1" customWidth="1"/>
    <col min="40" max="40" width="2.88671875" style="4" bestFit="1" customWidth="1"/>
    <col min="41" max="41" width="3.21875" style="4" bestFit="1" customWidth="1"/>
    <col min="42" max="42" width="3.77734375" style="4" bestFit="1" customWidth="1"/>
    <col min="43" max="43" width="9" style="4" customWidth="1"/>
    <col min="44" max="44" width="5" style="4" bestFit="1" customWidth="1"/>
    <col min="45" max="45" width="3" style="4" bestFit="1" customWidth="1"/>
    <col min="46" max="46" width="2.77734375" style="4" bestFit="1" customWidth="1"/>
    <col min="47" max="47" width="5.77734375" style="4" bestFit="1" customWidth="1"/>
    <col min="48" max="48" width="6.44140625" style="4" bestFit="1" customWidth="1"/>
    <col min="49" max="49" width="6" style="4" bestFit="1" customWidth="1"/>
    <col min="50" max="50" width="6.6640625" style="4" bestFit="1" customWidth="1"/>
    <col min="51" max="51" width="3" style="4" bestFit="1" customWidth="1"/>
    <col min="52" max="54" width="3.88671875" style="4" bestFit="1" customWidth="1"/>
    <col min="55" max="55" width="3.77734375" style="4" bestFit="1" customWidth="1"/>
    <col min="56" max="56" width="4.6640625" style="4" bestFit="1" customWidth="1"/>
    <col min="57" max="57" width="5.77734375" style="4" bestFit="1" customWidth="1"/>
    <col min="58" max="58" width="5.109375" style="4" bestFit="1" customWidth="1"/>
    <col min="59" max="59" width="9" style="4" customWidth="1"/>
    <col min="60" max="60" width="7.77734375" style="4" bestFit="1" customWidth="1"/>
    <col min="61" max="61" width="3.88671875" style="4" bestFit="1" customWidth="1"/>
    <col min="62" max="62" width="4.6640625" style="4" bestFit="1" customWidth="1"/>
    <col min="63" max="63" width="5" style="4" bestFit="1" customWidth="1"/>
    <col min="64" max="64" width="5.77734375" style="4" bestFit="1" customWidth="1"/>
    <col min="65" max="65" width="9.44140625" style="4" bestFit="1" customWidth="1"/>
    <col min="66" max="66" width="6" style="4" bestFit="1" customWidth="1"/>
    <col min="67" max="67" width="16.6640625" style="4" customWidth="1"/>
    <col min="68" max="68" width="3.21875" style="4" bestFit="1" customWidth="1"/>
    <col min="69" max="16384" width="14.77734375" style="4"/>
  </cols>
  <sheetData>
    <row r="1" spans="1:68" ht="15.6" customHeight="1">
      <c r="A1" s="151" t="s">
        <v>0</v>
      </c>
      <c r="B1" s="151" t="s">
        <v>1</v>
      </c>
      <c r="C1" s="153" t="s">
        <v>1831</v>
      </c>
      <c r="D1" s="151" t="s">
        <v>2</v>
      </c>
      <c r="E1" s="151" t="s">
        <v>3</v>
      </c>
      <c r="F1" s="151" t="s">
        <v>1187</v>
      </c>
      <c r="G1" s="151" t="s">
        <v>1188</v>
      </c>
      <c r="H1" s="151" t="s">
        <v>1</v>
      </c>
      <c r="I1" s="153" t="s">
        <v>46</v>
      </c>
      <c r="J1" s="155" t="s">
        <v>2001</v>
      </c>
      <c r="K1" s="149" t="s">
        <v>2002</v>
      </c>
      <c r="L1" s="182" t="s">
        <v>2294</v>
      </c>
      <c r="M1" s="182" t="s">
        <v>2295</v>
      </c>
      <c r="N1" s="182" t="s">
        <v>2296</v>
      </c>
      <c r="O1" s="182" t="s">
        <v>2317</v>
      </c>
      <c r="P1" s="182" t="s">
        <v>2334</v>
      </c>
      <c r="Q1" s="182" t="s">
        <v>2349</v>
      </c>
      <c r="R1" s="149" t="s">
        <v>2003</v>
      </c>
      <c r="S1" s="143" t="s">
        <v>4</v>
      </c>
      <c r="T1" s="144"/>
      <c r="U1" s="144"/>
      <c r="V1" s="144"/>
      <c r="W1" s="144"/>
      <c r="X1" s="145"/>
      <c r="Y1" s="141" t="s">
        <v>5</v>
      </c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1"/>
      <c r="AO1" s="140"/>
      <c r="AP1" s="140"/>
      <c r="AQ1" s="140"/>
      <c r="AR1" s="140"/>
      <c r="AS1" s="140"/>
      <c r="AT1" s="140"/>
      <c r="AU1" s="140"/>
      <c r="AV1" s="140"/>
      <c r="AW1" s="140"/>
      <c r="AX1" s="141" t="s">
        <v>6</v>
      </c>
      <c r="AY1" s="140"/>
      <c r="AZ1" s="140"/>
      <c r="BA1" s="140"/>
      <c r="BB1" s="140"/>
      <c r="BC1" s="140"/>
      <c r="BD1" s="140"/>
      <c r="BE1" s="140"/>
      <c r="BF1" s="140"/>
      <c r="BG1" s="140"/>
      <c r="BH1" s="140"/>
      <c r="BI1" s="140"/>
      <c r="BJ1" s="140"/>
      <c r="BK1" s="140"/>
      <c r="BL1" s="140"/>
      <c r="BM1" s="140"/>
      <c r="BN1" s="141" t="s">
        <v>7</v>
      </c>
      <c r="BO1" s="141" t="s">
        <v>8</v>
      </c>
      <c r="BP1" s="29" t="s">
        <v>9</v>
      </c>
    </row>
    <row r="2" spans="1:68">
      <c r="A2" s="152"/>
      <c r="B2" s="164"/>
      <c r="C2" s="154"/>
      <c r="D2" s="164"/>
      <c r="E2" s="164"/>
      <c r="F2" s="164"/>
      <c r="G2" s="164"/>
      <c r="H2" s="150"/>
      <c r="I2" s="154"/>
      <c r="J2" s="150"/>
      <c r="K2" s="156"/>
      <c r="L2" s="160"/>
      <c r="M2" s="160"/>
      <c r="N2" s="160"/>
      <c r="O2" s="160"/>
      <c r="P2" s="160"/>
      <c r="Q2" s="160"/>
      <c r="R2" s="150"/>
      <c r="S2" s="139" t="s">
        <v>1824</v>
      </c>
      <c r="T2" s="142" t="s">
        <v>10</v>
      </c>
      <c r="U2" s="139" t="s">
        <v>11</v>
      </c>
      <c r="V2" s="139" t="s">
        <v>12</v>
      </c>
      <c r="W2" s="139" t="s">
        <v>13</v>
      </c>
      <c r="X2" s="146" t="s">
        <v>50</v>
      </c>
      <c r="Y2" s="139" t="s">
        <v>14</v>
      </c>
      <c r="Z2" s="140"/>
      <c r="AA2" s="139" t="s">
        <v>15</v>
      </c>
      <c r="AB2" s="140"/>
      <c r="AC2" s="140"/>
      <c r="AD2" s="140"/>
      <c r="AE2" s="140"/>
      <c r="AF2" s="140"/>
      <c r="AG2" s="140"/>
      <c r="AH2" s="140"/>
      <c r="AI2" s="139" t="s">
        <v>16</v>
      </c>
      <c r="AJ2" s="140"/>
      <c r="AK2" s="139" t="s">
        <v>17</v>
      </c>
      <c r="AL2" s="140"/>
      <c r="AM2" s="140"/>
      <c r="AN2" s="139" t="s">
        <v>18</v>
      </c>
      <c r="AO2" s="140"/>
      <c r="AP2" s="140"/>
      <c r="AQ2" s="140"/>
      <c r="AR2" s="140"/>
      <c r="AS2" s="140"/>
      <c r="AT2" s="140"/>
      <c r="AU2" s="140"/>
      <c r="AV2" s="140"/>
      <c r="AW2" s="140"/>
      <c r="AX2" s="139" t="s">
        <v>19</v>
      </c>
      <c r="AY2" s="139" t="s">
        <v>20</v>
      </c>
      <c r="AZ2" s="140"/>
      <c r="BA2" s="139" t="s">
        <v>1825</v>
      </c>
      <c r="BB2" s="140"/>
      <c r="BC2" s="139" t="s">
        <v>21</v>
      </c>
      <c r="BD2" s="140"/>
      <c r="BE2" s="140"/>
      <c r="BF2" s="140"/>
      <c r="BG2" s="140"/>
      <c r="BH2" s="140"/>
      <c r="BI2" s="140"/>
      <c r="BJ2" s="140"/>
      <c r="BK2" s="140"/>
      <c r="BL2" s="140"/>
      <c r="BM2" s="140"/>
      <c r="BN2" s="140"/>
      <c r="BO2" s="140"/>
      <c r="BP2" s="29"/>
    </row>
    <row r="3" spans="1:68">
      <c r="A3" s="152"/>
      <c r="B3" s="164"/>
      <c r="C3" s="154"/>
      <c r="D3" s="164"/>
      <c r="E3" s="164"/>
      <c r="F3" s="164"/>
      <c r="G3" s="164"/>
      <c r="H3" s="150"/>
      <c r="I3" s="154"/>
      <c r="J3" s="150"/>
      <c r="K3" s="156"/>
      <c r="L3" s="160"/>
      <c r="M3" s="160"/>
      <c r="N3" s="160"/>
      <c r="O3" s="160"/>
      <c r="P3" s="160"/>
      <c r="Q3" s="160"/>
      <c r="R3" s="150"/>
      <c r="S3" s="140"/>
      <c r="T3" s="140"/>
      <c r="U3" s="140"/>
      <c r="V3" s="140"/>
      <c r="W3" s="140"/>
      <c r="X3" s="147"/>
      <c r="Y3" s="140"/>
      <c r="Z3" s="140"/>
      <c r="AA3" s="139" t="s">
        <v>22</v>
      </c>
      <c r="AB3" s="139" t="s">
        <v>23</v>
      </c>
      <c r="AC3" s="140"/>
      <c r="AD3" s="139" t="s">
        <v>24</v>
      </c>
      <c r="AE3" s="139" t="s">
        <v>25</v>
      </c>
      <c r="AF3" s="139" t="s">
        <v>26</v>
      </c>
      <c r="AG3" s="139" t="s">
        <v>27</v>
      </c>
      <c r="AH3" s="139" t="s">
        <v>28</v>
      </c>
      <c r="AI3" s="140"/>
      <c r="AJ3" s="140"/>
      <c r="AK3" s="139" t="s">
        <v>29</v>
      </c>
      <c r="AL3" s="140"/>
      <c r="AM3" s="140"/>
      <c r="AN3" s="139" t="s">
        <v>23</v>
      </c>
      <c r="AO3" s="140"/>
      <c r="AP3" s="139" t="s">
        <v>24</v>
      </c>
      <c r="AQ3" s="139" t="s">
        <v>25</v>
      </c>
      <c r="AR3" s="139" t="s">
        <v>28</v>
      </c>
      <c r="AS3" s="139" t="s">
        <v>30</v>
      </c>
      <c r="AT3" s="140"/>
      <c r="AU3" s="139" t="s">
        <v>29</v>
      </c>
      <c r="AV3" s="140"/>
      <c r="AW3" s="140"/>
      <c r="AX3" s="140"/>
      <c r="AY3" s="140"/>
      <c r="AZ3" s="140"/>
      <c r="BA3" s="140"/>
      <c r="BB3" s="140"/>
      <c r="BC3" s="139" t="s">
        <v>31</v>
      </c>
      <c r="BD3" s="140"/>
      <c r="BE3" s="139" t="s">
        <v>29</v>
      </c>
      <c r="BF3" s="140"/>
      <c r="BG3" s="139" t="s">
        <v>23</v>
      </c>
      <c r="BH3" s="140"/>
      <c r="BI3" s="139" t="s">
        <v>24</v>
      </c>
      <c r="BJ3" s="139" t="s">
        <v>25</v>
      </c>
      <c r="BK3" s="139" t="s">
        <v>28</v>
      </c>
      <c r="BL3" s="139" t="s">
        <v>32</v>
      </c>
      <c r="BM3" s="139" t="s">
        <v>33</v>
      </c>
      <c r="BN3" s="140"/>
      <c r="BO3" s="140"/>
      <c r="BP3" s="29"/>
    </row>
    <row r="4" spans="1:68">
      <c r="A4" s="152"/>
      <c r="B4" s="165"/>
      <c r="C4" s="166"/>
      <c r="D4" s="165"/>
      <c r="E4" s="165"/>
      <c r="F4" s="165"/>
      <c r="G4" s="165"/>
      <c r="H4" s="150"/>
      <c r="I4" s="154"/>
      <c r="J4" s="150"/>
      <c r="K4" s="156"/>
      <c r="L4" s="160"/>
      <c r="M4" s="160"/>
      <c r="N4" s="160"/>
      <c r="O4" s="160"/>
      <c r="P4" s="160"/>
      <c r="Q4" s="160"/>
      <c r="R4" s="150"/>
      <c r="S4" s="140"/>
      <c r="T4" s="140"/>
      <c r="U4" s="140"/>
      <c r="V4" s="140"/>
      <c r="W4" s="140"/>
      <c r="X4" s="148"/>
      <c r="Y4" s="49" t="s">
        <v>22</v>
      </c>
      <c r="Z4" s="49" t="s">
        <v>34</v>
      </c>
      <c r="AA4" s="140"/>
      <c r="AB4" s="49" t="s">
        <v>35</v>
      </c>
      <c r="AC4" s="49" t="s">
        <v>36</v>
      </c>
      <c r="AD4" s="140"/>
      <c r="AE4" s="140"/>
      <c r="AF4" s="140"/>
      <c r="AG4" s="140"/>
      <c r="AH4" s="140"/>
      <c r="AI4" s="49" t="s">
        <v>22</v>
      </c>
      <c r="AJ4" s="49" t="s">
        <v>37</v>
      </c>
      <c r="AK4" s="49" t="s">
        <v>22</v>
      </c>
      <c r="AL4" s="49" t="s">
        <v>38</v>
      </c>
      <c r="AM4" s="49" t="s">
        <v>39</v>
      </c>
      <c r="AN4" s="49" t="s">
        <v>35</v>
      </c>
      <c r="AO4" s="49" t="s">
        <v>36</v>
      </c>
      <c r="AP4" s="140"/>
      <c r="AQ4" s="140"/>
      <c r="AR4" s="140"/>
      <c r="AS4" s="49" t="s">
        <v>40</v>
      </c>
      <c r="AT4" s="49" t="s">
        <v>41</v>
      </c>
      <c r="AU4" s="49" t="s">
        <v>22</v>
      </c>
      <c r="AV4" s="49" t="s">
        <v>38</v>
      </c>
      <c r="AW4" s="49" t="s">
        <v>39</v>
      </c>
      <c r="AX4" s="140"/>
      <c r="AY4" s="49" t="s">
        <v>40</v>
      </c>
      <c r="AZ4" s="49" t="s">
        <v>41</v>
      </c>
      <c r="BA4" s="49" t="s">
        <v>40</v>
      </c>
      <c r="BB4" s="49" t="s">
        <v>41</v>
      </c>
      <c r="BC4" s="49" t="s">
        <v>42</v>
      </c>
      <c r="BD4" s="49" t="s">
        <v>43</v>
      </c>
      <c r="BE4" s="49" t="s">
        <v>22</v>
      </c>
      <c r="BF4" s="49" t="s">
        <v>44</v>
      </c>
      <c r="BG4" s="49" t="s">
        <v>35</v>
      </c>
      <c r="BH4" s="49" t="s">
        <v>36</v>
      </c>
      <c r="BI4" s="140"/>
      <c r="BJ4" s="140"/>
      <c r="BK4" s="140"/>
      <c r="BL4" s="140"/>
      <c r="BM4" s="140"/>
      <c r="BN4" s="140"/>
      <c r="BO4" s="140"/>
      <c r="BP4" s="29"/>
    </row>
    <row r="5" spans="1:68" ht="16.2">
      <c r="A5" s="23">
        <v>1</v>
      </c>
      <c r="B5" s="33" t="s">
        <v>1507</v>
      </c>
      <c r="C5" s="33" t="s">
        <v>1388</v>
      </c>
      <c r="D5" s="33" t="s">
        <v>216</v>
      </c>
      <c r="E5" s="33">
        <v>85</v>
      </c>
      <c r="F5" s="33"/>
      <c r="G5" s="33"/>
      <c r="H5" s="52" t="str">
        <f t="shared" ref="H5:H54" si="0">REPLACE(B5,2,1,"＊")</f>
        <v>蔡＊秀月</v>
      </c>
      <c r="I5" s="23" t="str">
        <f t="shared" ref="I5:I68" si="1">REPLACE(C5,2,1,"＊")</f>
        <v>0＊785052</v>
      </c>
      <c r="J5" s="33" t="s">
        <v>1389</v>
      </c>
      <c r="K5" s="33" t="s">
        <v>135</v>
      </c>
      <c r="L5" s="33" t="s">
        <v>2333</v>
      </c>
      <c r="M5" s="33"/>
      <c r="N5" s="33"/>
      <c r="O5" s="33"/>
      <c r="P5" s="33"/>
      <c r="Q5" s="33"/>
      <c r="R5" s="36" t="s">
        <v>334</v>
      </c>
      <c r="S5" s="2"/>
      <c r="T5" s="2"/>
      <c r="U5" s="2"/>
      <c r="V5" s="2"/>
      <c r="W5" s="2"/>
      <c r="X5" s="18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3"/>
      <c r="AQ5" s="2"/>
      <c r="AR5" s="3"/>
      <c r="AS5" s="1"/>
      <c r="AT5" s="1"/>
      <c r="AU5" s="1"/>
      <c r="AV5" s="1"/>
      <c r="AW5" s="1"/>
      <c r="AX5" s="2"/>
      <c r="AY5" s="1"/>
      <c r="AZ5" s="1"/>
      <c r="BA5" s="1"/>
      <c r="BB5" s="1" t="s">
        <v>1830</v>
      </c>
      <c r="BC5" s="1"/>
      <c r="BD5" s="1"/>
      <c r="BE5" s="1"/>
      <c r="BF5" s="1"/>
      <c r="BG5" s="1"/>
      <c r="BH5" s="1"/>
      <c r="BI5" s="2"/>
      <c r="BJ5" s="3"/>
      <c r="BK5" s="2"/>
      <c r="BL5" s="2"/>
      <c r="BM5" s="2"/>
      <c r="BN5" s="2"/>
      <c r="BO5" s="1"/>
      <c r="BP5" s="29"/>
    </row>
    <row r="6" spans="1:68" ht="31.2">
      <c r="A6" s="23">
        <v>2</v>
      </c>
      <c r="B6" s="33" t="s">
        <v>1036</v>
      </c>
      <c r="C6" s="33" t="s">
        <v>872</v>
      </c>
      <c r="D6" s="33" t="s">
        <v>216</v>
      </c>
      <c r="E6" s="33">
        <v>74</v>
      </c>
      <c r="F6" s="33"/>
      <c r="G6" s="33"/>
      <c r="H6" s="52" t="str">
        <f t="shared" si="0"/>
        <v>林＊環</v>
      </c>
      <c r="I6" s="23" t="str">
        <f t="shared" si="1"/>
        <v>2＊049673</v>
      </c>
      <c r="J6" s="33" t="s">
        <v>1389</v>
      </c>
      <c r="K6" s="33" t="s">
        <v>1788</v>
      </c>
      <c r="L6" s="33" t="s">
        <v>2318</v>
      </c>
      <c r="M6" s="33" t="s">
        <v>2337</v>
      </c>
      <c r="N6" s="33"/>
      <c r="O6" s="33"/>
      <c r="P6" s="33"/>
      <c r="Q6" s="33"/>
      <c r="R6" s="36" t="s">
        <v>334</v>
      </c>
      <c r="S6" s="2"/>
      <c r="T6" s="2"/>
      <c r="U6" s="2"/>
      <c r="V6" s="2"/>
      <c r="W6" s="2"/>
      <c r="X6" s="18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3"/>
      <c r="AQ6" s="2"/>
      <c r="AR6" s="3"/>
      <c r="AS6" s="1"/>
      <c r="AT6" s="1"/>
      <c r="AU6" s="1"/>
      <c r="AV6" s="1"/>
      <c r="AW6" s="1"/>
      <c r="AX6" s="2"/>
      <c r="AY6" s="1"/>
      <c r="AZ6" s="1"/>
      <c r="BA6" s="1"/>
      <c r="BB6" s="1"/>
      <c r="BC6" s="1"/>
      <c r="BD6" s="1"/>
      <c r="BE6" s="1"/>
      <c r="BF6" s="1" t="s">
        <v>1829</v>
      </c>
      <c r="BG6" s="1" t="s">
        <v>1829</v>
      </c>
      <c r="BH6" s="1"/>
      <c r="BI6" s="2"/>
      <c r="BJ6" s="3"/>
      <c r="BK6" s="2" t="s">
        <v>1114</v>
      </c>
      <c r="BL6" s="2"/>
      <c r="BM6" s="2"/>
      <c r="BN6" s="2"/>
      <c r="BO6" s="1"/>
      <c r="BP6" s="29"/>
    </row>
    <row r="7" spans="1:68" ht="31.2">
      <c r="A7" s="23">
        <v>3</v>
      </c>
      <c r="B7" s="33" t="s">
        <v>1508</v>
      </c>
      <c r="C7" s="33" t="s">
        <v>1390</v>
      </c>
      <c r="D7" s="33" t="s">
        <v>218</v>
      </c>
      <c r="E7" s="33">
        <v>59</v>
      </c>
      <c r="F7" s="33" t="s">
        <v>1391</v>
      </c>
      <c r="G7" s="33" t="s">
        <v>758</v>
      </c>
      <c r="H7" s="52" t="str">
        <f t="shared" si="0"/>
        <v>許＊源</v>
      </c>
      <c r="I7" s="23" t="str">
        <f t="shared" si="1"/>
        <v>1＊626645</v>
      </c>
      <c r="J7" s="33" t="s">
        <v>1389</v>
      </c>
      <c r="K7" s="33" t="s">
        <v>83</v>
      </c>
      <c r="L7" s="33" t="s">
        <v>2324</v>
      </c>
      <c r="M7" s="33"/>
      <c r="N7" s="33"/>
      <c r="O7" s="33"/>
      <c r="P7" s="33"/>
      <c r="Q7" s="33"/>
      <c r="R7" s="36" t="s">
        <v>334</v>
      </c>
      <c r="S7" s="1"/>
      <c r="T7" s="1"/>
      <c r="U7" s="1"/>
      <c r="V7" s="1"/>
      <c r="W7" s="1"/>
      <c r="X7" s="19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 t="s">
        <v>1098</v>
      </c>
      <c r="BP7" s="29"/>
    </row>
    <row r="8" spans="1:68" ht="16.2">
      <c r="A8" s="23">
        <v>4</v>
      </c>
      <c r="B8" s="33" t="s">
        <v>992</v>
      </c>
      <c r="C8" s="33" t="s">
        <v>832</v>
      </c>
      <c r="D8" s="33" t="s">
        <v>216</v>
      </c>
      <c r="E8" s="33">
        <v>58</v>
      </c>
      <c r="F8" s="33"/>
      <c r="G8" s="33"/>
      <c r="H8" s="52" t="str">
        <f t="shared" si="0"/>
        <v>林＊花</v>
      </c>
      <c r="I8" s="23" t="str">
        <f t="shared" si="1"/>
        <v>2＊126876</v>
      </c>
      <c r="J8" s="33" t="s">
        <v>1389</v>
      </c>
      <c r="K8" s="33" t="s">
        <v>67</v>
      </c>
      <c r="L8" s="33" t="s">
        <v>2331</v>
      </c>
      <c r="M8" s="33"/>
      <c r="N8" s="33"/>
      <c r="O8" s="33"/>
      <c r="P8" s="33"/>
      <c r="Q8" s="33"/>
      <c r="R8" s="36" t="s">
        <v>334</v>
      </c>
      <c r="S8" s="2"/>
      <c r="T8" s="2"/>
      <c r="U8" s="2"/>
      <c r="V8" s="2"/>
      <c r="W8" s="2"/>
      <c r="X8" s="18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3"/>
      <c r="AQ8" s="2"/>
      <c r="AR8" s="3"/>
      <c r="AS8" s="1"/>
      <c r="AT8" s="1"/>
      <c r="AU8" s="1"/>
      <c r="AV8" s="1"/>
      <c r="AW8" s="1"/>
      <c r="AX8" s="2"/>
      <c r="AY8" s="1"/>
      <c r="AZ8" s="1"/>
      <c r="BA8" s="1"/>
      <c r="BB8" s="1"/>
      <c r="BC8" s="1"/>
      <c r="BD8" s="1" t="s">
        <v>1829</v>
      </c>
      <c r="BE8" s="1"/>
      <c r="BF8" s="1"/>
      <c r="BG8" s="1"/>
      <c r="BH8" s="1"/>
      <c r="BI8" s="2"/>
      <c r="BJ8" s="3"/>
      <c r="BK8" s="2"/>
      <c r="BL8" s="2"/>
      <c r="BM8" s="2"/>
      <c r="BN8" s="2"/>
      <c r="BO8" s="1"/>
      <c r="BP8" s="29"/>
    </row>
    <row r="9" spans="1:68" ht="16.2">
      <c r="A9" s="23">
        <v>5</v>
      </c>
      <c r="B9" s="33" t="s">
        <v>1509</v>
      </c>
      <c r="C9" s="33" t="s">
        <v>1392</v>
      </c>
      <c r="D9" s="33" t="s">
        <v>216</v>
      </c>
      <c r="E9" s="33">
        <v>85</v>
      </c>
      <c r="F9" s="33" t="s">
        <v>1393</v>
      </c>
      <c r="G9" s="33" t="s">
        <v>1394</v>
      </c>
      <c r="H9" s="52" t="str">
        <f t="shared" si="0"/>
        <v>陳＊素娥</v>
      </c>
      <c r="I9" s="23" t="str">
        <f t="shared" si="1"/>
        <v>0＊150622</v>
      </c>
      <c r="J9" s="33" t="s">
        <v>1395</v>
      </c>
      <c r="K9" s="33" t="s">
        <v>115</v>
      </c>
      <c r="L9" s="33" t="s">
        <v>2336</v>
      </c>
      <c r="M9" s="33"/>
      <c r="N9" s="33"/>
      <c r="O9" s="33"/>
      <c r="P9" s="33"/>
      <c r="Q9" s="33"/>
      <c r="R9" s="36" t="s">
        <v>334</v>
      </c>
      <c r="S9" s="2"/>
      <c r="T9" s="2"/>
      <c r="U9" s="2"/>
      <c r="V9" s="2"/>
      <c r="W9" s="2"/>
      <c r="X9" s="18"/>
      <c r="Y9" s="1"/>
      <c r="Z9" s="1"/>
      <c r="AA9" s="1"/>
      <c r="AB9" s="1" t="s">
        <v>1829</v>
      </c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3"/>
      <c r="AQ9" s="2"/>
      <c r="AR9" s="3"/>
      <c r="AS9" s="1"/>
      <c r="AT9" s="1"/>
      <c r="AU9" s="1"/>
      <c r="AV9" s="1"/>
      <c r="AW9" s="1"/>
      <c r="AX9" s="2"/>
      <c r="AY9" s="1"/>
      <c r="AZ9" s="1"/>
      <c r="BA9" s="1"/>
      <c r="BB9" s="1"/>
      <c r="BC9" s="1"/>
      <c r="BD9" s="1"/>
      <c r="BE9" s="1"/>
      <c r="BF9" s="1"/>
      <c r="BG9" s="1"/>
      <c r="BH9" s="1"/>
      <c r="BI9" s="2"/>
      <c r="BJ9" s="3"/>
      <c r="BK9" s="2"/>
      <c r="BL9" s="2"/>
      <c r="BM9" s="2"/>
      <c r="BN9" s="2"/>
      <c r="BO9" s="1"/>
      <c r="BP9" s="29"/>
    </row>
    <row r="10" spans="1:68" ht="16.2">
      <c r="A10" s="23">
        <v>6</v>
      </c>
      <c r="B10" s="33" t="s">
        <v>1510</v>
      </c>
      <c r="C10" s="33" t="s">
        <v>1396</v>
      </c>
      <c r="D10" s="33" t="s">
        <v>218</v>
      </c>
      <c r="E10" s="33">
        <v>75</v>
      </c>
      <c r="F10" s="33"/>
      <c r="G10" s="33"/>
      <c r="H10" s="52" t="str">
        <f t="shared" si="0"/>
        <v>陳＊林</v>
      </c>
      <c r="I10" s="23" t="str">
        <f t="shared" si="1"/>
        <v>0＊404356</v>
      </c>
      <c r="J10" s="33" t="s">
        <v>1395</v>
      </c>
      <c r="K10" s="33" t="s">
        <v>1397</v>
      </c>
      <c r="L10" s="33" t="s">
        <v>2346</v>
      </c>
      <c r="M10" s="33"/>
      <c r="N10" s="33"/>
      <c r="O10" s="33"/>
      <c r="P10" s="33"/>
      <c r="Q10" s="33"/>
      <c r="R10" s="36" t="s">
        <v>334</v>
      </c>
      <c r="S10" s="2"/>
      <c r="T10" s="2"/>
      <c r="U10" s="2" t="s">
        <v>1829</v>
      </c>
      <c r="V10" s="2" t="s">
        <v>1829</v>
      </c>
      <c r="W10" s="2"/>
      <c r="X10" s="18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3"/>
      <c r="AQ10" s="2"/>
      <c r="AR10" s="3"/>
      <c r="AS10" s="1"/>
      <c r="AT10" s="1"/>
      <c r="AU10" s="1"/>
      <c r="AV10" s="1"/>
      <c r="AW10" s="1"/>
      <c r="AX10" s="2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2"/>
      <c r="BJ10" s="3"/>
      <c r="BK10" s="2"/>
      <c r="BL10" s="2"/>
      <c r="BM10" s="2"/>
      <c r="BN10" s="2"/>
      <c r="BO10" s="1"/>
      <c r="BP10" s="29"/>
    </row>
    <row r="11" spans="1:68" ht="16.2">
      <c r="A11" s="23">
        <v>7</v>
      </c>
      <c r="B11" s="33" t="s">
        <v>1511</v>
      </c>
      <c r="C11" s="33" t="s">
        <v>1398</v>
      </c>
      <c r="D11" s="33" t="s">
        <v>216</v>
      </c>
      <c r="E11" s="33">
        <v>74</v>
      </c>
      <c r="F11" s="33"/>
      <c r="G11" s="33"/>
      <c r="H11" s="52" t="str">
        <f t="shared" si="0"/>
        <v>傅＊宥妹</v>
      </c>
      <c r="I11" s="23" t="str">
        <f t="shared" si="1"/>
        <v>0＊541762</v>
      </c>
      <c r="J11" s="33" t="s">
        <v>1395</v>
      </c>
      <c r="K11" s="33" t="s">
        <v>115</v>
      </c>
      <c r="L11" s="33" t="s">
        <v>2336</v>
      </c>
      <c r="M11" s="33"/>
      <c r="N11" s="33"/>
      <c r="O11" s="33"/>
      <c r="P11" s="33"/>
      <c r="Q11" s="33"/>
      <c r="R11" s="36" t="s">
        <v>334</v>
      </c>
      <c r="S11" s="2"/>
      <c r="T11" s="2"/>
      <c r="U11" s="2"/>
      <c r="V11" s="2"/>
      <c r="W11" s="2"/>
      <c r="X11" s="18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3"/>
      <c r="AQ11" s="2"/>
      <c r="AR11" s="3"/>
      <c r="AS11" s="1"/>
      <c r="AT11" s="1"/>
      <c r="AU11" s="1"/>
      <c r="AV11" s="1"/>
      <c r="AW11" s="1"/>
      <c r="AX11" s="2"/>
      <c r="AY11" s="1"/>
      <c r="AZ11" s="1"/>
      <c r="BA11" s="1"/>
      <c r="BB11" s="1"/>
      <c r="BC11" s="1"/>
      <c r="BD11" s="1"/>
      <c r="BE11" s="1"/>
      <c r="BF11" s="1"/>
      <c r="BG11" s="1" t="s">
        <v>1829</v>
      </c>
      <c r="BH11" s="1"/>
      <c r="BI11" s="2"/>
      <c r="BJ11" s="3"/>
      <c r="BK11" s="2"/>
      <c r="BL11" s="2"/>
      <c r="BM11" s="2"/>
      <c r="BN11" s="2"/>
      <c r="BO11" s="1"/>
      <c r="BP11" s="29"/>
    </row>
    <row r="12" spans="1:68" ht="31.2">
      <c r="A12" s="23">
        <v>8</v>
      </c>
      <c r="B12" s="33" t="s">
        <v>1512</v>
      </c>
      <c r="C12" s="33" t="s">
        <v>1399</v>
      </c>
      <c r="D12" s="33" t="s">
        <v>218</v>
      </c>
      <c r="E12" s="33">
        <v>64</v>
      </c>
      <c r="F12" s="33"/>
      <c r="G12" s="33"/>
      <c r="H12" s="52" t="str">
        <f t="shared" si="0"/>
        <v>黃＊生</v>
      </c>
      <c r="I12" s="23" t="str">
        <f t="shared" si="1"/>
        <v>1＊740617</v>
      </c>
      <c r="J12" s="33" t="s">
        <v>1395</v>
      </c>
      <c r="K12" s="33" t="s">
        <v>1789</v>
      </c>
      <c r="L12" s="33" t="s">
        <v>2318</v>
      </c>
      <c r="M12" s="33" t="s">
        <v>2324</v>
      </c>
      <c r="N12" s="33"/>
      <c r="O12" s="33"/>
      <c r="P12" s="33"/>
      <c r="Q12" s="33"/>
      <c r="R12" s="36" t="s">
        <v>334</v>
      </c>
      <c r="S12" s="2"/>
      <c r="T12" s="2"/>
      <c r="U12" s="2"/>
      <c r="V12" s="2"/>
      <c r="W12" s="2"/>
      <c r="X12" s="18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3"/>
      <c r="AQ12" s="2"/>
      <c r="AR12" s="3"/>
      <c r="AS12" s="1"/>
      <c r="AT12" s="1"/>
      <c r="AU12" s="1"/>
      <c r="AV12" s="1"/>
      <c r="AW12" s="1"/>
      <c r="AX12" s="2"/>
      <c r="AY12" s="1"/>
      <c r="AZ12" s="1"/>
      <c r="BA12" s="1"/>
      <c r="BB12" s="1"/>
      <c r="BC12" s="1"/>
      <c r="BD12" s="1"/>
      <c r="BE12" s="1"/>
      <c r="BF12" s="1"/>
      <c r="BG12" s="1" t="s">
        <v>1829</v>
      </c>
      <c r="BH12" s="1"/>
      <c r="BI12" s="2"/>
      <c r="BJ12" s="3"/>
      <c r="BK12" s="2"/>
      <c r="BL12" s="2"/>
      <c r="BM12" s="2"/>
      <c r="BN12" s="2"/>
      <c r="BO12" s="1" t="s">
        <v>1098</v>
      </c>
      <c r="BP12" s="29"/>
    </row>
    <row r="13" spans="1:68" ht="16.2">
      <c r="A13" s="23">
        <v>9</v>
      </c>
      <c r="B13" s="33" t="s">
        <v>1513</v>
      </c>
      <c r="C13" s="33" t="s">
        <v>1400</v>
      </c>
      <c r="D13" s="33" t="s">
        <v>218</v>
      </c>
      <c r="E13" s="33">
        <v>54</v>
      </c>
      <c r="F13" s="33"/>
      <c r="G13" s="33"/>
      <c r="H13" s="52" t="str">
        <f t="shared" si="0"/>
        <v>黃＊軒</v>
      </c>
      <c r="I13" s="23" t="str">
        <f t="shared" si="1"/>
        <v>0＊653755</v>
      </c>
      <c r="J13" s="33" t="s">
        <v>1395</v>
      </c>
      <c r="K13" s="33" t="s">
        <v>58</v>
      </c>
      <c r="L13" s="33" t="s">
        <v>2322</v>
      </c>
      <c r="M13" s="33"/>
      <c r="N13" s="33"/>
      <c r="O13" s="33"/>
      <c r="P13" s="33"/>
      <c r="Q13" s="33"/>
      <c r="R13" s="36" t="s">
        <v>334</v>
      </c>
      <c r="S13" s="2"/>
      <c r="T13" s="2"/>
      <c r="U13" s="2"/>
      <c r="V13" s="2"/>
      <c r="W13" s="2"/>
      <c r="X13" s="18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3"/>
      <c r="AQ13" s="2"/>
      <c r="AR13" s="3"/>
      <c r="AS13" s="1"/>
      <c r="AT13" s="1"/>
      <c r="AU13" s="1"/>
      <c r="AV13" s="1"/>
      <c r="AW13" s="1"/>
      <c r="AX13" s="2"/>
      <c r="AY13" s="1"/>
      <c r="AZ13" s="1" t="s">
        <v>1829</v>
      </c>
      <c r="BA13" s="1"/>
      <c r="BB13" s="1"/>
      <c r="BC13" s="1"/>
      <c r="BD13" s="1"/>
      <c r="BE13" s="1"/>
      <c r="BF13" s="1"/>
      <c r="BG13" s="1"/>
      <c r="BH13" s="1"/>
      <c r="BI13" s="2"/>
      <c r="BJ13" s="3"/>
      <c r="BK13" s="2"/>
      <c r="BL13" s="2"/>
      <c r="BM13" s="2"/>
      <c r="BN13" s="2"/>
      <c r="BO13" s="1"/>
      <c r="BP13" s="29"/>
    </row>
    <row r="14" spans="1:68" ht="16.2">
      <c r="A14" s="23">
        <v>10</v>
      </c>
      <c r="B14" s="33" t="s">
        <v>1514</v>
      </c>
      <c r="C14" s="33" t="s">
        <v>1403</v>
      </c>
      <c r="D14" s="33" t="s">
        <v>216</v>
      </c>
      <c r="E14" s="33">
        <v>69</v>
      </c>
      <c r="F14" s="33"/>
      <c r="G14" s="33"/>
      <c r="H14" s="52" t="str">
        <f t="shared" si="0"/>
        <v>陳＊霞</v>
      </c>
      <c r="I14" s="23" t="str">
        <f t="shared" si="1"/>
        <v>2＊808132</v>
      </c>
      <c r="J14" s="33" t="s">
        <v>1404</v>
      </c>
      <c r="K14" s="33" t="s">
        <v>67</v>
      </c>
      <c r="L14" s="33" t="s">
        <v>2331</v>
      </c>
      <c r="M14" s="33"/>
      <c r="N14" s="33"/>
      <c r="O14" s="33"/>
      <c r="P14" s="33"/>
      <c r="Q14" s="33"/>
      <c r="R14" s="36" t="s">
        <v>334</v>
      </c>
      <c r="S14" s="2"/>
      <c r="T14" s="2"/>
      <c r="U14" s="2"/>
      <c r="V14" s="2"/>
      <c r="W14" s="2"/>
      <c r="X14" s="18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3"/>
      <c r="AQ14" s="2"/>
      <c r="AR14" s="3"/>
      <c r="AS14" s="1"/>
      <c r="AT14" s="1"/>
      <c r="AU14" s="1"/>
      <c r="AV14" s="1"/>
      <c r="AW14" s="1"/>
      <c r="AX14" s="2"/>
      <c r="AY14" s="1"/>
      <c r="AZ14" s="1"/>
      <c r="BA14" s="1"/>
      <c r="BB14" s="1"/>
      <c r="BC14" s="1"/>
      <c r="BD14" s="1" t="s">
        <v>1829</v>
      </c>
      <c r="BE14" s="1"/>
      <c r="BF14" s="1"/>
      <c r="BG14" s="1"/>
      <c r="BH14" s="1"/>
      <c r="BI14" s="2"/>
      <c r="BJ14" s="3"/>
      <c r="BK14" s="2"/>
      <c r="BL14" s="2"/>
      <c r="BM14" s="2"/>
      <c r="BN14" s="2"/>
      <c r="BO14" s="1"/>
      <c r="BP14" s="29"/>
    </row>
    <row r="15" spans="1:68" ht="31.2">
      <c r="A15" s="23">
        <v>11</v>
      </c>
      <c r="B15" s="33" t="s">
        <v>1026</v>
      </c>
      <c r="C15" s="33" t="s">
        <v>862</v>
      </c>
      <c r="D15" s="33" t="s">
        <v>218</v>
      </c>
      <c r="E15" s="33">
        <v>51</v>
      </c>
      <c r="F15" s="33"/>
      <c r="G15" s="33"/>
      <c r="H15" s="52" t="str">
        <f t="shared" si="0"/>
        <v>林＊遑</v>
      </c>
      <c r="I15" s="23" t="str">
        <f t="shared" si="1"/>
        <v>0＊570181</v>
      </c>
      <c r="J15" s="33" t="s">
        <v>1404</v>
      </c>
      <c r="K15" s="33" t="s">
        <v>1097</v>
      </c>
      <c r="L15" s="33" t="s">
        <v>2324</v>
      </c>
      <c r="M15" s="33" t="s">
        <v>2318</v>
      </c>
      <c r="N15" s="33"/>
      <c r="O15" s="33"/>
      <c r="P15" s="33"/>
      <c r="Q15" s="33"/>
      <c r="R15" s="36" t="s">
        <v>334</v>
      </c>
      <c r="S15" s="2"/>
      <c r="T15" s="2"/>
      <c r="U15" s="2"/>
      <c r="V15" s="2"/>
      <c r="W15" s="2"/>
      <c r="X15" s="18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3"/>
      <c r="AQ15" s="2"/>
      <c r="AR15" s="3"/>
      <c r="AS15" s="1"/>
      <c r="AT15" s="1"/>
      <c r="AU15" s="1"/>
      <c r="AV15" s="1"/>
      <c r="AW15" s="1"/>
      <c r="AX15" s="2"/>
      <c r="AY15" s="1"/>
      <c r="AZ15" s="1"/>
      <c r="BA15" s="1"/>
      <c r="BB15" s="1"/>
      <c r="BC15" s="1"/>
      <c r="BD15" s="1"/>
      <c r="BE15" s="1"/>
      <c r="BF15" s="1"/>
      <c r="BG15" s="1" t="s">
        <v>1829</v>
      </c>
      <c r="BH15" s="1"/>
      <c r="BI15" s="2"/>
      <c r="BJ15" s="3"/>
      <c r="BK15" s="2"/>
      <c r="BL15" s="2"/>
      <c r="BM15" s="2"/>
      <c r="BN15" s="2"/>
      <c r="BO15" s="1" t="s">
        <v>1098</v>
      </c>
      <c r="BP15" s="29"/>
    </row>
    <row r="16" spans="1:68" ht="16.2">
      <c r="A16" s="23">
        <v>12</v>
      </c>
      <c r="B16" s="33" t="s">
        <v>1515</v>
      </c>
      <c r="C16" s="33" t="s">
        <v>1405</v>
      </c>
      <c r="D16" s="33" t="s">
        <v>218</v>
      </c>
      <c r="E16" s="33">
        <v>63</v>
      </c>
      <c r="F16" s="33"/>
      <c r="G16" s="33"/>
      <c r="H16" s="52" t="str">
        <f t="shared" si="0"/>
        <v>陳＊發</v>
      </c>
      <c r="I16" s="23" t="str">
        <f t="shared" si="1"/>
        <v>2＊709434</v>
      </c>
      <c r="J16" s="33" t="s">
        <v>1404</v>
      </c>
      <c r="K16" s="33" t="s">
        <v>58</v>
      </c>
      <c r="L16" s="33" t="s">
        <v>2322</v>
      </c>
      <c r="M16" s="33"/>
      <c r="N16" s="33"/>
      <c r="O16" s="33"/>
      <c r="P16" s="33"/>
      <c r="Q16" s="33"/>
      <c r="R16" s="36" t="s">
        <v>334</v>
      </c>
      <c r="S16" s="2"/>
      <c r="T16" s="2"/>
      <c r="U16" s="2"/>
      <c r="V16" s="2"/>
      <c r="W16" s="2"/>
      <c r="X16" s="18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3"/>
      <c r="AQ16" s="2"/>
      <c r="AR16" s="3"/>
      <c r="AS16" s="1"/>
      <c r="AT16" s="1"/>
      <c r="AU16" s="1"/>
      <c r="AV16" s="1"/>
      <c r="AW16" s="1"/>
      <c r="AX16" s="2"/>
      <c r="AY16" s="1"/>
      <c r="AZ16" s="1" t="s">
        <v>1829</v>
      </c>
      <c r="BA16" s="1"/>
      <c r="BB16" s="1"/>
      <c r="BC16" s="1"/>
      <c r="BD16" s="1"/>
      <c r="BE16" s="1"/>
      <c r="BF16" s="1"/>
      <c r="BG16" s="1"/>
      <c r="BH16" s="1"/>
      <c r="BI16" s="2"/>
      <c r="BJ16" s="3"/>
      <c r="BK16" s="2"/>
      <c r="BL16" s="2"/>
      <c r="BM16" s="2"/>
      <c r="BN16" s="2"/>
      <c r="BO16" s="1"/>
      <c r="BP16" s="29"/>
    </row>
    <row r="17" spans="1:68" ht="16.2">
      <c r="A17" s="23">
        <v>13</v>
      </c>
      <c r="B17" s="33" t="s">
        <v>1516</v>
      </c>
      <c r="C17" s="33" t="s">
        <v>1406</v>
      </c>
      <c r="D17" s="33" t="s">
        <v>216</v>
      </c>
      <c r="E17" s="33">
        <v>7</v>
      </c>
      <c r="F17" s="33" t="s">
        <v>1393</v>
      </c>
      <c r="G17" s="68" t="s">
        <v>2350</v>
      </c>
      <c r="H17" s="52" t="str">
        <f t="shared" si="0"/>
        <v>廖＊瑢</v>
      </c>
      <c r="I17" s="23" t="str">
        <f t="shared" si="1"/>
        <v>2＊806327</v>
      </c>
      <c r="J17" s="33" t="s">
        <v>1407</v>
      </c>
      <c r="K17" s="33" t="s">
        <v>145</v>
      </c>
      <c r="L17" s="33" t="s">
        <v>2338</v>
      </c>
      <c r="M17" s="33"/>
      <c r="N17" s="33"/>
      <c r="O17" s="33"/>
      <c r="P17" s="33"/>
      <c r="Q17" s="33"/>
      <c r="R17" s="36" t="s">
        <v>334</v>
      </c>
      <c r="S17" s="2"/>
      <c r="T17" s="2"/>
      <c r="U17" s="2"/>
      <c r="V17" s="2"/>
      <c r="W17" s="2"/>
      <c r="X17" s="18"/>
      <c r="Y17" s="1"/>
      <c r="Z17" s="1"/>
      <c r="AA17" s="1"/>
      <c r="AB17" s="1"/>
      <c r="AC17" s="1" t="s">
        <v>1829</v>
      </c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3"/>
      <c r="AQ17" s="2"/>
      <c r="AR17" s="3"/>
      <c r="AS17" s="1"/>
      <c r="AT17" s="1"/>
      <c r="AU17" s="1"/>
      <c r="AV17" s="1"/>
      <c r="AW17" s="1"/>
      <c r="AX17" s="2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2"/>
      <c r="BJ17" s="3"/>
      <c r="BK17" s="2"/>
      <c r="BL17" s="2"/>
      <c r="BM17" s="2"/>
      <c r="BN17" s="2"/>
      <c r="BO17" s="1"/>
      <c r="BP17" s="29"/>
    </row>
    <row r="18" spans="1:68" ht="16.2">
      <c r="A18" s="23">
        <v>14</v>
      </c>
      <c r="B18" s="33" t="s">
        <v>1516</v>
      </c>
      <c r="C18" s="33" t="s">
        <v>1406</v>
      </c>
      <c r="D18" s="33" t="s">
        <v>216</v>
      </c>
      <c r="E18" s="33">
        <v>7</v>
      </c>
      <c r="F18" s="33" t="s">
        <v>1393</v>
      </c>
      <c r="G18" s="68" t="s">
        <v>2350</v>
      </c>
      <c r="H18" s="52" t="str">
        <f t="shared" si="0"/>
        <v>廖＊瑢</v>
      </c>
      <c r="I18" s="23" t="str">
        <f t="shared" si="1"/>
        <v>2＊806327</v>
      </c>
      <c r="J18" s="33" t="s">
        <v>1408</v>
      </c>
      <c r="K18" s="33" t="s">
        <v>145</v>
      </c>
      <c r="L18" s="33" t="s">
        <v>2338</v>
      </c>
      <c r="M18" s="33"/>
      <c r="N18" s="33"/>
      <c r="O18" s="33"/>
      <c r="P18" s="33"/>
      <c r="Q18" s="33"/>
      <c r="R18" s="36" t="s">
        <v>334</v>
      </c>
      <c r="S18" s="2"/>
      <c r="T18" s="2"/>
      <c r="U18" s="2"/>
      <c r="V18" s="2"/>
      <c r="W18" s="2"/>
      <c r="X18" s="18"/>
      <c r="Y18" s="1"/>
      <c r="Z18" s="1"/>
      <c r="AA18" s="1"/>
      <c r="AB18" s="1"/>
      <c r="AC18" s="1" t="s">
        <v>1829</v>
      </c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3"/>
      <c r="AQ18" s="2"/>
      <c r="AR18" s="3"/>
      <c r="AS18" s="1"/>
      <c r="AT18" s="1"/>
      <c r="AU18" s="1"/>
      <c r="AV18" s="1"/>
      <c r="AW18" s="1"/>
      <c r="AX18" s="2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2"/>
      <c r="BJ18" s="3"/>
      <c r="BK18" s="2"/>
      <c r="BL18" s="2"/>
      <c r="BM18" s="2"/>
      <c r="BN18" s="2"/>
      <c r="BO18" s="1"/>
      <c r="BP18" s="29"/>
    </row>
    <row r="19" spans="1:68" ht="16.2">
      <c r="A19" s="23">
        <v>15</v>
      </c>
      <c r="B19" s="33" t="s">
        <v>1039</v>
      </c>
      <c r="C19" s="33" t="s">
        <v>874</v>
      </c>
      <c r="D19" s="33" t="s">
        <v>216</v>
      </c>
      <c r="E19" s="33">
        <v>62</v>
      </c>
      <c r="F19" s="33"/>
      <c r="G19" s="33"/>
      <c r="H19" s="52" t="str">
        <f t="shared" si="0"/>
        <v>李＊雪</v>
      </c>
      <c r="I19" s="23" t="str">
        <f t="shared" si="1"/>
        <v>0＊945344</v>
      </c>
      <c r="J19" s="33" t="s">
        <v>1409</v>
      </c>
      <c r="K19" s="33" t="s">
        <v>118</v>
      </c>
      <c r="L19" s="33" t="s">
        <v>2332</v>
      </c>
      <c r="M19" s="33"/>
      <c r="N19" s="33"/>
      <c r="O19" s="33"/>
      <c r="P19" s="33"/>
      <c r="Q19" s="33"/>
      <c r="R19" s="36" t="s">
        <v>334</v>
      </c>
      <c r="S19" s="2"/>
      <c r="T19" s="2"/>
      <c r="U19" s="2"/>
      <c r="V19" s="2"/>
      <c r="W19" s="2"/>
      <c r="X19" s="18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3"/>
      <c r="AQ19" s="2"/>
      <c r="AR19" s="3"/>
      <c r="AS19" s="1"/>
      <c r="AT19" s="1"/>
      <c r="AU19" s="1"/>
      <c r="AV19" s="1"/>
      <c r="AW19" s="1"/>
      <c r="AX19" s="2"/>
      <c r="AY19" s="1"/>
      <c r="AZ19" s="1"/>
      <c r="BA19" s="1"/>
      <c r="BB19" s="1"/>
      <c r="BC19" s="1" t="s">
        <v>1829</v>
      </c>
      <c r="BD19" s="1"/>
      <c r="BE19" s="1"/>
      <c r="BF19" s="1"/>
      <c r="BG19" s="1"/>
      <c r="BH19" s="1"/>
      <c r="BI19" s="2"/>
      <c r="BJ19" s="3"/>
      <c r="BK19" s="2"/>
      <c r="BL19" s="2"/>
      <c r="BM19" s="2"/>
      <c r="BN19" s="2"/>
      <c r="BO19" s="1"/>
      <c r="BP19" s="29"/>
    </row>
    <row r="20" spans="1:68" ht="16.2">
      <c r="A20" s="23">
        <v>16</v>
      </c>
      <c r="B20" s="33" t="s">
        <v>1517</v>
      </c>
      <c r="C20" s="33" t="s">
        <v>1410</v>
      </c>
      <c r="D20" s="33" t="s">
        <v>218</v>
      </c>
      <c r="E20" s="33">
        <v>63</v>
      </c>
      <c r="F20" s="33"/>
      <c r="G20" s="33"/>
      <c r="H20" s="52" t="str">
        <f t="shared" si="0"/>
        <v>林＊相</v>
      </c>
      <c r="I20" s="23" t="str">
        <f t="shared" si="1"/>
        <v>0＊557367</v>
      </c>
      <c r="J20" s="33" t="s">
        <v>1409</v>
      </c>
      <c r="K20" s="33" t="s">
        <v>115</v>
      </c>
      <c r="L20" s="33" t="s">
        <v>2336</v>
      </c>
      <c r="M20" s="33"/>
      <c r="N20" s="33"/>
      <c r="O20" s="33"/>
      <c r="P20" s="33"/>
      <c r="Q20" s="33"/>
      <c r="R20" s="36" t="s">
        <v>334</v>
      </c>
      <c r="S20" s="2"/>
      <c r="T20" s="2"/>
      <c r="U20" s="2"/>
      <c r="V20" s="2"/>
      <c r="W20" s="2"/>
      <c r="X20" s="18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3"/>
      <c r="AQ20" s="2"/>
      <c r="AR20" s="3"/>
      <c r="AS20" s="1"/>
      <c r="AT20" s="1"/>
      <c r="AU20" s="1"/>
      <c r="AV20" s="1"/>
      <c r="AW20" s="1"/>
      <c r="AX20" s="2"/>
      <c r="AY20" s="1"/>
      <c r="AZ20" s="1"/>
      <c r="BA20" s="1"/>
      <c r="BB20" s="1"/>
      <c r="BC20" s="1"/>
      <c r="BD20" s="1"/>
      <c r="BE20" s="1"/>
      <c r="BF20" s="1"/>
      <c r="BG20" s="1" t="s">
        <v>1829</v>
      </c>
      <c r="BH20" s="1"/>
      <c r="BI20" s="2"/>
      <c r="BJ20" s="3"/>
      <c r="BK20" s="2"/>
      <c r="BL20" s="2"/>
      <c r="BM20" s="2"/>
      <c r="BN20" s="2"/>
      <c r="BO20" s="1"/>
      <c r="BP20" s="29"/>
    </row>
    <row r="21" spans="1:68" ht="16.2">
      <c r="A21" s="23">
        <v>17</v>
      </c>
      <c r="B21" s="33" t="s">
        <v>1518</v>
      </c>
      <c r="C21" s="33" t="s">
        <v>1411</v>
      </c>
      <c r="D21" s="33" t="s">
        <v>218</v>
      </c>
      <c r="E21" s="33">
        <v>69</v>
      </c>
      <c r="F21" s="33"/>
      <c r="G21" s="33"/>
      <c r="H21" s="52" t="str">
        <f t="shared" si="0"/>
        <v>王＊中</v>
      </c>
      <c r="I21" s="23" t="str">
        <f t="shared" si="1"/>
        <v>2＊810885</v>
      </c>
      <c r="J21" s="33" t="s">
        <v>1409</v>
      </c>
      <c r="K21" s="33" t="s">
        <v>67</v>
      </c>
      <c r="L21" s="33" t="s">
        <v>2331</v>
      </c>
      <c r="M21" s="33"/>
      <c r="N21" s="33"/>
      <c r="O21" s="33"/>
      <c r="P21" s="33"/>
      <c r="Q21" s="33"/>
      <c r="R21" s="36" t="s">
        <v>334</v>
      </c>
      <c r="S21" s="2"/>
      <c r="T21" s="2"/>
      <c r="U21" s="2"/>
      <c r="V21" s="2"/>
      <c r="W21" s="2"/>
      <c r="X21" s="18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3"/>
      <c r="AQ21" s="2"/>
      <c r="AR21" s="3"/>
      <c r="AS21" s="1"/>
      <c r="AT21" s="1"/>
      <c r="AU21" s="1"/>
      <c r="AV21" s="1"/>
      <c r="AW21" s="1"/>
      <c r="AX21" s="2"/>
      <c r="AY21" s="1"/>
      <c r="AZ21" s="1"/>
      <c r="BA21" s="1"/>
      <c r="BB21" s="1"/>
      <c r="BC21" s="1"/>
      <c r="BD21" s="1" t="s">
        <v>1829</v>
      </c>
      <c r="BE21" s="1"/>
      <c r="BF21" s="1"/>
      <c r="BG21" s="1"/>
      <c r="BH21" s="1"/>
      <c r="BI21" s="2"/>
      <c r="BJ21" s="3"/>
      <c r="BK21" s="2"/>
      <c r="BL21" s="2"/>
      <c r="BM21" s="2"/>
      <c r="BN21" s="2"/>
      <c r="BO21" s="1"/>
      <c r="BP21" s="29"/>
    </row>
    <row r="22" spans="1:68" ht="31.2">
      <c r="A22" s="23">
        <v>18</v>
      </c>
      <c r="B22" s="33" t="s">
        <v>1262</v>
      </c>
      <c r="C22" s="33" t="s">
        <v>424</v>
      </c>
      <c r="D22" s="33" t="s">
        <v>218</v>
      </c>
      <c r="E22" s="33">
        <v>61</v>
      </c>
      <c r="F22" s="33"/>
      <c r="G22" s="33"/>
      <c r="H22" s="52" t="str">
        <f t="shared" si="0"/>
        <v>李＊闊</v>
      </c>
      <c r="I22" s="23" t="str">
        <f t="shared" si="1"/>
        <v>0＊728476</v>
      </c>
      <c r="J22" s="33" t="s">
        <v>1409</v>
      </c>
      <c r="K22" s="33" t="s">
        <v>1790</v>
      </c>
      <c r="L22" s="33" t="s">
        <v>2330</v>
      </c>
      <c r="M22" s="33" t="s">
        <v>2318</v>
      </c>
      <c r="N22" s="33"/>
      <c r="O22" s="33"/>
      <c r="P22" s="33"/>
      <c r="Q22" s="33"/>
      <c r="R22" s="36" t="s">
        <v>334</v>
      </c>
      <c r="S22" s="2"/>
      <c r="T22" s="2"/>
      <c r="U22" s="2"/>
      <c r="V22" s="2"/>
      <c r="W22" s="2"/>
      <c r="X22" s="18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3"/>
      <c r="AQ22" s="2"/>
      <c r="AR22" s="3"/>
      <c r="AS22" s="1"/>
      <c r="AT22" s="1"/>
      <c r="AU22" s="1"/>
      <c r="AV22" s="1"/>
      <c r="AW22" s="1"/>
      <c r="AX22" s="2"/>
      <c r="AY22" s="1"/>
      <c r="AZ22" s="1"/>
      <c r="BA22" s="1"/>
      <c r="BB22" s="1"/>
      <c r="BC22" s="1"/>
      <c r="BD22" s="1"/>
      <c r="BE22" s="1"/>
      <c r="BF22" s="1"/>
      <c r="BG22" s="1" t="s">
        <v>1829</v>
      </c>
      <c r="BH22" s="1"/>
      <c r="BI22" s="2"/>
      <c r="BJ22" s="3"/>
      <c r="BK22" s="2"/>
      <c r="BL22" s="2"/>
      <c r="BM22" s="2"/>
      <c r="BN22" s="2"/>
      <c r="BO22" s="1" t="s">
        <v>1791</v>
      </c>
      <c r="BP22" s="29"/>
    </row>
    <row r="23" spans="1:68" ht="31.2">
      <c r="A23" s="23">
        <v>19</v>
      </c>
      <c r="B23" s="33" t="s">
        <v>1519</v>
      </c>
      <c r="C23" s="33" t="s">
        <v>1412</v>
      </c>
      <c r="D23" s="33" t="s">
        <v>216</v>
      </c>
      <c r="E23" s="33">
        <v>84</v>
      </c>
      <c r="F23" s="33"/>
      <c r="G23" s="33"/>
      <c r="H23" s="52" t="str">
        <f t="shared" si="0"/>
        <v>游＊子</v>
      </c>
      <c r="I23" s="23" t="str">
        <f t="shared" si="1"/>
        <v>2＊563759</v>
      </c>
      <c r="J23" s="33" t="s">
        <v>1409</v>
      </c>
      <c r="K23" s="33" t="s">
        <v>145</v>
      </c>
      <c r="L23" s="33" t="s">
        <v>2338</v>
      </c>
      <c r="M23" s="33"/>
      <c r="N23" s="33"/>
      <c r="O23" s="33"/>
      <c r="P23" s="33"/>
      <c r="Q23" s="33"/>
      <c r="R23" s="36" t="s">
        <v>334</v>
      </c>
      <c r="S23" s="2"/>
      <c r="T23" s="2"/>
      <c r="U23" s="2"/>
      <c r="V23" s="2"/>
      <c r="W23" s="2"/>
      <c r="X23" s="18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3"/>
      <c r="AQ23" s="2"/>
      <c r="AR23" s="3"/>
      <c r="AS23" s="1"/>
      <c r="AT23" s="1"/>
      <c r="AU23" s="1"/>
      <c r="AV23" s="1"/>
      <c r="AW23" s="1"/>
      <c r="AX23" s="2"/>
      <c r="AY23" s="1"/>
      <c r="AZ23" s="1"/>
      <c r="BA23" s="1"/>
      <c r="BB23" s="1"/>
      <c r="BC23" s="1"/>
      <c r="BD23" s="1"/>
      <c r="BE23" s="1"/>
      <c r="BF23" s="1"/>
      <c r="BG23" s="1"/>
      <c r="BH23" s="1" t="s">
        <v>1102</v>
      </c>
      <c r="BI23" s="2"/>
      <c r="BJ23" s="3"/>
      <c r="BK23" s="2"/>
      <c r="BL23" s="2"/>
      <c r="BM23" s="2"/>
      <c r="BN23" s="2"/>
      <c r="BO23" s="1"/>
      <c r="BP23" s="29"/>
    </row>
    <row r="24" spans="1:68" ht="16.2">
      <c r="A24" s="23">
        <v>20</v>
      </c>
      <c r="B24" s="33" t="s">
        <v>1520</v>
      </c>
      <c r="C24" s="33" t="s">
        <v>1413</v>
      </c>
      <c r="D24" s="33" t="s">
        <v>218</v>
      </c>
      <c r="E24" s="33">
        <v>77</v>
      </c>
      <c r="F24" s="33"/>
      <c r="G24" s="33"/>
      <c r="H24" s="52" t="str">
        <f t="shared" si="0"/>
        <v>葉＊成</v>
      </c>
      <c r="I24" s="23" t="str">
        <f t="shared" si="1"/>
        <v>0＊127496</v>
      </c>
      <c r="J24" s="33" t="s">
        <v>1409</v>
      </c>
      <c r="K24" s="33" t="s">
        <v>67</v>
      </c>
      <c r="L24" s="33" t="s">
        <v>2331</v>
      </c>
      <c r="M24" s="33"/>
      <c r="N24" s="33"/>
      <c r="O24" s="33"/>
      <c r="P24" s="33"/>
      <c r="Q24" s="33"/>
      <c r="R24" s="36" t="s">
        <v>334</v>
      </c>
      <c r="S24" s="2"/>
      <c r="T24" s="2"/>
      <c r="U24" s="2"/>
      <c r="V24" s="2"/>
      <c r="W24" s="2"/>
      <c r="X24" s="18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3"/>
      <c r="AQ24" s="2"/>
      <c r="AR24" s="3"/>
      <c r="AS24" s="1"/>
      <c r="AT24" s="1"/>
      <c r="AU24" s="1"/>
      <c r="AV24" s="1"/>
      <c r="AW24" s="1"/>
      <c r="AX24" s="2"/>
      <c r="AY24" s="1"/>
      <c r="AZ24" s="1"/>
      <c r="BA24" s="1"/>
      <c r="BB24" s="1"/>
      <c r="BC24" s="1"/>
      <c r="BD24" s="1" t="s">
        <v>1829</v>
      </c>
      <c r="BE24" s="1"/>
      <c r="BF24" s="1"/>
      <c r="BG24" s="1"/>
      <c r="BH24" s="1"/>
      <c r="BI24" s="2"/>
      <c r="BJ24" s="3"/>
      <c r="BK24" s="2"/>
      <c r="BL24" s="2"/>
      <c r="BM24" s="2"/>
      <c r="BN24" s="2"/>
      <c r="BO24" s="1"/>
      <c r="BP24" s="29"/>
    </row>
    <row r="25" spans="1:68" ht="16.2">
      <c r="A25" s="23">
        <v>21</v>
      </c>
      <c r="B25" s="33" t="s">
        <v>580</v>
      </c>
      <c r="C25" s="33" t="s">
        <v>581</v>
      </c>
      <c r="D25" s="33" t="s">
        <v>216</v>
      </c>
      <c r="E25" s="33">
        <v>77</v>
      </c>
      <c r="F25" s="33"/>
      <c r="G25" s="33"/>
      <c r="H25" s="52" t="str">
        <f t="shared" si="0"/>
        <v>呂＊珠</v>
      </c>
      <c r="I25" s="23" t="str">
        <f t="shared" si="1"/>
        <v>0＊139181</v>
      </c>
      <c r="J25" s="33" t="s">
        <v>1409</v>
      </c>
      <c r="K25" s="33" t="s">
        <v>115</v>
      </c>
      <c r="L25" s="33" t="s">
        <v>2336</v>
      </c>
      <c r="M25" s="33"/>
      <c r="N25" s="33"/>
      <c r="O25" s="33"/>
      <c r="P25" s="33"/>
      <c r="Q25" s="33"/>
      <c r="R25" s="36" t="s">
        <v>334</v>
      </c>
      <c r="S25" s="2"/>
      <c r="T25" s="2"/>
      <c r="U25" s="2"/>
      <c r="V25" s="2"/>
      <c r="W25" s="2"/>
      <c r="X25" s="18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3"/>
      <c r="AQ25" s="2"/>
      <c r="AR25" s="3"/>
      <c r="AS25" s="1"/>
      <c r="AT25" s="1"/>
      <c r="AU25" s="1"/>
      <c r="AV25" s="1"/>
      <c r="AW25" s="1"/>
      <c r="AX25" s="2"/>
      <c r="AY25" s="1"/>
      <c r="AZ25" s="1"/>
      <c r="BA25" s="1"/>
      <c r="BB25" s="1"/>
      <c r="BC25" s="1"/>
      <c r="BD25" s="1"/>
      <c r="BE25" s="1"/>
      <c r="BF25" s="1"/>
      <c r="BG25" s="1" t="s">
        <v>1829</v>
      </c>
      <c r="BH25" s="1"/>
      <c r="BI25" s="2"/>
      <c r="BJ25" s="3"/>
      <c r="BK25" s="2"/>
      <c r="BL25" s="2"/>
      <c r="BM25" s="2"/>
      <c r="BN25" s="2"/>
      <c r="BO25" s="1"/>
      <c r="BP25" s="29"/>
    </row>
    <row r="26" spans="1:68" ht="16.2">
      <c r="A26" s="23">
        <v>22</v>
      </c>
      <c r="B26" s="33" t="s">
        <v>1521</v>
      </c>
      <c r="C26" s="33" t="s">
        <v>1414</v>
      </c>
      <c r="D26" s="33" t="s">
        <v>216</v>
      </c>
      <c r="E26" s="33">
        <v>56</v>
      </c>
      <c r="F26" s="33" t="s">
        <v>1415</v>
      </c>
      <c r="G26" s="33" t="s">
        <v>1416</v>
      </c>
      <c r="H26" s="52" t="str">
        <f t="shared" si="0"/>
        <v>李＊卿</v>
      </c>
      <c r="I26" s="23" t="str">
        <f t="shared" si="1"/>
        <v>0＊258524</v>
      </c>
      <c r="J26" s="33" t="s">
        <v>1417</v>
      </c>
      <c r="K26" s="33" t="s">
        <v>61</v>
      </c>
      <c r="L26" s="33" t="s">
        <v>2326</v>
      </c>
      <c r="M26" s="33"/>
      <c r="N26" s="33"/>
      <c r="O26" s="33"/>
      <c r="P26" s="33"/>
      <c r="Q26" s="33"/>
      <c r="R26" s="36" t="s">
        <v>334</v>
      </c>
      <c r="S26" s="2" t="s">
        <v>1100</v>
      </c>
      <c r="T26" s="2"/>
      <c r="U26" s="2"/>
      <c r="V26" s="2"/>
      <c r="W26" s="2"/>
      <c r="X26" s="18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3"/>
      <c r="AQ26" s="2"/>
      <c r="AR26" s="3"/>
      <c r="AS26" s="1"/>
      <c r="AT26" s="1"/>
      <c r="AU26" s="1"/>
      <c r="AV26" s="1"/>
      <c r="AW26" s="1"/>
      <c r="AX26" s="2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2"/>
      <c r="BJ26" s="3"/>
      <c r="BK26" s="2"/>
      <c r="BL26" s="2"/>
      <c r="BM26" s="2"/>
      <c r="BN26" s="2"/>
      <c r="BO26" s="1"/>
      <c r="BP26" s="29"/>
    </row>
    <row r="27" spans="1:68" ht="16.2">
      <c r="A27" s="23">
        <v>23</v>
      </c>
      <c r="B27" s="33" t="s">
        <v>1522</v>
      </c>
      <c r="C27" s="33" t="s">
        <v>1419</v>
      </c>
      <c r="D27" s="33" t="s">
        <v>218</v>
      </c>
      <c r="E27" s="33">
        <v>62</v>
      </c>
      <c r="F27" s="33"/>
      <c r="G27" s="33"/>
      <c r="H27" s="52" t="str">
        <f t="shared" si="0"/>
        <v>林＊國</v>
      </c>
      <c r="I27" s="23" t="str">
        <f t="shared" si="1"/>
        <v>2＊000668</v>
      </c>
      <c r="J27" s="33" t="s">
        <v>1417</v>
      </c>
      <c r="K27" s="33" t="s">
        <v>67</v>
      </c>
      <c r="L27" s="33" t="s">
        <v>2331</v>
      </c>
      <c r="M27" s="33"/>
      <c r="N27" s="33"/>
      <c r="O27" s="33"/>
      <c r="P27" s="33"/>
      <c r="Q27" s="33"/>
      <c r="R27" s="36" t="s">
        <v>334</v>
      </c>
      <c r="S27" s="2"/>
      <c r="T27" s="2"/>
      <c r="U27" s="2"/>
      <c r="V27" s="2"/>
      <c r="W27" s="2"/>
      <c r="X27" s="18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3"/>
      <c r="AQ27" s="2"/>
      <c r="AR27" s="3"/>
      <c r="AS27" s="1"/>
      <c r="AT27" s="1"/>
      <c r="AU27" s="1"/>
      <c r="AV27" s="1"/>
      <c r="AW27" s="1"/>
      <c r="AX27" s="2"/>
      <c r="AY27" s="1"/>
      <c r="AZ27" s="1"/>
      <c r="BA27" s="1"/>
      <c r="BB27" s="1"/>
      <c r="BC27" s="1"/>
      <c r="BD27" s="1" t="s">
        <v>1829</v>
      </c>
      <c r="BE27" s="1"/>
      <c r="BF27" s="1"/>
      <c r="BG27" s="1"/>
      <c r="BH27" s="1"/>
      <c r="BI27" s="2"/>
      <c r="BJ27" s="3"/>
      <c r="BK27" s="2"/>
      <c r="BL27" s="2"/>
      <c r="BM27" s="2"/>
      <c r="BN27" s="2"/>
      <c r="BO27" s="1"/>
      <c r="BP27" s="29"/>
    </row>
    <row r="28" spans="1:68" ht="16.2">
      <c r="A28" s="23">
        <v>24</v>
      </c>
      <c r="B28" s="33" t="s">
        <v>233</v>
      </c>
      <c r="C28" s="33" t="s">
        <v>133</v>
      </c>
      <c r="D28" s="33" t="s">
        <v>218</v>
      </c>
      <c r="E28" s="33">
        <v>77</v>
      </c>
      <c r="F28" s="33"/>
      <c r="G28" s="33"/>
      <c r="H28" s="52" t="str">
        <f t="shared" si="0"/>
        <v>劉＊雄</v>
      </c>
      <c r="I28" s="23" t="str">
        <f t="shared" si="1"/>
        <v>0＊909001</v>
      </c>
      <c r="J28" s="33" t="s">
        <v>1417</v>
      </c>
      <c r="K28" s="33" t="s">
        <v>115</v>
      </c>
      <c r="L28" s="33" t="s">
        <v>2336</v>
      </c>
      <c r="M28" s="33"/>
      <c r="N28" s="33"/>
      <c r="O28" s="33"/>
      <c r="P28" s="33"/>
      <c r="Q28" s="33"/>
      <c r="R28" s="36" t="s">
        <v>334</v>
      </c>
      <c r="S28" s="2"/>
      <c r="T28" s="2"/>
      <c r="U28" s="2"/>
      <c r="V28" s="2"/>
      <c r="W28" s="2"/>
      <c r="X28" s="18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3"/>
      <c r="AQ28" s="2"/>
      <c r="AR28" s="3"/>
      <c r="AS28" s="1"/>
      <c r="AT28" s="1"/>
      <c r="AU28" s="1"/>
      <c r="AV28" s="1"/>
      <c r="AW28" s="1"/>
      <c r="AX28" s="2"/>
      <c r="AY28" s="1"/>
      <c r="AZ28" s="1"/>
      <c r="BA28" s="1"/>
      <c r="BB28" s="1"/>
      <c r="BC28" s="1"/>
      <c r="BD28" s="1"/>
      <c r="BE28" s="1"/>
      <c r="BF28" s="1"/>
      <c r="BG28" s="1" t="s">
        <v>1829</v>
      </c>
      <c r="BH28" s="1"/>
      <c r="BI28" s="2"/>
      <c r="BJ28" s="3"/>
      <c r="BK28" s="2"/>
      <c r="BL28" s="2"/>
      <c r="BM28" s="2"/>
      <c r="BN28" s="2"/>
      <c r="BO28" s="1"/>
      <c r="BP28" s="29"/>
    </row>
    <row r="29" spans="1:68" ht="16.2">
      <c r="A29" s="23">
        <v>25</v>
      </c>
      <c r="B29" s="33" t="s">
        <v>1523</v>
      </c>
      <c r="C29" s="33" t="s">
        <v>1420</v>
      </c>
      <c r="D29" s="33" t="s">
        <v>218</v>
      </c>
      <c r="E29" s="33">
        <v>66</v>
      </c>
      <c r="F29" s="33"/>
      <c r="G29" s="33"/>
      <c r="H29" s="52" t="str">
        <f t="shared" si="0"/>
        <v>黃＊龍</v>
      </c>
      <c r="I29" s="23" t="str">
        <f t="shared" si="1"/>
        <v>2＊808190</v>
      </c>
      <c r="J29" s="33" t="s">
        <v>1417</v>
      </c>
      <c r="K29" s="33" t="s">
        <v>67</v>
      </c>
      <c r="L29" s="33" t="s">
        <v>2331</v>
      </c>
      <c r="M29" s="33"/>
      <c r="N29" s="33"/>
      <c r="O29" s="33"/>
      <c r="P29" s="33"/>
      <c r="Q29" s="33"/>
      <c r="R29" s="36" t="s">
        <v>334</v>
      </c>
      <c r="S29" s="2"/>
      <c r="T29" s="2"/>
      <c r="U29" s="2"/>
      <c r="V29" s="2"/>
      <c r="W29" s="2"/>
      <c r="X29" s="18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3"/>
      <c r="AQ29" s="2"/>
      <c r="AR29" s="3"/>
      <c r="AS29" s="1"/>
      <c r="AT29" s="1"/>
      <c r="AU29" s="1"/>
      <c r="AV29" s="1"/>
      <c r="AW29" s="1"/>
      <c r="AX29" s="2"/>
      <c r="AY29" s="1"/>
      <c r="AZ29" s="1"/>
      <c r="BA29" s="1"/>
      <c r="BB29" s="1"/>
      <c r="BC29" s="1"/>
      <c r="BD29" s="1" t="s">
        <v>1829</v>
      </c>
      <c r="BE29" s="1"/>
      <c r="BF29" s="1"/>
      <c r="BG29" s="1"/>
      <c r="BH29" s="1"/>
      <c r="BI29" s="2"/>
      <c r="BJ29" s="3"/>
      <c r="BK29" s="2"/>
      <c r="BL29" s="2"/>
      <c r="BM29" s="2"/>
      <c r="BN29" s="2"/>
      <c r="BO29" s="1"/>
      <c r="BP29" s="29"/>
    </row>
    <row r="30" spans="1:68" ht="16.2">
      <c r="A30" s="23">
        <v>26</v>
      </c>
      <c r="B30" s="33" t="s">
        <v>1524</v>
      </c>
      <c r="C30" s="33" t="s">
        <v>1421</v>
      </c>
      <c r="D30" s="33" t="s">
        <v>216</v>
      </c>
      <c r="E30" s="33">
        <v>43</v>
      </c>
      <c r="F30" s="33"/>
      <c r="G30" s="33"/>
      <c r="H30" s="52" t="str">
        <f t="shared" si="0"/>
        <v>林＊盈</v>
      </c>
      <c r="I30" s="23" t="str">
        <f t="shared" si="1"/>
        <v>0＊910187</v>
      </c>
      <c r="J30" s="33" t="s">
        <v>1401</v>
      </c>
      <c r="K30" s="33" t="s">
        <v>1397</v>
      </c>
      <c r="L30" s="33" t="s">
        <v>2346</v>
      </c>
      <c r="M30" s="33"/>
      <c r="N30" s="33"/>
      <c r="O30" s="33"/>
      <c r="P30" s="33"/>
      <c r="Q30" s="33"/>
      <c r="R30" s="36" t="s">
        <v>334</v>
      </c>
      <c r="S30" s="2"/>
      <c r="T30" s="2"/>
      <c r="U30" s="2" t="s">
        <v>1829</v>
      </c>
      <c r="V30" s="2" t="s">
        <v>1829</v>
      </c>
      <c r="W30" s="2"/>
      <c r="X30" s="18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3"/>
      <c r="AQ30" s="2"/>
      <c r="AR30" s="3"/>
      <c r="AS30" s="1"/>
      <c r="AT30" s="1"/>
      <c r="AU30" s="1"/>
      <c r="AV30" s="1"/>
      <c r="AW30" s="1"/>
      <c r="AX30" s="2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2"/>
      <c r="BJ30" s="3"/>
      <c r="BK30" s="2"/>
      <c r="BL30" s="2"/>
      <c r="BM30" s="2"/>
      <c r="BN30" s="2"/>
      <c r="BO30" s="1"/>
      <c r="BP30" s="29"/>
    </row>
    <row r="31" spans="1:68" ht="31.2">
      <c r="A31" s="23">
        <v>27</v>
      </c>
      <c r="B31" s="33" t="s">
        <v>1525</v>
      </c>
      <c r="C31" s="33" t="s">
        <v>1422</v>
      </c>
      <c r="D31" s="33" t="s">
        <v>216</v>
      </c>
      <c r="E31" s="33">
        <v>81</v>
      </c>
      <c r="F31" s="33"/>
      <c r="G31" s="33"/>
      <c r="H31" s="52" t="str">
        <f t="shared" si="0"/>
        <v>盧＊葉</v>
      </c>
      <c r="I31" s="23" t="str">
        <f t="shared" si="1"/>
        <v>0＊174857</v>
      </c>
      <c r="J31" s="33" t="s">
        <v>1401</v>
      </c>
      <c r="K31" s="33" t="s">
        <v>91</v>
      </c>
      <c r="L31" s="33" t="s">
        <v>2330</v>
      </c>
      <c r="M31" s="33"/>
      <c r="N31" s="33"/>
      <c r="O31" s="33"/>
      <c r="P31" s="33"/>
      <c r="Q31" s="33"/>
      <c r="R31" s="36" t="s">
        <v>334</v>
      </c>
      <c r="S31" s="2"/>
      <c r="T31" s="2"/>
      <c r="U31" s="2"/>
      <c r="V31" s="2"/>
      <c r="W31" s="2"/>
      <c r="X31" s="18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3"/>
      <c r="AQ31" s="2"/>
      <c r="AR31" s="3"/>
      <c r="AS31" s="1"/>
      <c r="AT31" s="1"/>
      <c r="AU31" s="1"/>
      <c r="AV31" s="1"/>
      <c r="AW31" s="1"/>
      <c r="AX31" s="2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2"/>
      <c r="BJ31" s="3"/>
      <c r="BK31" s="2"/>
      <c r="BL31" s="2"/>
      <c r="BM31" s="2"/>
      <c r="BN31" s="2"/>
      <c r="BO31" s="1" t="s">
        <v>1791</v>
      </c>
      <c r="BP31" s="29"/>
    </row>
    <row r="32" spans="1:68" ht="16.2">
      <c r="A32" s="23">
        <v>28</v>
      </c>
      <c r="B32" s="33" t="s">
        <v>1526</v>
      </c>
      <c r="C32" s="33" t="s">
        <v>1423</v>
      </c>
      <c r="D32" s="33" t="s">
        <v>218</v>
      </c>
      <c r="E32" s="33">
        <v>74</v>
      </c>
      <c r="F32" s="33"/>
      <c r="G32" s="33"/>
      <c r="H32" s="52" t="str">
        <f t="shared" si="0"/>
        <v>陳＊川</v>
      </c>
      <c r="I32" s="23" t="str">
        <f t="shared" si="1"/>
        <v>2＊821310</v>
      </c>
      <c r="J32" s="33" t="s">
        <v>1401</v>
      </c>
      <c r="K32" s="33" t="s">
        <v>67</v>
      </c>
      <c r="L32" s="33" t="s">
        <v>2331</v>
      </c>
      <c r="M32" s="33"/>
      <c r="N32" s="33"/>
      <c r="O32" s="33"/>
      <c r="P32" s="33"/>
      <c r="Q32" s="33"/>
      <c r="R32" s="36" t="s">
        <v>334</v>
      </c>
      <c r="S32" s="2"/>
      <c r="T32" s="2"/>
      <c r="U32" s="2"/>
      <c r="V32" s="2"/>
      <c r="W32" s="2"/>
      <c r="X32" s="18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3"/>
      <c r="AQ32" s="2"/>
      <c r="AR32" s="3"/>
      <c r="AS32" s="1"/>
      <c r="AT32" s="1"/>
      <c r="AU32" s="1"/>
      <c r="AV32" s="1"/>
      <c r="AW32" s="1"/>
      <c r="AX32" s="2"/>
      <c r="AY32" s="1"/>
      <c r="AZ32" s="1"/>
      <c r="BA32" s="1"/>
      <c r="BB32" s="1"/>
      <c r="BC32" s="1"/>
      <c r="BD32" s="1" t="s">
        <v>1829</v>
      </c>
      <c r="BE32" s="1"/>
      <c r="BF32" s="1"/>
      <c r="BG32" s="1"/>
      <c r="BH32" s="1"/>
      <c r="BI32" s="2"/>
      <c r="BJ32" s="3"/>
      <c r="BK32" s="2"/>
      <c r="BL32" s="2"/>
      <c r="BM32" s="2"/>
      <c r="BN32" s="2"/>
      <c r="BO32" s="1"/>
      <c r="BP32" s="29"/>
    </row>
    <row r="33" spans="1:68" ht="16.2">
      <c r="A33" s="23">
        <v>29</v>
      </c>
      <c r="B33" s="33" t="s">
        <v>1527</v>
      </c>
      <c r="C33" s="33" t="s">
        <v>1424</v>
      </c>
      <c r="D33" s="33" t="s">
        <v>218</v>
      </c>
      <c r="E33" s="33">
        <v>74</v>
      </c>
      <c r="F33" s="33"/>
      <c r="G33" s="33"/>
      <c r="H33" s="52" t="str">
        <f t="shared" si="0"/>
        <v>黃＊興</v>
      </c>
      <c r="I33" s="23" t="str">
        <f t="shared" si="1"/>
        <v>0＊084152</v>
      </c>
      <c r="J33" s="33" t="s">
        <v>1401</v>
      </c>
      <c r="K33" s="33" t="s">
        <v>58</v>
      </c>
      <c r="L33" s="33" t="s">
        <v>2322</v>
      </c>
      <c r="M33" s="33"/>
      <c r="N33" s="33"/>
      <c r="O33" s="33"/>
      <c r="P33" s="33"/>
      <c r="Q33" s="33"/>
      <c r="R33" s="36" t="s">
        <v>334</v>
      </c>
      <c r="S33" s="2"/>
      <c r="T33" s="2"/>
      <c r="U33" s="2"/>
      <c r="V33" s="2"/>
      <c r="W33" s="2"/>
      <c r="X33" s="18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3"/>
      <c r="AQ33" s="2"/>
      <c r="AR33" s="3"/>
      <c r="AS33" s="1"/>
      <c r="AT33" s="1"/>
      <c r="AU33" s="1"/>
      <c r="AV33" s="1"/>
      <c r="AW33" s="1"/>
      <c r="AX33" s="2"/>
      <c r="AY33" s="1"/>
      <c r="AZ33" s="1" t="s">
        <v>1829</v>
      </c>
      <c r="BA33" s="1"/>
      <c r="BB33" s="1"/>
      <c r="BC33" s="1"/>
      <c r="BD33" s="1"/>
      <c r="BE33" s="1"/>
      <c r="BF33" s="1"/>
      <c r="BG33" s="1"/>
      <c r="BH33" s="1"/>
      <c r="BI33" s="2"/>
      <c r="BJ33" s="3"/>
      <c r="BK33" s="2"/>
      <c r="BL33" s="2"/>
      <c r="BM33" s="2"/>
      <c r="BN33" s="2"/>
      <c r="BO33" s="1"/>
      <c r="BP33" s="29"/>
    </row>
    <row r="34" spans="1:68" ht="16.2">
      <c r="A34" s="23">
        <v>30</v>
      </c>
      <c r="B34" s="33" t="s">
        <v>1528</v>
      </c>
      <c r="C34" s="33" t="s">
        <v>1425</v>
      </c>
      <c r="D34" s="33" t="s">
        <v>218</v>
      </c>
      <c r="E34" s="33">
        <v>55</v>
      </c>
      <c r="F34" s="33" t="s">
        <v>1415</v>
      </c>
      <c r="G34" s="67">
        <v>44291</v>
      </c>
      <c r="H34" s="52" t="str">
        <f t="shared" si="0"/>
        <v>陳＊岳</v>
      </c>
      <c r="I34" s="23" t="str">
        <f t="shared" si="1"/>
        <v>1＊594331</v>
      </c>
      <c r="J34" s="33" t="s">
        <v>1426</v>
      </c>
      <c r="K34" s="33" t="s">
        <v>660</v>
      </c>
      <c r="L34" s="33" t="s">
        <v>2329</v>
      </c>
      <c r="M34" s="33"/>
      <c r="N34" s="33"/>
      <c r="O34" s="33"/>
      <c r="P34" s="33"/>
      <c r="Q34" s="33"/>
      <c r="R34" s="36" t="s">
        <v>334</v>
      </c>
      <c r="S34" s="2"/>
      <c r="T34" s="2" t="s">
        <v>1100</v>
      </c>
      <c r="U34" s="2"/>
      <c r="V34" s="2"/>
      <c r="W34" s="2"/>
      <c r="X34" s="18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3"/>
      <c r="AQ34" s="2"/>
      <c r="AR34" s="3"/>
      <c r="AS34" s="1"/>
      <c r="AT34" s="1"/>
      <c r="AU34" s="1"/>
      <c r="AV34" s="1"/>
      <c r="AW34" s="1"/>
      <c r="AX34" s="2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2"/>
      <c r="BJ34" s="3"/>
      <c r="BK34" s="2"/>
      <c r="BL34" s="2"/>
      <c r="BM34" s="2"/>
      <c r="BN34" s="2"/>
      <c r="BO34" s="1"/>
      <c r="BP34" s="29"/>
    </row>
    <row r="35" spans="1:68" ht="16.2">
      <c r="A35" s="23">
        <v>31</v>
      </c>
      <c r="B35" s="33" t="s">
        <v>1529</v>
      </c>
      <c r="C35" s="33" t="s">
        <v>1427</v>
      </c>
      <c r="D35" s="33" t="s">
        <v>218</v>
      </c>
      <c r="E35" s="33">
        <v>79</v>
      </c>
      <c r="F35" s="33"/>
      <c r="G35" s="33"/>
      <c r="H35" s="52" t="str">
        <f t="shared" si="0"/>
        <v>黃＊權</v>
      </c>
      <c r="I35" s="23" t="str">
        <f t="shared" si="1"/>
        <v>2＊823374</v>
      </c>
      <c r="J35" s="33" t="s">
        <v>1418</v>
      </c>
      <c r="K35" s="33" t="s">
        <v>67</v>
      </c>
      <c r="L35" s="33" t="s">
        <v>2331</v>
      </c>
      <c r="M35" s="33"/>
      <c r="N35" s="33"/>
      <c r="O35" s="33"/>
      <c r="P35" s="33"/>
      <c r="Q35" s="33"/>
      <c r="R35" s="36" t="s">
        <v>334</v>
      </c>
      <c r="S35" s="2"/>
      <c r="T35" s="2"/>
      <c r="U35" s="2"/>
      <c r="V35" s="2"/>
      <c r="W35" s="2"/>
      <c r="X35" s="18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3"/>
      <c r="AQ35" s="2"/>
      <c r="AR35" s="3"/>
      <c r="AS35" s="1"/>
      <c r="AT35" s="1"/>
      <c r="AU35" s="1"/>
      <c r="AV35" s="1"/>
      <c r="AW35" s="1"/>
      <c r="AX35" s="2"/>
      <c r="AY35" s="1"/>
      <c r="AZ35" s="1"/>
      <c r="BA35" s="1"/>
      <c r="BB35" s="1"/>
      <c r="BC35" s="1"/>
      <c r="BD35" s="1" t="s">
        <v>1829</v>
      </c>
      <c r="BE35" s="1"/>
      <c r="BF35" s="1"/>
      <c r="BG35" s="1"/>
      <c r="BH35" s="1"/>
      <c r="BI35" s="2"/>
      <c r="BJ35" s="3"/>
      <c r="BK35" s="2"/>
      <c r="BL35" s="2"/>
      <c r="BM35" s="2"/>
      <c r="BN35" s="2"/>
      <c r="BO35" s="1"/>
      <c r="BP35" s="29"/>
    </row>
    <row r="36" spans="1:68" ht="16.2">
      <c r="A36" s="23">
        <v>32</v>
      </c>
      <c r="B36" s="33" t="s">
        <v>1530</v>
      </c>
      <c r="C36" s="33" t="s">
        <v>1428</v>
      </c>
      <c r="D36" s="33" t="s">
        <v>216</v>
      </c>
      <c r="E36" s="33">
        <v>61</v>
      </c>
      <c r="F36" s="33" t="s">
        <v>1418</v>
      </c>
      <c r="G36" s="33" t="s">
        <v>1429</v>
      </c>
      <c r="H36" s="52" t="str">
        <f t="shared" si="0"/>
        <v>林＊惠</v>
      </c>
      <c r="I36" s="23" t="str">
        <f t="shared" si="1"/>
        <v>1＊229694</v>
      </c>
      <c r="J36" s="33" t="s">
        <v>1418</v>
      </c>
      <c r="K36" s="33" t="s">
        <v>195</v>
      </c>
      <c r="L36" s="33" t="s">
        <v>2344</v>
      </c>
      <c r="M36" s="33"/>
      <c r="N36" s="33"/>
      <c r="O36" s="33"/>
      <c r="P36" s="33"/>
      <c r="Q36" s="33"/>
      <c r="R36" s="36" t="s">
        <v>334</v>
      </c>
      <c r="S36" s="2"/>
      <c r="T36" s="2"/>
      <c r="U36" s="2"/>
      <c r="V36" s="2"/>
      <c r="W36" s="2"/>
      <c r="X36" s="18" t="s">
        <v>1829</v>
      </c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3"/>
      <c r="AQ36" s="2"/>
      <c r="AR36" s="3"/>
      <c r="AS36" s="1"/>
      <c r="AT36" s="1"/>
      <c r="AU36" s="1"/>
      <c r="AV36" s="1"/>
      <c r="AW36" s="1"/>
      <c r="AX36" s="2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2"/>
      <c r="BJ36" s="3"/>
      <c r="BK36" s="2"/>
      <c r="BL36" s="2"/>
      <c r="BM36" s="2"/>
      <c r="BN36" s="2"/>
      <c r="BO36" s="1"/>
      <c r="BP36" s="29"/>
    </row>
    <row r="37" spans="1:68" ht="16.2">
      <c r="A37" s="23">
        <v>33</v>
      </c>
      <c r="B37" s="33" t="s">
        <v>1531</v>
      </c>
      <c r="C37" s="33" t="s">
        <v>1430</v>
      </c>
      <c r="D37" s="33" t="s">
        <v>216</v>
      </c>
      <c r="E37" s="33">
        <v>64</v>
      </c>
      <c r="F37" s="33"/>
      <c r="G37" s="33"/>
      <c r="H37" s="52" t="str">
        <f t="shared" si="0"/>
        <v>姚＊蓉</v>
      </c>
      <c r="I37" s="23" t="str">
        <f t="shared" si="1"/>
        <v>2＊823468</v>
      </c>
      <c r="J37" s="33" t="s">
        <v>1418</v>
      </c>
      <c r="K37" s="33" t="s">
        <v>67</v>
      </c>
      <c r="L37" s="33" t="s">
        <v>2331</v>
      </c>
      <c r="M37" s="33"/>
      <c r="N37" s="33"/>
      <c r="O37" s="33"/>
      <c r="P37" s="33"/>
      <c r="Q37" s="33"/>
      <c r="R37" s="36" t="s">
        <v>334</v>
      </c>
      <c r="S37" s="2"/>
      <c r="T37" s="2"/>
      <c r="U37" s="2"/>
      <c r="V37" s="2"/>
      <c r="W37" s="2"/>
      <c r="X37" s="18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3"/>
      <c r="AQ37" s="2"/>
      <c r="AR37" s="3"/>
      <c r="AS37" s="1"/>
      <c r="AT37" s="1"/>
      <c r="AU37" s="1"/>
      <c r="AV37" s="1"/>
      <c r="AW37" s="1"/>
      <c r="AX37" s="2"/>
      <c r="AY37" s="1"/>
      <c r="AZ37" s="1"/>
      <c r="BA37" s="1"/>
      <c r="BB37" s="1"/>
      <c r="BC37" s="1"/>
      <c r="BD37" s="1" t="s">
        <v>1829</v>
      </c>
      <c r="BE37" s="1"/>
      <c r="BF37" s="1"/>
      <c r="BG37" s="1"/>
      <c r="BH37" s="1"/>
      <c r="BI37" s="2"/>
      <c r="BJ37" s="3"/>
      <c r="BK37" s="2"/>
      <c r="BL37" s="2"/>
      <c r="BM37" s="2"/>
      <c r="BN37" s="2"/>
      <c r="BO37" s="1"/>
      <c r="BP37" s="29"/>
    </row>
    <row r="38" spans="1:68" ht="31.2">
      <c r="A38" s="23">
        <v>34</v>
      </c>
      <c r="B38" s="33" t="s">
        <v>1003</v>
      </c>
      <c r="C38" s="33" t="s">
        <v>841</v>
      </c>
      <c r="D38" s="33" t="s">
        <v>218</v>
      </c>
      <c r="E38" s="33">
        <v>55</v>
      </c>
      <c r="F38" s="33" t="s">
        <v>1429</v>
      </c>
      <c r="G38" s="33" t="s">
        <v>1431</v>
      </c>
      <c r="H38" s="52" t="str">
        <f t="shared" si="0"/>
        <v>陳＊方</v>
      </c>
      <c r="I38" s="23" t="str">
        <f t="shared" si="1"/>
        <v>2＊108654</v>
      </c>
      <c r="J38" s="33" t="s">
        <v>1432</v>
      </c>
      <c r="K38" s="33" t="s">
        <v>1790</v>
      </c>
      <c r="L38" s="33" t="s">
        <v>2330</v>
      </c>
      <c r="M38" s="33" t="s">
        <v>2318</v>
      </c>
      <c r="N38" s="33"/>
      <c r="O38" s="33"/>
      <c r="P38" s="33"/>
      <c r="Q38" s="33"/>
      <c r="R38" s="36" t="s">
        <v>334</v>
      </c>
      <c r="S38" s="2"/>
      <c r="T38" s="2"/>
      <c r="U38" s="2"/>
      <c r="V38" s="2"/>
      <c r="W38" s="2"/>
      <c r="X38" s="18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3"/>
      <c r="AQ38" s="2"/>
      <c r="AR38" s="3"/>
      <c r="AS38" s="1"/>
      <c r="AT38" s="1"/>
      <c r="AU38" s="1"/>
      <c r="AV38" s="1"/>
      <c r="AW38" s="1"/>
      <c r="AX38" s="2"/>
      <c r="AY38" s="1"/>
      <c r="AZ38" s="1"/>
      <c r="BA38" s="1"/>
      <c r="BB38" s="1"/>
      <c r="BC38" s="1"/>
      <c r="BD38" s="1"/>
      <c r="BE38" s="1"/>
      <c r="BF38" s="1"/>
      <c r="BG38" s="1" t="s">
        <v>1829</v>
      </c>
      <c r="BH38" s="1"/>
      <c r="BI38" s="2"/>
      <c r="BJ38" s="3"/>
      <c r="BK38" s="2"/>
      <c r="BL38" s="2"/>
      <c r="BM38" s="2"/>
      <c r="BN38" s="2"/>
      <c r="BO38" s="1" t="s">
        <v>1791</v>
      </c>
      <c r="BP38" s="29"/>
    </row>
    <row r="39" spans="1:68" ht="16.2">
      <c r="A39" s="23">
        <v>35</v>
      </c>
      <c r="B39" s="33" t="s">
        <v>1532</v>
      </c>
      <c r="C39" s="33" t="s">
        <v>1435</v>
      </c>
      <c r="D39" s="33" t="s">
        <v>218</v>
      </c>
      <c r="E39" s="33">
        <v>60</v>
      </c>
      <c r="F39" s="33" t="s">
        <v>645</v>
      </c>
      <c r="G39" s="67">
        <v>44288</v>
      </c>
      <c r="H39" s="52" t="str">
        <f t="shared" si="0"/>
        <v>林＊賢</v>
      </c>
      <c r="I39" s="23" t="str">
        <f t="shared" si="1"/>
        <v>1＊687294</v>
      </c>
      <c r="J39" s="33" t="s">
        <v>1436</v>
      </c>
      <c r="K39" s="33" t="s">
        <v>145</v>
      </c>
      <c r="L39" s="33" t="s">
        <v>2338</v>
      </c>
      <c r="M39" s="33"/>
      <c r="N39" s="33"/>
      <c r="O39" s="33"/>
      <c r="P39" s="33"/>
      <c r="Q39" s="33"/>
      <c r="R39" s="33">
        <v>1058</v>
      </c>
      <c r="S39" s="2"/>
      <c r="T39" s="2"/>
      <c r="U39" s="2"/>
      <c r="V39" s="2"/>
      <c r="W39" s="2"/>
      <c r="X39" s="18"/>
      <c r="Y39" s="1"/>
      <c r="Z39" s="1"/>
      <c r="AA39" s="1"/>
      <c r="AB39" s="1"/>
      <c r="AC39" s="1" t="s">
        <v>1829</v>
      </c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3"/>
      <c r="AQ39" s="2"/>
      <c r="AR39" s="3"/>
      <c r="AS39" s="1"/>
      <c r="AT39" s="1"/>
      <c r="AU39" s="1"/>
      <c r="AV39" s="1"/>
      <c r="AW39" s="1"/>
      <c r="AX39" s="2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2"/>
      <c r="BJ39" s="3"/>
      <c r="BK39" s="2"/>
      <c r="BL39" s="2"/>
      <c r="BM39" s="2"/>
      <c r="BN39" s="2" t="s">
        <v>1829</v>
      </c>
      <c r="BO39" s="1"/>
      <c r="BP39" s="29"/>
    </row>
    <row r="40" spans="1:68" ht="16.2">
      <c r="A40" s="23">
        <v>36</v>
      </c>
      <c r="B40" s="33" t="s">
        <v>1533</v>
      </c>
      <c r="C40" s="33" t="s">
        <v>1437</v>
      </c>
      <c r="D40" s="33" t="s">
        <v>218</v>
      </c>
      <c r="E40" s="33">
        <v>66</v>
      </c>
      <c r="F40" s="33"/>
      <c r="G40" s="33"/>
      <c r="H40" s="52" t="str">
        <f t="shared" si="0"/>
        <v>李＊其</v>
      </c>
      <c r="I40" s="23" t="str">
        <f t="shared" si="1"/>
        <v>0＊011384</v>
      </c>
      <c r="J40" s="33" t="s">
        <v>1436</v>
      </c>
      <c r="K40" s="33" t="s">
        <v>58</v>
      </c>
      <c r="L40" s="33" t="s">
        <v>2322</v>
      </c>
      <c r="M40" s="33"/>
      <c r="N40" s="33"/>
      <c r="O40" s="33"/>
      <c r="P40" s="33"/>
      <c r="Q40" s="33"/>
      <c r="R40" s="33">
        <v>1058</v>
      </c>
      <c r="S40" s="2"/>
      <c r="T40" s="2"/>
      <c r="U40" s="2"/>
      <c r="V40" s="2"/>
      <c r="W40" s="2"/>
      <c r="X40" s="18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3"/>
      <c r="AQ40" s="2"/>
      <c r="AR40" s="3"/>
      <c r="AS40" s="1"/>
      <c r="AT40" s="1"/>
      <c r="AU40" s="1"/>
      <c r="AV40" s="1"/>
      <c r="AW40" s="1"/>
      <c r="AX40" s="2"/>
      <c r="AY40" s="1"/>
      <c r="AZ40" s="1" t="s">
        <v>1829</v>
      </c>
      <c r="BA40" s="1"/>
      <c r="BB40" s="1"/>
      <c r="BC40" s="1"/>
      <c r="BD40" s="1"/>
      <c r="BE40" s="1"/>
      <c r="BF40" s="1"/>
      <c r="BG40" s="1"/>
      <c r="BH40" s="1"/>
      <c r="BI40" s="2"/>
      <c r="BJ40" s="3"/>
      <c r="BK40" s="2"/>
      <c r="BL40" s="2"/>
      <c r="BM40" s="2"/>
      <c r="BN40" s="2"/>
      <c r="BO40" s="1"/>
      <c r="BP40" s="29"/>
    </row>
    <row r="41" spans="1:68" ht="46.8">
      <c r="A41" s="23">
        <v>37</v>
      </c>
      <c r="B41" s="33" t="s">
        <v>1534</v>
      </c>
      <c r="C41" s="33" t="s">
        <v>1438</v>
      </c>
      <c r="D41" s="33" t="s">
        <v>216</v>
      </c>
      <c r="E41" s="33">
        <v>61</v>
      </c>
      <c r="F41" s="33" t="s">
        <v>758</v>
      </c>
      <c r="G41" s="33" t="s">
        <v>1439</v>
      </c>
      <c r="H41" s="52" t="str">
        <f t="shared" si="0"/>
        <v>張＊素卿</v>
      </c>
      <c r="I41" s="23" t="str">
        <f t="shared" si="1"/>
        <v>1＊480706</v>
      </c>
      <c r="J41" s="33" t="s">
        <v>1436</v>
      </c>
      <c r="K41" s="33" t="s">
        <v>1161</v>
      </c>
      <c r="L41" s="33" t="s">
        <v>2326</v>
      </c>
      <c r="M41" s="33" t="s">
        <v>2327</v>
      </c>
      <c r="N41" s="33" t="s">
        <v>2323</v>
      </c>
      <c r="O41" s="33"/>
      <c r="P41" s="33"/>
      <c r="Q41" s="33"/>
      <c r="R41" s="33">
        <v>1058</v>
      </c>
      <c r="S41" s="2"/>
      <c r="T41" s="2"/>
      <c r="U41" s="2" t="s">
        <v>1100</v>
      </c>
      <c r="V41" s="2" t="s">
        <v>1829</v>
      </c>
      <c r="W41" s="2" t="s">
        <v>1829</v>
      </c>
      <c r="X41" s="18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3"/>
      <c r="AQ41" s="2"/>
      <c r="AR41" s="3"/>
      <c r="AS41" s="1"/>
      <c r="AT41" s="1"/>
      <c r="AU41" s="1"/>
      <c r="AV41" s="1"/>
      <c r="AW41" s="1"/>
      <c r="AX41" s="2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2"/>
      <c r="BJ41" s="3"/>
      <c r="BK41" s="2"/>
      <c r="BL41" s="2"/>
      <c r="BM41" s="2"/>
      <c r="BN41" s="2"/>
      <c r="BO41" s="1" t="s">
        <v>1111</v>
      </c>
      <c r="BP41" s="29"/>
    </row>
    <row r="42" spans="1:68" ht="16.2">
      <c r="A42" s="23">
        <v>38</v>
      </c>
      <c r="B42" s="33" t="s">
        <v>1535</v>
      </c>
      <c r="C42" s="33" t="s">
        <v>1440</v>
      </c>
      <c r="D42" s="33" t="s">
        <v>216</v>
      </c>
      <c r="E42" s="33">
        <v>66</v>
      </c>
      <c r="F42" s="33"/>
      <c r="G42" s="33"/>
      <c r="H42" s="52" t="str">
        <f t="shared" si="0"/>
        <v>陳＊嬌</v>
      </c>
      <c r="I42" s="23" t="str">
        <f t="shared" si="1"/>
        <v>2＊795743</v>
      </c>
      <c r="J42" s="33" t="s">
        <v>1436</v>
      </c>
      <c r="K42" s="33" t="s">
        <v>67</v>
      </c>
      <c r="L42" s="33" t="s">
        <v>2331</v>
      </c>
      <c r="M42" s="33"/>
      <c r="N42" s="33"/>
      <c r="O42" s="33"/>
      <c r="P42" s="33"/>
      <c r="Q42" s="33"/>
      <c r="R42" s="33">
        <v>1058</v>
      </c>
      <c r="S42" s="2"/>
      <c r="T42" s="2"/>
      <c r="U42" s="2"/>
      <c r="V42" s="2"/>
      <c r="W42" s="2"/>
      <c r="X42" s="18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3"/>
      <c r="AQ42" s="2"/>
      <c r="AR42" s="3"/>
      <c r="AS42" s="1"/>
      <c r="AT42" s="1"/>
      <c r="AU42" s="1"/>
      <c r="AV42" s="1"/>
      <c r="AW42" s="1"/>
      <c r="AX42" s="2"/>
      <c r="AY42" s="1"/>
      <c r="AZ42" s="1"/>
      <c r="BA42" s="1"/>
      <c r="BB42" s="1"/>
      <c r="BC42" s="1"/>
      <c r="BD42" s="1" t="s">
        <v>1829</v>
      </c>
      <c r="BE42" s="1"/>
      <c r="BF42" s="1"/>
      <c r="BG42" s="1"/>
      <c r="BH42" s="1"/>
      <c r="BI42" s="2"/>
      <c r="BJ42" s="3"/>
      <c r="BK42" s="2"/>
      <c r="BL42" s="2"/>
      <c r="BM42" s="2"/>
      <c r="BN42" s="2"/>
      <c r="BO42" s="1"/>
      <c r="BP42" s="29"/>
    </row>
    <row r="43" spans="1:68" ht="16.2">
      <c r="A43" s="23">
        <v>39</v>
      </c>
      <c r="B43" s="33" t="s">
        <v>1536</v>
      </c>
      <c r="C43" s="33" t="s">
        <v>1441</v>
      </c>
      <c r="D43" s="33" t="s">
        <v>218</v>
      </c>
      <c r="E43" s="33">
        <v>67</v>
      </c>
      <c r="F43" s="33"/>
      <c r="G43" s="33"/>
      <c r="H43" s="52" t="str">
        <f t="shared" si="0"/>
        <v>葉＊棟</v>
      </c>
      <c r="I43" s="23" t="str">
        <f t="shared" si="1"/>
        <v>0＊765847</v>
      </c>
      <c r="J43" s="33" t="s">
        <v>1436</v>
      </c>
      <c r="K43" s="33" t="s">
        <v>58</v>
      </c>
      <c r="L43" s="33" t="s">
        <v>2322</v>
      </c>
      <c r="M43" s="33"/>
      <c r="N43" s="33"/>
      <c r="O43" s="33"/>
      <c r="P43" s="33"/>
      <c r="Q43" s="33"/>
      <c r="R43" s="33">
        <v>1058</v>
      </c>
      <c r="S43" s="2"/>
      <c r="T43" s="2"/>
      <c r="U43" s="2"/>
      <c r="V43" s="2"/>
      <c r="W43" s="2"/>
      <c r="X43" s="18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3"/>
      <c r="AQ43" s="2"/>
      <c r="AR43" s="3"/>
      <c r="AS43" s="1"/>
      <c r="AT43" s="1"/>
      <c r="AU43" s="1"/>
      <c r="AV43" s="1"/>
      <c r="AW43" s="1"/>
      <c r="AX43" s="2"/>
      <c r="AY43" s="1"/>
      <c r="AZ43" s="1" t="s">
        <v>1829</v>
      </c>
      <c r="BA43" s="1"/>
      <c r="BB43" s="1"/>
      <c r="BC43" s="1"/>
      <c r="BD43" s="1"/>
      <c r="BE43" s="1"/>
      <c r="BF43" s="1"/>
      <c r="BG43" s="1"/>
      <c r="BH43" s="1"/>
      <c r="BI43" s="2"/>
      <c r="BJ43" s="3"/>
      <c r="BK43" s="2"/>
      <c r="BL43" s="2"/>
      <c r="BM43" s="2"/>
      <c r="BN43" s="2"/>
      <c r="BO43" s="1"/>
      <c r="BP43" s="29"/>
    </row>
    <row r="44" spans="1:68" ht="16.2">
      <c r="A44" s="23">
        <v>40</v>
      </c>
      <c r="B44" s="33" t="s">
        <v>1537</v>
      </c>
      <c r="C44" s="33" t="s">
        <v>1442</v>
      </c>
      <c r="D44" s="33" t="s">
        <v>218</v>
      </c>
      <c r="E44" s="33">
        <v>77</v>
      </c>
      <c r="F44" s="33"/>
      <c r="G44" s="33"/>
      <c r="H44" s="52" t="str">
        <f t="shared" si="0"/>
        <v>謝＊三</v>
      </c>
      <c r="I44" s="23" t="str">
        <f t="shared" si="1"/>
        <v>0＊273335</v>
      </c>
      <c r="J44" s="33" t="s">
        <v>1394</v>
      </c>
      <c r="K44" s="33" t="s">
        <v>58</v>
      </c>
      <c r="L44" s="33" t="s">
        <v>2322</v>
      </c>
      <c r="M44" s="33"/>
      <c r="N44" s="33"/>
      <c r="O44" s="33"/>
      <c r="P44" s="33"/>
      <c r="Q44" s="33"/>
      <c r="R44" s="33">
        <v>1058</v>
      </c>
      <c r="S44" s="2"/>
      <c r="T44" s="2"/>
      <c r="U44" s="2"/>
      <c r="V44" s="2"/>
      <c r="W44" s="2"/>
      <c r="X44" s="18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3"/>
      <c r="AQ44" s="2"/>
      <c r="AR44" s="3"/>
      <c r="AS44" s="1"/>
      <c r="AT44" s="1"/>
      <c r="AU44" s="1"/>
      <c r="AV44" s="1"/>
      <c r="AW44" s="1"/>
      <c r="AX44" s="2"/>
      <c r="AY44" s="1"/>
      <c r="AZ44" s="1" t="s">
        <v>1829</v>
      </c>
      <c r="BA44" s="1"/>
      <c r="BB44" s="1"/>
      <c r="BC44" s="1"/>
      <c r="BD44" s="1"/>
      <c r="BE44" s="1"/>
      <c r="BF44" s="1"/>
      <c r="BG44" s="1"/>
      <c r="BH44" s="1"/>
      <c r="BI44" s="2"/>
      <c r="BJ44" s="3"/>
      <c r="BK44" s="2"/>
      <c r="BL44" s="2"/>
      <c r="BM44" s="2"/>
      <c r="BN44" s="2"/>
      <c r="BO44" s="1"/>
      <c r="BP44" s="29"/>
    </row>
    <row r="45" spans="1:68" ht="16.2">
      <c r="A45" s="23">
        <v>41</v>
      </c>
      <c r="B45" s="33" t="s">
        <v>1538</v>
      </c>
      <c r="C45" s="33" t="s">
        <v>1443</v>
      </c>
      <c r="D45" s="33" t="s">
        <v>216</v>
      </c>
      <c r="E45" s="33">
        <v>56</v>
      </c>
      <c r="F45" s="33"/>
      <c r="G45" s="33"/>
      <c r="H45" s="52" t="str">
        <f t="shared" si="0"/>
        <v>吳＊慧</v>
      </c>
      <c r="I45" s="23" t="str">
        <f t="shared" si="1"/>
        <v>1＊863654</v>
      </c>
      <c r="J45" s="33" t="s">
        <v>1416</v>
      </c>
      <c r="K45" s="33" t="s">
        <v>58</v>
      </c>
      <c r="L45" s="33" t="s">
        <v>2322</v>
      </c>
      <c r="M45" s="33"/>
      <c r="N45" s="33"/>
      <c r="O45" s="33"/>
      <c r="P45" s="33"/>
      <c r="Q45" s="33"/>
      <c r="R45" s="33">
        <v>1058</v>
      </c>
      <c r="S45" s="2"/>
      <c r="T45" s="2"/>
      <c r="U45" s="2"/>
      <c r="V45" s="2"/>
      <c r="W45" s="2"/>
      <c r="X45" s="18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3"/>
      <c r="AQ45" s="2"/>
      <c r="AR45" s="3"/>
      <c r="AS45" s="1"/>
      <c r="AT45" s="1"/>
      <c r="AU45" s="1"/>
      <c r="AV45" s="1"/>
      <c r="AW45" s="1"/>
      <c r="AX45" s="2"/>
      <c r="AY45" s="1"/>
      <c r="AZ45" s="1" t="s">
        <v>1829</v>
      </c>
      <c r="BA45" s="1"/>
      <c r="BB45" s="1"/>
      <c r="BC45" s="1"/>
      <c r="BD45" s="1"/>
      <c r="BE45" s="1"/>
      <c r="BF45" s="1"/>
      <c r="BG45" s="1"/>
      <c r="BH45" s="1"/>
      <c r="BI45" s="2"/>
      <c r="BJ45" s="3"/>
      <c r="BK45" s="2"/>
      <c r="BL45" s="2"/>
      <c r="BM45" s="2"/>
      <c r="BN45" s="2"/>
      <c r="BO45" s="1"/>
      <c r="BP45" s="29"/>
    </row>
    <row r="46" spans="1:68" ht="16.2">
      <c r="A46" s="23">
        <v>42</v>
      </c>
      <c r="B46" s="33" t="s">
        <v>1539</v>
      </c>
      <c r="C46" s="33" t="s">
        <v>1444</v>
      </c>
      <c r="D46" s="33" t="s">
        <v>218</v>
      </c>
      <c r="E46" s="33">
        <v>54</v>
      </c>
      <c r="F46" s="33"/>
      <c r="G46" s="33"/>
      <c r="H46" s="52" t="str">
        <f t="shared" si="0"/>
        <v>劉＊源</v>
      </c>
      <c r="I46" s="23" t="str">
        <f t="shared" si="1"/>
        <v>1＊604856</v>
      </c>
      <c r="J46" s="33" t="s">
        <v>1416</v>
      </c>
      <c r="K46" s="33" t="s">
        <v>67</v>
      </c>
      <c r="L46" s="33" t="s">
        <v>2331</v>
      </c>
      <c r="M46" s="33"/>
      <c r="N46" s="33"/>
      <c r="O46" s="33"/>
      <c r="P46" s="33"/>
      <c r="Q46" s="33"/>
      <c r="R46" s="33">
        <v>1058</v>
      </c>
      <c r="S46" s="2"/>
      <c r="T46" s="2"/>
      <c r="U46" s="2"/>
      <c r="V46" s="2"/>
      <c r="W46" s="2"/>
      <c r="X46" s="18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3"/>
      <c r="AQ46" s="2"/>
      <c r="AR46" s="3"/>
      <c r="AS46" s="1"/>
      <c r="AT46" s="1"/>
      <c r="AU46" s="1"/>
      <c r="AV46" s="1"/>
      <c r="AW46" s="1"/>
      <c r="AX46" s="2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2"/>
      <c r="BJ46" s="3"/>
      <c r="BK46" s="2"/>
      <c r="BL46" s="2"/>
      <c r="BM46" s="2"/>
      <c r="BN46" s="2"/>
      <c r="BO46" s="1" t="s">
        <v>1792</v>
      </c>
      <c r="BP46" s="29"/>
    </row>
    <row r="47" spans="1:68" ht="16.2">
      <c r="A47" s="23">
        <v>43</v>
      </c>
      <c r="B47" s="33" t="s">
        <v>1540</v>
      </c>
      <c r="C47" s="33" t="s">
        <v>1445</v>
      </c>
      <c r="D47" s="33" t="s">
        <v>218</v>
      </c>
      <c r="E47" s="33">
        <v>72</v>
      </c>
      <c r="F47" s="33"/>
      <c r="G47" s="33"/>
      <c r="H47" s="52" t="str">
        <f t="shared" si="0"/>
        <v>李＊明</v>
      </c>
      <c r="I47" s="23" t="str">
        <f t="shared" si="1"/>
        <v>0＊251261</v>
      </c>
      <c r="J47" s="33" t="s">
        <v>1446</v>
      </c>
      <c r="K47" s="33" t="s">
        <v>58</v>
      </c>
      <c r="L47" s="33" t="s">
        <v>2322</v>
      </c>
      <c r="M47" s="33"/>
      <c r="N47" s="33"/>
      <c r="O47" s="33"/>
      <c r="P47" s="33"/>
      <c r="Q47" s="33"/>
      <c r="R47" s="33">
        <v>1058</v>
      </c>
      <c r="S47" s="2"/>
      <c r="T47" s="2"/>
      <c r="U47" s="2"/>
      <c r="V47" s="2"/>
      <c r="W47" s="2"/>
      <c r="X47" s="18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3"/>
      <c r="AQ47" s="2"/>
      <c r="AR47" s="3"/>
      <c r="AS47" s="1"/>
      <c r="AT47" s="1"/>
      <c r="AU47" s="1"/>
      <c r="AV47" s="1"/>
      <c r="AW47" s="1"/>
      <c r="AX47" s="2"/>
      <c r="AY47" s="1"/>
      <c r="AZ47" s="1" t="s">
        <v>1829</v>
      </c>
      <c r="BA47" s="1"/>
      <c r="BB47" s="1"/>
      <c r="BC47" s="1"/>
      <c r="BD47" s="1"/>
      <c r="BE47" s="1"/>
      <c r="BF47" s="1"/>
      <c r="BG47" s="1"/>
      <c r="BH47" s="1"/>
      <c r="BI47" s="2"/>
      <c r="BJ47" s="3"/>
      <c r="BK47" s="2"/>
      <c r="BL47" s="2"/>
      <c r="BM47" s="2"/>
      <c r="BN47" s="2"/>
      <c r="BO47" s="1"/>
      <c r="BP47" s="29"/>
    </row>
    <row r="48" spans="1:68" ht="16.2">
      <c r="A48" s="23">
        <v>44</v>
      </c>
      <c r="B48" s="33" t="s">
        <v>1541</v>
      </c>
      <c r="C48" s="33" t="s">
        <v>1448</v>
      </c>
      <c r="D48" s="33" t="s">
        <v>216</v>
      </c>
      <c r="E48" s="33">
        <v>71</v>
      </c>
      <c r="F48" s="33"/>
      <c r="G48" s="33"/>
      <c r="H48" s="52" t="str">
        <f t="shared" si="0"/>
        <v>陳＊珠</v>
      </c>
      <c r="I48" s="23" t="str">
        <f t="shared" si="1"/>
        <v>0＊238540</v>
      </c>
      <c r="J48" s="33" t="s">
        <v>1418</v>
      </c>
      <c r="K48" s="33" t="s">
        <v>1449</v>
      </c>
      <c r="L48" s="33" t="s">
        <v>2327</v>
      </c>
      <c r="M48" s="33"/>
      <c r="N48" s="33"/>
      <c r="O48" s="33"/>
      <c r="P48" s="33"/>
      <c r="Q48" s="33"/>
      <c r="R48" s="33">
        <v>1102</v>
      </c>
      <c r="S48" s="2" t="s">
        <v>1829</v>
      </c>
      <c r="T48" s="2"/>
      <c r="U48" s="2"/>
      <c r="V48" s="2" t="s">
        <v>1829</v>
      </c>
      <c r="W48" s="2"/>
      <c r="X48" s="18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3"/>
      <c r="AQ48" s="2"/>
      <c r="AR48" s="3"/>
      <c r="AS48" s="1"/>
      <c r="AT48" s="1"/>
      <c r="AU48" s="1"/>
      <c r="AV48" s="1"/>
      <c r="AW48" s="1"/>
      <c r="AX48" s="2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2"/>
      <c r="BJ48" s="3"/>
      <c r="BK48" s="2"/>
      <c r="BL48" s="2"/>
      <c r="BM48" s="2"/>
      <c r="BN48" s="2"/>
      <c r="BO48" s="1"/>
      <c r="BP48" s="29"/>
    </row>
    <row r="49" spans="1:68" ht="16.2">
      <c r="A49" s="23">
        <v>45</v>
      </c>
      <c r="B49" s="33" t="s">
        <v>969</v>
      </c>
      <c r="C49" s="33" t="s">
        <v>811</v>
      </c>
      <c r="D49" s="33" t="s">
        <v>216</v>
      </c>
      <c r="E49" s="33">
        <v>55</v>
      </c>
      <c r="F49" s="33"/>
      <c r="G49" s="33"/>
      <c r="H49" s="52" t="str">
        <f t="shared" si="0"/>
        <v>林＊卿</v>
      </c>
      <c r="I49" s="23" t="str">
        <f t="shared" si="1"/>
        <v>2＊901960</v>
      </c>
      <c r="J49" s="33" t="s">
        <v>751</v>
      </c>
      <c r="K49" s="33" t="s">
        <v>91</v>
      </c>
      <c r="L49" s="33" t="s">
        <v>2330</v>
      </c>
      <c r="M49" s="33"/>
      <c r="N49" s="33"/>
      <c r="O49" s="33"/>
      <c r="P49" s="33"/>
      <c r="Q49" s="33"/>
      <c r="R49" s="33">
        <v>1125</v>
      </c>
      <c r="S49" s="2"/>
      <c r="T49" s="2"/>
      <c r="U49" s="2"/>
      <c r="V49" s="2"/>
      <c r="W49" s="2"/>
      <c r="X49" s="18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3"/>
      <c r="AQ49" s="2"/>
      <c r="AR49" s="3"/>
      <c r="AS49" s="1"/>
      <c r="AT49" s="1"/>
      <c r="AU49" s="1"/>
      <c r="AV49" s="1"/>
      <c r="AW49" s="1"/>
      <c r="AX49" s="2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2"/>
      <c r="BJ49" s="3"/>
      <c r="BK49" s="2"/>
      <c r="BL49" s="2"/>
      <c r="BM49" s="2" t="s">
        <v>1830</v>
      </c>
      <c r="BN49" s="2"/>
      <c r="BO49" s="1"/>
      <c r="BP49" s="29"/>
    </row>
    <row r="50" spans="1:68" ht="46.8">
      <c r="A50" s="23">
        <v>46</v>
      </c>
      <c r="B50" s="33" t="s">
        <v>1542</v>
      </c>
      <c r="C50" s="33" t="s">
        <v>1450</v>
      </c>
      <c r="D50" s="33" t="s">
        <v>216</v>
      </c>
      <c r="E50" s="33">
        <v>64</v>
      </c>
      <c r="F50" s="33" t="s">
        <v>1393</v>
      </c>
      <c r="G50" s="33" t="s">
        <v>1451</v>
      </c>
      <c r="H50" s="52" t="str">
        <f t="shared" si="0"/>
        <v>徐＊味</v>
      </c>
      <c r="I50" s="23" t="str">
        <f t="shared" si="1"/>
        <v>1＊395430</v>
      </c>
      <c r="J50" s="33" t="s">
        <v>1402</v>
      </c>
      <c r="K50" s="33" t="s">
        <v>1452</v>
      </c>
      <c r="L50" s="33" t="s">
        <v>2340</v>
      </c>
      <c r="M50" s="33"/>
      <c r="N50" s="33"/>
      <c r="O50" s="33"/>
      <c r="P50" s="33"/>
      <c r="Q50" s="33"/>
      <c r="R50" s="33">
        <v>1125</v>
      </c>
      <c r="S50" s="2"/>
      <c r="T50" s="2"/>
      <c r="U50" s="2"/>
      <c r="V50" s="2"/>
      <c r="W50" s="2"/>
      <c r="X50" s="18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3"/>
      <c r="AQ50" s="2"/>
      <c r="AR50" s="3"/>
      <c r="AS50" s="1"/>
      <c r="AT50" s="1"/>
      <c r="AU50" s="1"/>
      <c r="AV50" s="1"/>
      <c r="AW50" s="1"/>
      <c r="AX50" s="2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2"/>
      <c r="BJ50" s="3"/>
      <c r="BK50" s="2"/>
      <c r="BL50" s="2"/>
      <c r="BM50" s="2"/>
      <c r="BN50" s="2"/>
      <c r="BO50" s="1" t="s">
        <v>1793</v>
      </c>
      <c r="BP50" s="29"/>
    </row>
    <row r="51" spans="1:68" ht="16.2">
      <c r="A51" s="23">
        <v>47</v>
      </c>
      <c r="B51" s="33" t="s">
        <v>1288</v>
      </c>
      <c r="C51" s="33" t="s">
        <v>461</v>
      </c>
      <c r="D51" s="33" t="s">
        <v>216</v>
      </c>
      <c r="E51" s="33">
        <v>54</v>
      </c>
      <c r="F51" s="33"/>
      <c r="G51" s="33"/>
      <c r="H51" s="52" t="str">
        <f t="shared" si="0"/>
        <v>陳＊娟</v>
      </c>
      <c r="I51" s="23" t="str">
        <f t="shared" si="1"/>
        <v>1＊555151</v>
      </c>
      <c r="J51" s="33" t="s">
        <v>1415</v>
      </c>
      <c r="K51" s="33" t="s">
        <v>91</v>
      </c>
      <c r="L51" s="33" t="s">
        <v>2330</v>
      </c>
      <c r="M51" s="33"/>
      <c r="N51" s="33"/>
      <c r="O51" s="33"/>
      <c r="P51" s="33"/>
      <c r="Q51" s="33"/>
      <c r="R51" s="33">
        <v>1125</v>
      </c>
      <c r="S51" s="2"/>
      <c r="T51" s="2"/>
      <c r="U51" s="2"/>
      <c r="V51" s="2"/>
      <c r="W51" s="2"/>
      <c r="X51" s="18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3"/>
      <c r="AQ51" s="2"/>
      <c r="AR51" s="3"/>
      <c r="AS51" s="1"/>
      <c r="AT51" s="1"/>
      <c r="AU51" s="1"/>
      <c r="AV51" s="1"/>
      <c r="AW51" s="1"/>
      <c r="AX51" s="2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2"/>
      <c r="BJ51" s="3"/>
      <c r="BK51" s="2"/>
      <c r="BL51" s="2"/>
      <c r="BM51" s="2"/>
      <c r="BN51" s="2"/>
      <c r="BO51" s="1" t="s">
        <v>1792</v>
      </c>
      <c r="BP51" s="29"/>
    </row>
    <row r="52" spans="1:68" ht="16.2">
      <c r="A52" s="23">
        <v>48</v>
      </c>
      <c r="B52" s="33" t="s">
        <v>652</v>
      </c>
      <c r="C52" s="33" t="s">
        <v>489</v>
      </c>
      <c r="D52" s="33" t="s">
        <v>218</v>
      </c>
      <c r="E52" s="33">
        <v>57</v>
      </c>
      <c r="F52" s="33"/>
      <c r="G52" s="33"/>
      <c r="H52" s="52" t="str">
        <f t="shared" si="0"/>
        <v>陳＊昶</v>
      </c>
      <c r="I52" s="23" t="str">
        <f t="shared" si="1"/>
        <v>2＊755767</v>
      </c>
      <c r="J52" s="33" t="s">
        <v>1415</v>
      </c>
      <c r="K52" s="33" t="s">
        <v>67</v>
      </c>
      <c r="L52" s="33" t="s">
        <v>2331</v>
      </c>
      <c r="M52" s="33"/>
      <c r="N52" s="33"/>
      <c r="O52" s="33"/>
      <c r="P52" s="33"/>
      <c r="Q52" s="33"/>
      <c r="R52" s="33">
        <v>1125</v>
      </c>
      <c r="S52" s="2"/>
      <c r="T52" s="2"/>
      <c r="U52" s="2"/>
      <c r="V52" s="2"/>
      <c r="W52" s="2"/>
      <c r="X52" s="18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3"/>
      <c r="AQ52" s="2"/>
      <c r="AR52" s="3"/>
      <c r="AS52" s="1"/>
      <c r="AT52" s="1"/>
      <c r="AU52" s="1"/>
      <c r="AV52" s="1"/>
      <c r="AW52" s="1"/>
      <c r="AX52" s="2"/>
      <c r="AY52" s="1"/>
      <c r="AZ52" s="1"/>
      <c r="BA52" s="1"/>
      <c r="BB52" s="1"/>
      <c r="BC52" s="1"/>
      <c r="BD52" s="1" t="s">
        <v>1829</v>
      </c>
      <c r="BE52" s="1"/>
      <c r="BF52" s="1"/>
      <c r="BG52" s="1"/>
      <c r="BH52" s="1"/>
      <c r="BI52" s="2"/>
      <c r="BJ52" s="3"/>
      <c r="BK52" s="2"/>
      <c r="BL52" s="2"/>
      <c r="BM52" s="2"/>
      <c r="BN52" s="2"/>
      <c r="BO52" s="1"/>
      <c r="BP52" s="29"/>
    </row>
    <row r="53" spans="1:68" ht="16.2">
      <c r="A53" s="23">
        <v>49</v>
      </c>
      <c r="B53" s="33" t="s">
        <v>1543</v>
      </c>
      <c r="C53" s="33" t="s">
        <v>1453</v>
      </c>
      <c r="D53" s="33" t="s">
        <v>216</v>
      </c>
      <c r="E53" s="33">
        <v>53</v>
      </c>
      <c r="F53" s="33"/>
      <c r="G53" s="33"/>
      <c r="H53" s="52" t="str">
        <f t="shared" si="0"/>
        <v>王＊觀</v>
      </c>
      <c r="I53" s="23" t="str">
        <f t="shared" si="1"/>
        <v>1＊610455</v>
      </c>
      <c r="J53" s="33" t="s">
        <v>1415</v>
      </c>
      <c r="K53" s="33" t="s">
        <v>91</v>
      </c>
      <c r="L53" s="33" t="s">
        <v>2330</v>
      </c>
      <c r="M53" s="33"/>
      <c r="N53" s="33"/>
      <c r="O53" s="33"/>
      <c r="P53" s="33"/>
      <c r="Q53" s="33"/>
      <c r="R53" s="33">
        <v>1125</v>
      </c>
      <c r="S53" s="2"/>
      <c r="T53" s="2"/>
      <c r="U53" s="2"/>
      <c r="V53" s="2"/>
      <c r="W53" s="2"/>
      <c r="X53" s="18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3"/>
      <c r="AQ53" s="2"/>
      <c r="AR53" s="3"/>
      <c r="AS53" s="1"/>
      <c r="AT53" s="1"/>
      <c r="AU53" s="1"/>
      <c r="AV53" s="1"/>
      <c r="AW53" s="1"/>
      <c r="AX53" s="2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2"/>
      <c r="BJ53" s="3"/>
      <c r="BK53" s="2"/>
      <c r="BL53" s="2"/>
      <c r="BM53" s="2" t="s">
        <v>1829</v>
      </c>
      <c r="BN53" s="2"/>
      <c r="BO53" s="1"/>
      <c r="BP53" s="29"/>
    </row>
    <row r="54" spans="1:68" ht="16.2">
      <c r="A54" s="23">
        <v>50</v>
      </c>
      <c r="B54" s="33" t="s">
        <v>1076</v>
      </c>
      <c r="C54" s="33" t="s">
        <v>912</v>
      </c>
      <c r="D54" s="33" t="s">
        <v>218</v>
      </c>
      <c r="E54" s="33">
        <v>63</v>
      </c>
      <c r="F54" s="33"/>
      <c r="G54" s="33"/>
      <c r="H54" s="52" t="str">
        <f t="shared" si="0"/>
        <v>吳＊炎</v>
      </c>
      <c r="I54" s="23" t="str">
        <f t="shared" si="1"/>
        <v>0＊119556</v>
      </c>
      <c r="J54" s="33" t="s">
        <v>1415</v>
      </c>
      <c r="K54" s="33" t="s">
        <v>67</v>
      </c>
      <c r="L54" s="33" t="s">
        <v>2331</v>
      </c>
      <c r="M54" s="33"/>
      <c r="N54" s="33"/>
      <c r="O54" s="33"/>
      <c r="P54" s="33"/>
      <c r="Q54" s="33"/>
      <c r="R54" s="33">
        <v>1125</v>
      </c>
      <c r="S54" s="2"/>
      <c r="T54" s="2"/>
      <c r="U54" s="2"/>
      <c r="V54" s="2"/>
      <c r="W54" s="2"/>
      <c r="X54" s="18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3"/>
      <c r="AQ54" s="2"/>
      <c r="AR54" s="3"/>
      <c r="AS54" s="1"/>
      <c r="AT54" s="1"/>
      <c r="AU54" s="1"/>
      <c r="AV54" s="1"/>
      <c r="AW54" s="1"/>
      <c r="AX54" s="2"/>
      <c r="AY54" s="1"/>
      <c r="AZ54" s="1"/>
      <c r="BA54" s="1"/>
      <c r="BB54" s="1"/>
      <c r="BC54" s="1"/>
      <c r="BD54" s="1" t="s">
        <v>1829</v>
      </c>
      <c r="BE54" s="1"/>
      <c r="BF54" s="1"/>
      <c r="BG54" s="1"/>
      <c r="BH54" s="1"/>
      <c r="BI54" s="2"/>
      <c r="BJ54" s="3"/>
      <c r="BK54" s="2"/>
      <c r="BL54" s="2"/>
      <c r="BM54" s="2"/>
      <c r="BN54" s="2"/>
      <c r="BO54" s="1"/>
      <c r="BP54" s="29"/>
    </row>
    <row r="55" spans="1:68" ht="46.8">
      <c r="A55" s="23">
        <v>51</v>
      </c>
      <c r="B55" s="33" t="s">
        <v>1454</v>
      </c>
      <c r="C55" s="33" t="s">
        <v>1455</v>
      </c>
      <c r="D55" s="33" t="s">
        <v>216</v>
      </c>
      <c r="E55" s="33">
        <v>61</v>
      </c>
      <c r="F55" s="33" t="s">
        <v>757</v>
      </c>
      <c r="G55" s="33" t="s">
        <v>1451</v>
      </c>
      <c r="H55" s="33" t="s">
        <v>1822</v>
      </c>
      <c r="I55" s="23" t="str">
        <f t="shared" si="1"/>
        <v>2＊788618</v>
      </c>
      <c r="J55" s="33" t="s">
        <v>1415</v>
      </c>
      <c r="K55" s="33" t="s">
        <v>1794</v>
      </c>
      <c r="L55" s="33" t="s">
        <v>2331</v>
      </c>
      <c r="M55" s="33" t="s">
        <v>2333</v>
      </c>
      <c r="N55" s="33" t="s">
        <v>2323</v>
      </c>
      <c r="O55" s="33"/>
      <c r="P55" s="33"/>
      <c r="Q55" s="33"/>
      <c r="R55" s="33">
        <v>1125</v>
      </c>
      <c r="S55" s="2"/>
      <c r="T55" s="2"/>
      <c r="U55" s="2"/>
      <c r="V55" s="2"/>
      <c r="W55" s="2"/>
      <c r="X55" s="18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3"/>
      <c r="AQ55" s="2"/>
      <c r="AR55" s="3"/>
      <c r="AS55" s="1"/>
      <c r="AT55" s="1"/>
      <c r="AU55" s="1"/>
      <c r="AV55" s="1"/>
      <c r="AW55" s="1"/>
      <c r="AX55" s="2"/>
      <c r="AY55" s="1"/>
      <c r="AZ55" s="1"/>
      <c r="BA55" s="1"/>
      <c r="BB55" s="1" t="s">
        <v>1830</v>
      </c>
      <c r="BC55" s="1"/>
      <c r="BD55" s="1" t="s">
        <v>1829</v>
      </c>
      <c r="BE55" s="1"/>
      <c r="BF55" s="1"/>
      <c r="BG55" s="1"/>
      <c r="BH55" s="1"/>
      <c r="BI55" s="2"/>
      <c r="BJ55" s="3"/>
      <c r="BK55" s="2"/>
      <c r="BL55" s="2"/>
      <c r="BM55" s="2"/>
      <c r="BN55" s="2"/>
      <c r="BO55" s="1"/>
      <c r="BP55" s="29"/>
    </row>
    <row r="56" spans="1:68" ht="16.2">
      <c r="A56" s="23">
        <v>52</v>
      </c>
      <c r="B56" s="33" t="s">
        <v>1544</v>
      </c>
      <c r="C56" s="33" t="s">
        <v>1457</v>
      </c>
      <c r="D56" s="33" t="s">
        <v>218</v>
      </c>
      <c r="E56" s="33">
        <v>62</v>
      </c>
      <c r="F56" s="33"/>
      <c r="G56" s="33"/>
      <c r="H56" s="52" t="str">
        <f t="shared" ref="H56:H112" si="2">REPLACE(B56,2,1,"＊")</f>
        <v>李＊壽</v>
      </c>
      <c r="I56" s="23" t="str">
        <f t="shared" si="1"/>
        <v>1＊379096</v>
      </c>
      <c r="J56" s="33" t="s">
        <v>1451</v>
      </c>
      <c r="K56" s="33" t="s">
        <v>91</v>
      </c>
      <c r="L56" s="33" t="s">
        <v>2330</v>
      </c>
      <c r="M56" s="33"/>
      <c r="N56" s="33"/>
      <c r="O56" s="33"/>
      <c r="P56" s="33"/>
      <c r="Q56" s="33"/>
      <c r="R56" s="33">
        <v>1125</v>
      </c>
      <c r="S56" s="2"/>
      <c r="T56" s="2"/>
      <c r="U56" s="2"/>
      <c r="V56" s="2"/>
      <c r="W56" s="2"/>
      <c r="X56" s="18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3"/>
      <c r="AQ56" s="2"/>
      <c r="AR56" s="3"/>
      <c r="AS56" s="1"/>
      <c r="AT56" s="1"/>
      <c r="AU56" s="1"/>
      <c r="AV56" s="1"/>
      <c r="AW56" s="1"/>
      <c r="AX56" s="2"/>
      <c r="AY56" s="1"/>
      <c r="AZ56" s="1"/>
      <c r="BA56" s="1"/>
      <c r="BB56" s="1"/>
      <c r="BC56" s="1"/>
      <c r="BD56" s="37" t="s">
        <v>1108</v>
      </c>
      <c r="BE56" s="1"/>
      <c r="BF56" s="1"/>
      <c r="BG56" s="1"/>
      <c r="BH56" s="1"/>
      <c r="BI56" s="2"/>
      <c r="BJ56" s="3"/>
      <c r="BK56" s="2"/>
      <c r="BL56" s="2"/>
      <c r="BM56" s="2"/>
      <c r="BN56" s="2"/>
      <c r="BO56" s="1" t="s">
        <v>1792</v>
      </c>
      <c r="BP56" s="29"/>
    </row>
    <row r="57" spans="1:68" ht="16.2">
      <c r="A57" s="23">
        <v>53</v>
      </c>
      <c r="B57" s="33" t="s">
        <v>960</v>
      </c>
      <c r="C57" s="33" t="s">
        <v>803</v>
      </c>
      <c r="D57" s="33" t="s">
        <v>216</v>
      </c>
      <c r="E57" s="33">
        <v>64</v>
      </c>
      <c r="F57" s="33" t="s">
        <v>1401</v>
      </c>
      <c r="G57" s="33" t="s">
        <v>1446</v>
      </c>
      <c r="H57" s="52" t="str">
        <f t="shared" si="2"/>
        <v>李＊宜</v>
      </c>
      <c r="I57" s="23" t="str">
        <f t="shared" si="1"/>
        <v>2＊247066</v>
      </c>
      <c r="J57" s="33" t="s">
        <v>1451</v>
      </c>
      <c r="K57" s="33" t="s">
        <v>91</v>
      </c>
      <c r="L57" s="33" t="s">
        <v>2330</v>
      </c>
      <c r="M57" s="33"/>
      <c r="N57" s="33"/>
      <c r="O57" s="33"/>
      <c r="P57" s="33"/>
      <c r="Q57" s="33"/>
      <c r="R57" s="33">
        <v>1125</v>
      </c>
      <c r="S57" s="2"/>
      <c r="T57" s="2"/>
      <c r="U57" s="2"/>
      <c r="V57" s="2"/>
      <c r="W57" s="2"/>
      <c r="X57" s="18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3"/>
      <c r="AQ57" s="2"/>
      <c r="AR57" s="3"/>
      <c r="AS57" s="1"/>
      <c r="AT57" s="1"/>
      <c r="AU57" s="1"/>
      <c r="AV57" s="1"/>
      <c r="AW57" s="1"/>
      <c r="AX57" s="2"/>
      <c r="AY57" s="1"/>
      <c r="AZ57" s="1"/>
      <c r="BA57" s="1"/>
      <c r="BB57" s="1"/>
      <c r="BC57" s="1"/>
      <c r="BD57" s="37" t="s">
        <v>1108</v>
      </c>
      <c r="BE57" s="1"/>
      <c r="BF57" s="1"/>
      <c r="BG57" s="1"/>
      <c r="BH57" s="1"/>
      <c r="BI57" s="2"/>
      <c r="BJ57" s="3"/>
      <c r="BK57" s="2"/>
      <c r="BL57" s="2"/>
      <c r="BM57" s="2"/>
      <c r="BN57" s="2"/>
      <c r="BO57" s="1" t="s">
        <v>1792</v>
      </c>
      <c r="BP57" s="29"/>
    </row>
    <row r="58" spans="1:68" ht="16.2">
      <c r="A58" s="23">
        <v>54</v>
      </c>
      <c r="B58" s="33" t="s">
        <v>275</v>
      </c>
      <c r="C58" s="33" t="s">
        <v>92</v>
      </c>
      <c r="D58" s="33" t="s">
        <v>216</v>
      </c>
      <c r="E58" s="33">
        <v>68</v>
      </c>
      <c r="F58" s="33"/>
      <c r="G58" s="33"/>
      <c r="H58" s="52" t="str">
        <f t="shared" si="2"/>
        <v>邱＊珠</v>
      </c>
      <c r="I58" s="23" t="str">
        <f t="shared" si="1"/>
        <v>2＊610027</v>
      </c>
      <c r="J58" s="33" t="s">
        <v>1451</v>
      </c>
      <c r="K58" s="33" t="s">
        <v>67</v>
      </c>
      <c r="L58" s="33" t="s">
        <v>2331</v>
      </c>
      <c r="M58" s="33"/>
      <c r="N58" s="33"/>
      <c r="O58" s="33"/>
      <c r="P58" s="33"/>
      <c r="Q58" s="33"/>
      <c r="R58" s="33">
        <v>1125</v>
      </c>
      <c r="S58" s="2"/>
      <c r="T58" s="2"/>
      <c r="U58" s="2"/>
      <c r="V58" s="2"/>
      <c r="W58" s="2"/>
      <c r="X58" s="18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3"/>
      <c r="AQ58" s="2"/>
      <c r="AR58" s="3"/>
      <c r="AS58" s="1"/>
      <c r="AT58" s="1"/>
      <c r="AU58" s="1"/>
      <c r="AV58" s="1"/>
      <c r="AW58" s="1"/>
      <c r="AX58" s="2"/>
      <c r="AY58" s="1"/>
      <c r="AZ58" s="1"/>
      <c r="BA58" s="1"/>
      <c r="BB58" s="1"/>
      <c r="BC58" s="1"/>
      <c r="BD58" s="1" t="s">
        <v>1829</v>
      </c>
      <c r="BE58" s="1"/>
      <c r="BF58" s="1"/>
      <c r="BG58" s="1"/>
      <c r="BH58" s="1"/>
      <c r="BI58" s="2"/>
      <c r="BJ58" s="3"/>
      <c r="BK58" s="2"/>
      <c r="BL58" s="2"/>
      <c r="BM58" s="2"/>
      <c r="BN58" s="2"/>
      <c r="BO58" s="1"/>
      <c r="BP58" s="29"/>
    </row>
    <row r="59" spans="1:68" ht="31.2">
      <c r="A59" s="23">
        <v>55</v>
      </c>
      <c r="B59" s="33" t="s">
        <v>1545</v>
      </c>
      <c r="C59" s="33" t="s">
        <v>1458</v>
      </c>
      <c r="D59" s="33" t="s">
        <v>218</v>
      </c>
      <c r="E59" s="33">
        <v>62</v>
      </c>
      <c r="F59" s="33"/>
      <c r="G59" s="33"/>
      <c r="H59" s="52" t="str">
        <f t="shared" si="2"/>
        <v>柯＊在</v>
      </c>
      <c r="I59" s="23" t="str">
        <f t="shared" si="1"/>
        <v>0＊160900</v>
      </c>
      <c r="J59" s="33" t="s">
        <v>1429</v>
      </c>
      <c r="K59" s="33" t="s">
        <v>1113</v>
      </c>
      <c r="L59" s="33" t="s">
        <v>2345</v>
      </c>
      <c r="M59" s="33" t="s">
        <v>2323</v>
      </c>
      <c r="N59" s="33"/>
      <c r="O59" s="33"/>
      <c r="P59" s="33"/>
      <c r="Q59" s="33"/>
      <c r="R59" s="33">
        <v>1125</v>
      </c>
      <c r="S59" s="2"/>
      <c r="T59" s="2" t="s">
        <v>1829</v>
      </c>
      <c r="U59" s="2" t="s">
        <v>1829</v>
      </c>
      <c r="V59" s="2"/>
      <c r="W59" s="2"/>
      <c r="X59" s="18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3"/>
      <c r="AQ59" s="2"/>
      <c r="AR59" s="3"/>
      <c r="AS59" s="1"/>
      <c r="AT59" s="1"/>
      <c r="AU59" s="1"/>
      <c r="AV59" s="1"/>
      <c r="AW59" s="1"/>
      <c r="AX59" s="2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2"/>
      <c r="BJ59" s="3"/>
      <c r="BK59" s="2"/>
      <c r="BL59" s="2"/>
      <c r="BM59" s="2"/>
      <c r="BN59" s="2"/>
      <c r="BO59" s="51" t="s">
        <v>1111</v>
      </c>
      <c r="BP59" s="29"/>
    </row>
    <row r="60" spans="1:68" ht="16.2">
      <c r="A60" s="23">
        <v>56</v>
      </c>
      <c r="B60" s="33" t="s">
        <v>1063</v>
      </c>
      <c r="C60" s="33" t="s">
        <v>898</v>
      </c>
      <c r="D60" s="33" t="s">
        <v>218</v>
      </c>
      <c r="E60" s="33">
        <v>82</v>
      </c>
      <c r="F60" s="33" t="s">
        <v>603</v>
      </c>
      <c r="G60" s="33" t="s">
        <v>1439</v>
      </c>
      <c r="H60" s="52" t="str">
        <f t="shared" si="2"/>
        <v>蕭＊榮</v>
      </c>
      <c r="I60" s="23" t="str">
        <f t="shared" si="1"/>
        <v>1＊808041</v>
      </c>
      <c r="J60" s="33" t="s">
        <v>1389</v>
      </c>
      <c r="K60" s="33" t="s">
        <v>118</v>
      </c>
      <c r="L60" s="33" t="s">
        <v>2332</v>
      </c>
      <c r="M60" s="33"/>
      <c r="N60" s="33"/>
      <c r="O60" s="33"/>
      <c r="P60" s="33"/>
      <c r="Q60" s="33"/>
      <c r="R60" s="33">
        <v>1173</v>
      </c>
      <c r="S60" s="2"/>
      <c r="T60" s="2"/>
      <c r="U60" s="2"/>
      <c r="V60" s="2"/>
      <c r="W60" s="2"/>
      <c r="X60" s="18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3"/>
      <c r="AQ60" s="2"/>
      <c r="AR60" s="3"/>
      <c r="AS60" s="1"/>
      <c r="AT60" s="1"/>
      <c r="AU60" s="1"/>
      <c r="AV60" s="1"/>
      <c r="AW60" s="1"/>
      <c r="AX60" s="2"/>
      <c r="AY60" s="1"/>
      <c r="AZ60" s="1"/>
      <c r="BA60" s="1"/>
      <c r="BB60" s="1"/>
      <c r="BC60" s="1" t="s">
        <v>1829</v>
      </c>
      <c r="BD60" s="1"/>
      <c r="BE60" s="1"/>
      <c r="BF60" s="1"/>
      <c r="BG60" s="1"/>
      <c r="BH60" s="1"/>
      <c r="BI60" s="2"/>
      <c r="BJ60" s="3"/>
      <c r="BK60" s="2"/>
      <c r="BL60" s="2"/>
      <c r="BM60" s="2" t="s">
        <v>1829</v>
      </c>
      <c r="BN60" s="2"/>
      <c r="BO60" s="1"/>
      <c r="BP60" s="29"/>
    </row>
    <row r="61" spans="1:68" ht="16.2">
      <c r="A61" s="23">
        <v>57</v>
      </c>
      <c r="B61" s="33" t="s">
        <v>1546</v>
      </c>
      <c r="C61" s="33" t="s">
        <v>1459</v>
      </c>
      <c r="D61" s="33" t="s">
        <v>216</v>
      </c>
      <c r="E61" s="33">
        <v>79</v>
      </c>
      <c r="F61" s="33"/>
      <c r="G61" s="33"/>
      <c r="H61" s="52" t="str">
        <f t="shared" si="2"/>
        <v>朱＊女</v>
      </c>
      <c r="I61" s="23" t="str">
        <f t="shared" si="1"/>
        <v>1＊416608</v>
      </c>
      <c r="J61" s="33" t="s">
        <v>1389</v>
      </c>
      <c r="K61" s="33" t="s">
        <v>58</v>
      </c>
      <c r="L61" s="33" t="s">
        <v>2322</v>
      </c>
      <c r="M61" s="33"/>
      <c r="N61" s="33"/>
      <c r="O61" s="33"/>
      <c r="P61" s="33"/>
      <c r="Q61" s="33"/>
      <c r="R61" s="33">
        <v>1173</v>
      </c>
      <c r="S61" s="2"/>
      <c r="T61" s="2"/>
      <c r="U61" s="2"/>
      <c r="V61" s="2"/>
      <c r="W61" s="2"/>
      <c r="X61" s="18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 t="s">
        <v>1829</v>
      </c>
      <c r="AZ61" s="2"/>
      <c r="BA61" s="2"/>
      <c r="BB61" s="1"/>
      <c r="BC61" s="2"/>
      <c r="BD61" s="2"/>
      <c r="BE61" s="2"/>
      <c r="BF61" s="2"/>
      <c r="BG61" s="2"/>
      <c r="BH61" s="1"/>
      <c r="BI61" s="2"/>
      <c r="BJ61" s="2"/>
      <c r="BK61" s="1"/>
      <c r="BL61" s="2"/>
      <c r="BM61" s="2"/>
      <c r="BN61" s="2"/>
      <c r="BO61" s="1"/>
      <c r="BP61" s="29"/>
    </row>
    <row r="62" spans="1:68" ht="31.2">
      <c r="A62" s="23">
        <v>58</v>
      </c>
      <c r="B62" s="33" t="s">
        <v>1547</v>
      </c>
      <c r="C62" s="33" t="s">
        <v>1460</v>
      </c>
      <c r="D62" s="33" t="s">
        <v>218</v>
      </c>
      <c r="E62" s="33">
        <v>81</v>
      </c>
      <c r="F62" s="33"/>
      <c r="G62" s="33"/>
      <c r="H62" s="52" t="str">
        <f t="shared" si="2"/>
        <v>陳＊東</v>
      </c>
      <c r="I62" s="23" t="str">
        <f t="shared" si="1"/>
        <v>2＊274348</v>
      </c>
      <c r="J62" s="33" t="s">
        <v>751</v>
      </c>
      <c r="K62" s="33" t="s">
        <v>1119</v>
      </c>
      <c r="L62" s="33" t="s">
        <v>2342</v>
      </c>
      <c r="M62" s="33" t="s">
        <v>2338</v>
      </c>
      <c r="N62" s="33"/>
      <c r="O62" s="33"/>
      <c r="P62" s="33"/>
      <c r="Q62" s="33"/>
      <c r="R62" s="33">
        <v>1173</v>
      </c>
      <c r="S62" s="2"/>
      <c r="T62" s="2"/>
      <c r="U62" s="2"/>
      <c r="V62" s="2"/>
      <c r="W62" s="2"/>
      <c r="X62" s="18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1"/>
      <c r="BA62" s="2"/>
      <c r="BB62" s="2"/>
      <c r="BC62" s="2"/>
      <c r="BD62" s="2"/>
      <c r="BE62" s="2" t="s">
        <v>1830</v>
      </c>
      <c r="BF62" s="2"/>
      <c r="BG62" s="2"/>
      <c r="BH62" s="2" t="s">
        <v>1133</v>
      </c>
      <c r="BI62" s="2"/>
      <c r="BJ62" s="2"/>
      <c r="BK62" s="1"/>
      <c r="BL62" s="2"/>
      <c r="BM62" s="2"/>
      <c r="BN62" s="2"/>
      <c r="BO62" s="1"/>
      <c r="BP62" s="29"/>
    </row>
    <row r="63" spans="1:68" ht="16.2">
      <c r="A63" s="23">
        <v>59</v>
      </c>
      <c r="B63" s="33" t="s">
        <v>1548</v>
      </c>
      <c r="C63" s="33" t="s">
        <v>1461</v>
      </c>
      <c r="D63" s="33" t="s">
        <v>216</v>
      </c>
      <c r="E63" s="33">
        <v>44</v>
      </c>
      <c r="F63" s="33"/>
      <c r="G63" s="33"/>
      <c r="H63" s="52" t="str">
        <f t="shared" si="2"/>
        <v>林＊雯</v>
      </c>
      <c r="I63" s="23" t="str">
        <f t="shared" si="1"/>
        <v>1＊536447</v>
      </c>
      <c r="J63" s="33" t="s">
        <v>751</v>
      </c>
      <c r="K63" s="33" t="s">
        <v>67</v>
      </c>
      <c r="L63" s="33" t="s">
        <v>2331</v>
      </c>
      <c r="M63" s="33"/>
      <c r="N63" s="33"/>
      <c r="O63" s="33"/>
      <c r="P63" s="33"/>
      <c r="Q63" s="33"/>
      <c r="R63" s="33">
        <v>1173</v>
      </c>
      <c r="S63" s="2"/>
      <c r="T63" s="2"/>
      <c r="U63" s="2"/>
      <c r="V63" s="2"/>
      <c r="W63" s="2"/>
      <c r="X63" s="18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1"/>
      <c r="BC63" s="2"/>
      <c r="BD63" s="1" t="s">
        <v>1829</v>
      </c>
      <c r="BE63" s="2"/>
      <c r="BF63" s="2"/>
      <c r="BG63" s="2"/>
      <c r="BH63" s="1"/>
      <c r="BI63" s="2"/>
      <c r="BJ63" s="2"/>
      <c r="BK63" s="1"/>
      <c r="BL63" s="2"/>
      <c r="BM63" s="2"/>
      <c r="BN63" s="2"/>
      <c r="BO63" s="1"/>
      <c r="BP63" s="29"/>
    </row>
    <row r="64" spans="1:68" ht="16.2">
      <c r="A64" s="23">
        <v>60</v>
      </c>
      <c r="B64" s="33" t="s">
        <v>1549</v>
      </c>
      <c r="C64" s="33" t="s">
        <v>1462</v>
      </c>
      <c r="D64" s="33" t="s">
        <v>218</v>
      </c>
      <c r="E64" s="33">
        <v>86</v>
      </c>
      <c r="F64" s="33"/>
      <c r="G64" s="33"/>
      <c r="H64" s="52" t="str">
        <f t="shared" si="2"/>
        <v>陳＊清</v>
      </c>
      <c r="I64" s="23" t="str">
        <f t="shared" si="1"/>
        <v>1＊026212</v>
      </c>
      <c r="J64" s="33" t="s">
        <v>1439</v>
      </c>
      <c r="K64" s="33" t="s">
        <v>58</v>
      </c>
      <c r="L64" s="33" t="s">
        <v>2322</v>
      </c>
      <c r="M64" s="33"/>
      <c r="N64" s="33"/>
      <c r="O64" s="33"/>
      <c r="P64" s="33"/>
      <c r="Q64" s="33"/>
      <c r="R64" s="33">
        <v>1173</v>
      </c>
      <c r="S64" s="2"/>
      <c r="T64" s="2"/>
      <c r="U64" s="2"/>
      <c r="V64" s="2"/>
      <c r="W64" s="2"/>
      <c r="X64" s="18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 t="s">
        <v>1829</v>
      </c>
      <c r="BA64" s="2"/>
      <c r="BB64" s="2"/>
      <c r="BC64" s="2"/>
      <c r="BD64" s="1"/>
      <c r="BE64" s="2"/>
      <c r="BF64" s="2"/>
      <c r="BG64" s="2"/>
      <c r="BH64" s="2"/>
      <c r="BI64" s="2"/>
      <c r="BJ64" s="2"/>
      <c r="BK64" s="1"/>
      <c r="BL64" s="2"/>
      <c r="BM64" s="2"/>
      <c r="BN64" s="2"/>
      <c r="BO64" s="1"/>
      <c r="BP64" s="29"/>
    </row>
    <row r="65" spans="1:68" ht="16.2">
      <c r="A65" s="23">
        <v>61</v>
      </c>
      <c r="B65" s="33" t="s">
        <v>1550</v>
      </c>
      <c r="C65" s="33" t="s">
        <v>1463</v>
      </c>
      <c r="D65" s="33" t="s">
        <v>218</v>
      </c>
      <c r="E65" s="33">
        <v>70</v>
      </c>
      <c r="F65" s="33"/>
      <c r="G65" s="33"/>
      <c r="H65" s="52" t="str">
        <f t="shared" si="2"/>
        <v>侯＊揚</v>
      </c>
      <c r="I65" s="23" t="str">
        <f t="shared" si="1"/>
        <v>1＊537274</v>
      </c>
      <c r="J65" s="33" t="s">
        <v>1439</v>
      </c>
      <c r="K65" s="33" t="s">
        <v>58</v>
      </c>
      <c r="L65" s="33" t="s">
        <v>2322</v>
      </c>
      <c r="M65" s="33"/>
      <c r="N65" s="33"/>
      <c r="O65" s="33"/>
      <c r="P65" s="33"/>
      <c r="Q65" s="33"/>
      <c r="R65" s="33">
        <v>1173</v>
      </c>
      <c r="S65" s="2"/>
      <c r="T65" s="2"/>
      <c r="U65" s="2"/>
      <c r="V65" s="2"/>
      <c r="W65" s="2"/>
      <c r="X65" s="18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 t="s">
        <v>1829</v>
      </c>
      <c r="BA65" s="2"/>
      <c r="BB65" s="2"/>
      <c r="BC65" s="2"/>
      <c r="BD65" s="1"/>
      <c r="BE65" s="2"/>
      <c r="BF65" s="2"/>
      <c r="BG65" s="2"/>
      <c r="BH65" s="2"/>
      <c r="BI65" s="2"/>
      <c r="BJ65" s="2"/>
      <c r="BK65" s="1"/>
      <c r="BL65" s="2"/>
      <c r="BM65" s="2"/>
      <c r="BN65" s="2"/>
      <c r="BO65" s="1"/>
      <c r="BP65" s="29"/>
    </row>
    <row r="66" spans="1:68" ht="16.2">
      <c r="A66" s="23">
        <v>62</v>
      </c>
      <c r="B66" s="33" t="s">
        <v>1551</v>
      </c>
      <c r="C66" s="33" t="s">
        <v>1464</v>
      </c>
      <c r="D66" s="33" t="s">
        <v>218</v>
      </c>
      <c r="E66" s="33">
        <v>80</v>
      </c>
      <c r="F66" s="33"/>
      <c r="G66" s="33"/>
      <c r="H66" s="52" t="str">
        <f t="shared" si="2"/>
        <v>林＊豐</v>
      </c>
      <c r="I66" s="23" t="str">
        <f t="shared" si="1"/>
        <v>1＊021773</v>
      </c>
      <c r="J66" s="33" t="s">
        <v>1439</v>
      </c>
      <c r="K66" s="33" t="s">
        <v>58</v>
      </c>
      <c r="L66" s="33" t="s">
        <v>2322</v>
      </c>
      <c r="M66" s="33"/>
      <c r="N66" s="33"/>
      <c r="O66" s="33"/>
      <c r="P66" s="33"/>
      <c r="Q66" s="33"/>
      <c r="R66" s="33">
        <v>1173</v>
      </c>
      <c r="S66" s="2"/>
      <c r="T66" s="2"/>
      <c r="U66" s="2"/>
      <c r="V66" s="2"/>
      <c r="W66" s="2"/>
      <c r="X66" s="18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1" t="s">
        <v>1829</v>
      </c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1"/>
      <c r="BL66" s="2"/>
      <c r="BM66" s="2"/>
      <c r="BN66" s="2"/>
      <c r="BO66" s="1"/>
      <c r="BP66" s="29"/>
    </row>
    <row r="67" spans="1:68" ht="16.2">
      <c r="A67" s="23">
        <v>63</v>
      </c>
      <c r="B67" s="33" t="s">
        <v>1552</v>
      </c>
      <c r="C67" s="33" t="s">
        <v>1465</v>
      </c>
      <c r="D67" s="33" t="s">
        <v>218</v>
      </c>
      <c r="E67" s="33">
        <v>87</v>
      </c>
      <c r="F67" s="33"/>
      <c r="G67" s="33"/>
      <c r="H67" s="52" t="str">
        <f t="shared" si="2"/>
        <v>傅＊</v>
      </c>
      <c r="I67" s="23" t="str">
        <f t="shared" si="1"/>
        <v>1＊484052</v>
      </c>
      <c r="J67" s="33" t="s">
        <v>1439</v>
      </c>
      <c r="K67" s="33" t="s">
        <v>58</v>
      </c>
      <c r="L67" s="33" t="s">
        <v>2322</v>
      </c>
      <c r="M67" s="33"/>
      <c r="N67" s="33"/>
      <c r="O67" s="33"/>
      <c r="P67" s="33"/>
      <c r="Q67" s="33"/>
      <c r="R67" s="33">
        <v>1173</v>
      </c>
      <c r="S67" s="2"/>
      <c r="T67" s="2"/>
      <c r="U67" s="2"/>
      <c r="V67" s="2"/>
      <c r="W67" s="2"/>
      <c r="X67" s="18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1" t="s">
        <v>1829</v>
      </c>
      <c r="BA67" s="2"/>
      <c r="BB67" s="2"/>
      <c r="BC67" s="2"/>
      <c r="BD67" s="2"/>
      <c r="BE67" s="2"/>
      <c r="BF67" s="2"/>
      <c r="BG67" s="2"/>
      <c r="BH67" s="1"/>
      <c r="BI67" s="2"/>
      <c r="BJ67" s="2"/>
      <c r="BK67" s="1"/>
      <c r="BL67" s="2"/>
      <c r="BM67" s="2"/>
      <c r="BN67" s="2"/>
      <c r="BO67" s="1"/>
      <c r="BP67" s="29"/>
    </row>
    <row r="68" spans="1:68" ht="31.2">
      <c r="A68" s="23">
        <v>64</v>
      </c>
      <c r="B68" s="33" t="s">
        <v>1553</v>
      </c>
      <c r="C68" s="33" t="s">
        <v>1466</v>
      </c>
      <c r="D68" s="33" t="s">
        <v>216</v>
      </c>
      <c r="E68" s="33">
        <v>81</v>
      </c>
      <c r="F68" s="33" t="s">
        <v>1434</v>
      </c>
      <c r="G68" s="33" t="s">
        <v>1467</v>
      </c>
      <c r="H68" s="52" t="str">
        <f t="shared" si="2"/>
        <v>黃＊治</v>
      </c>
      <c r="I68" s="23" t="str">
        <f t="shared" si="1"/>
        <v>0＊101441</v>
      </c>
      <c r="J68" s="33" t="s">
        <v>1434</v>
      </c>
      <c r="K68" s="33" t="s">
        <v>1118</v>
      </c>
      <c r="L68" s="33" t="s">
        <v>2333</v>
      </c>
      <c r="M68" s="33" t="s">
        <v>2347</v>
      </c>
      <c r="N68" s="33"/>
      <c r="O68" s="33"/>
      <c r="P68" s="33"/>
      <c r="Q68" s="33"/>
      <c r="R68" s="33">
        <v>1173</v>
      </c>
      <c r="S68" s="2"/>
      <c r="T68" s="2"/>
      <c r="U68" s="2"/>
      <c r="V68" s="2"/>
      <c r="W68" s="2"/>
      <c r="X68" s="18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1"/>
      <c r="BA68" s="2"/>
      <c r="BB68" s="1" t="s">
        <v>1830</v>
      </c>
      <c r="BC68" s="2"/>
      <c r="BD68" s="2"/>
      <c r="BE68" s="2"/>
      <c r="BF68" s="2"/>
      <c r="BG68" s="2"/>
      <c r="BH68" s="2"/>
      <c r="BI68" s="2"/>
      <c r="BJ68" s="2"/>
      <c r="BK68" s="1"/>
      <c r="BL68" s="2"/>
      <c r="BM68" s="2"/>
      <c r="BN68" s="2"/>
      <c r="BO68" s="1" t="s">
        <v>1111</v>
      </c>
      <c r="BP68" s="29"/>
    </row>
    <row r="69" spans="1:68" ht="16.2">
      <c r="A69" s="23">
        <v>65</v>
      </c>
      <c r="B69" s="33" t="s">
        <v>1554</v>
      </c>
      <c r="C69" s="33" t="s">
        <v>1468</v>
      </c>
      <c r="D69" s="33" t="s">
        <v>216</v>
      </c>
      <c r="E69" s="33">
        <v>41</v>
      </c>
      <c r="F69" s="33"/>
      <c r="G69" s="33"/>
      <c r="H69" s="52" t="str">
        <f t="shared" si="2"/>
        <v>姚＊融</v>
      </c>
      <c r="I69" s="23" t="str">
        <f t="shared" ref="I69:I132" si="3">REPLACE(C69,2,1,"＊")</f>
        <v>1＊397085</v>
      </c>
      <c r="J69" s="33" t="s">
        <v>1395</v>
      </c>
      <c r="K69" s="33" t="s">
        <v>58</v>
      </c>
      <c r="L69" s="33" t="s">
        <v>2322</v>
      </c>
      <c r="M69" s="33"/>
      <c r="N69" s="33"/>
      <c r="O69" s="33"/>
      <c r="P69" s="33"/>
      <c r="Q69" s="33"/>
      <c r="R69" s="33">
        <v>1173</v>
      </c>
      <c r="S69" s="2"/>
      <c r="T69" s="2"/>
      <c r="U69" s="2"/>
      <c r="V69" s="2"/>
      <c r="W69" s="2"/>
      <c r="X69" s="18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1" t="s">
        <v>1829</v>
      </c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1"/>
      <c r="BL69" s="2"/>
      <c r="BM69" s="2"/>
      <c r="BN69" s="2"/>
      <c r="BO69" s="1"/>
      <c r="BP69" s="29"/>
    </row>
    <row r="70" spans="1:68" ht="16.2">
      <c r="A70" s="23">
        <v>66</v>
      </c>
      <c r="B70" s="33" t="s">
        <v>1555</v>
      </c>
      <c r="C70" s="33" t="s">
        <v>1469</v>
      </c>
      <c r="D70" s="33" t="s">
        <v>216</v>
      </c>
      <c r="E70" s="33">
        <v>76</v>
      </c>
      <c r="F70" s="33"/>
      <c r="G70" s="33"/>
      <c r="H70" s="52" t="str">
        <f t="shared" si="2"/>
        <v>李＊蘭</v>
      </c>
      <c r="I70" s="23" t="str">
        <f t="shared" si="3"/>
        <v>0＊048514</v>
      </c>
      <c r="J70" s="33" t="s">
        <v>1395</v>
      </c>
      <c r="K70" s="33" t="s">
        <v>58</v>
      </c>
      <c r="L70" s="33" t="s">
        <v>2322</v>
      </c>
      <c r="M70" s="33"/>
      <c r="N70" s="33"/>
      <c r="O70" s="33"/>
      <c r="P70" s="33"/>
      <c r="Q70" s="33"/>
      <c r="R70" s="33">
        <v>1173</v>
      </c>
      <c r="S70" s="2"/>
      <c r="T70" s="2"/>
      <c r="U70" s="2"/>
      <c r="V70" s="2"/>
      <c r="W70" s="2"/>
      <c r="X70" s="18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 t="s">
        <v>1829</v>
      </c>
      <c r="AZ70" s="2"/>
      <c r="BA70" s="2"/>
      <c r="BB70" s="1"/>
      <c r="BC70" s="2"/>
      <c r="BD70" s="2"/>
      <c r="BE70" s="2"/>
      <c r="BF70" s="2"/>
      <c r="BG70" s="2"/>
      <c r="BH70" s="1"/>
      <c r="BI70" s="2"/>
      <c r="BJ70" s="2"/>
      <c r="BK70" s="1"/>
      <c r="BL70" s="2"/>
      <c r="BM70" s="2"/>
      <c r="BN70" s="2"/>
      <c r="BO70" s="1"/>
      <c r="BP70" s="29"/>
    </row>
    <row r="71" spans="1:68" ht="31.2">
      <c r="A71" s="23">
        <v>67</v>
      </c>
      <c r="B71" s="33" t="s">
        <v>1556</v>
      </c>
      <c r="C71" s="33" t="s">
        <v>1470</v>
      </c>
      <c r="D71" s="33" t="s">
        <v>216</v>
      </c>
      <c r="E71" s="33">
        <v>66</v>
      </c>
      <c r="F71" s="33"/>
      <c r="G71" s="33"/>
      <c r="H71" s="52" t="str">
        <f t="shared" si="2"/>
        <v>林＊珠</v>
      </c>
      <c r="I71" s="23" t="str">
        <f t="shared" si="3"/>
        <v>0＊149805</v>
      </c>
      <c r="J71" s="33" t="s">
        <v>1402</v>
      </c>
      <c r="K71" s="33" t="s">
        <v>1117</v>
      </c>
      <c r="L71" s="33" t="s">
        <v>2333</v>
      </c>
      <c r="M71" s="33" t="s">
        <v>2348</v>
      </c>
      <c r="N71" s="33"/>
      <c r="O71" s="33"/>
      <c r="P71" s="33"/>
      <c r="Q71" s="33"/>
      <c r="R71" s="33">
        <v>1173</v>
      </c>
      <c r="S71" s="2"/>
      <c r="T71" s="2"/>
      <c r="U71" s="2"/>
      <c r="V71" s="2"/>
      <c r="W71" s="2"/>
      <c r="X71" s="18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2"/>
      <c r="AQ71" s="2"/>
      <c r="AR71" s="2"/>
      <c r="AS71" s="1"/>
      <c r="AT71" s="1"/>
      <c r="AU71" s="1"/>
      <c r="AV71" s="1"/>
      <c r="AW71" s="1"/>
      <c r="AX71" s="2"/>
      <c r="AY71" s="1"/>
      <c r="AZ71" s="1"/>
      <c r="BA71" s="1"/>
      <c r="BB71" s="1" t="s">
        <v>1830</v>
      </c>
      <c r="BC71" s="1"/>
      <c r="BD71" s="1"/>
      <c r="BE71" s="1"/>
      <c r="BF71" s="1"/>
      <c r="BG71" s="1"/>
      <c r="BH71" s="1"/>
      <c r="BI71" s="2" t="s">
        <v>1829</v>
      </c>
      <c r="BJ71" s="2"/>
      <c r="BK71" s="1"/>
      <c r="BL71" s="2"/>
      <c r="BM71" s="2"/>
      <c r="BN71" s="2"/>
      <c r="BO71" s="1"/>
      <c r="BP71" s="29"/>
    </row>
    <row r="72" spans="1:68" ht="16.2">
      <c r="A72" s="23">
        <v>68</v>
      </c>
      <c r="B72" s="33" t="s">
        <v>1557</v>
      </c>
      <c r="C72" s="33" t="s">
        <v>1471</v>
      </c>
      <c r="D72" s="33" t="s">
        <v>218</v>
      </c>
      <c r="E72" s="33">
        <v>88</v>
      </c>
      <c r="F72" s="33" t="s">
        <v>603</v>
      </c>
      <c r="G72" s="33" t="s">
        <v>1447</v>
      </c>
      <c r="H72" s="52" t="str">
        <f t="shared" si="2"/>
        <v>林＊德</v>
      </c>
      <c r="I72" s="23" t="str">
        <f t="shared" si="3"/>
        <v>1＊133962</v>
      </c>
      <c r="J72" s="33" t="s">
        <v>1402</v>
      </c>
      <c r="K72" s="33" t="s">
        <v>135</v>
      </c>
      <c r="L72" s="33" t="s">
        <v>2333</v>
      </c>
      <c r="M72" s="33"/>
      <c r="N72" s="33"/>
      <c r="O72" s="33"/>
      <c r="P72" s="33"/>
      <c r="Q72" s="33"/>
      <c r="R72" s="33">
        <v>1173</v>
      </c>
      <c r="S72" s="2"/>
      <c r="T72" s="2"/>
      <c r="U72" s="2"/>
      <c r="V72" s="2"/>
      <c r="W72" s="2"/>
      <c r="X72" s="18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2"/>
      <c r="AQ72" s="2"/>
      <c r="AR72" s="2"/>
      <c r="AS72" s="1"/>
      <c r="AT72" s="1"/>
      <c r="AU72" s="1"/>
      <c r="AV72" s="1"/>
      <c r="AW72" s="1"/>
      <c r="AX72" s="2"/>
      <c r="AY72" s="1"/>
      <c r="AZ72" s="1"/>
      <c r="BA72" s="1"/>
      <c r="BB72" s="1" t="s">
        <v>1830</v>
      </c>
      <c r="BC72" s="1"/>
      <c r="BD72" s="1"/>
      <c r="BE72" s="1"/>
      <c r="BF72" s="1"/>
      <c r="BG72" s="2"/>
      <c r="BH72" s="1"/>
      <c r="BI72" s="2"/>
      <c r="BJ72" s="2"/>
      <c r="BK72" s="1"/>
      <c r="BL72" s="2"/>
      <c r="BM72" s="2"/>
      <c r="BN72" s="2"/>
      <c r="BO72" s="1"/>
      <c r="BP72" s="29"/>
    </row>
    <row r="73" spans="1:68" ht="31.2">
      <c r="A73" s="23">
        <v>69</v>
      </c>
      <c r="B73" s="33" t="s">
        <v>1558</v>
      </c>
      <c r="C73" s="33" t="s">
        <v>1472</v>
      </c>
      <c r="D73" s="33" t="s">
        <v>218</v>
      </c>
      <c r="E73" s="33">
        <v>62</v>
      </c>
      <c r="F73" s="33"/>
      <c r="G73" s="33"/>
      <c r="H73" s="52" t="str">
        <f t="shared" si="2"/>
        <v>李＊元</v>
      </c>
      <c r="I73" s="23" t="str">
        <f t="shared" si="3"/>
        <v>2＊424345</v>
      </c>
      <c r="J73" s="33" t="s">
        <v>1402</v>
      </c>
      <c r="K73" s="33" t="s">
        <v>1156</v>
      </c>
      <c r="L73" s="33" t="s">
        <v>2318</v>
      </c>
      <c r="M73" s="33" t="s">
        <v>2320</v>
      </c>
      <c r="N73" s="33"/>
      <c r="O73" s="33"/>
      <c r="P73" s="33"/>
      <c r="Q73" s="33"/>
      <c r="R73" s="33">
        <v>1173</v>
      </c>
      <c r="S73" s="2"/>
      <c r="T73" s="2"/>
      <c r="U73" s="2"/>
      <c r="V73" s="2"/>
      <c r="W73" s="2"/>
      <c r="X73" s="18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2"/>
      <c r="AQ73" s="2"/>
      <c r="AR73" s="2"/>
      <c r="AS73" s="1"/>
      <c r="AT73" s="1"/>
      <c r="AU73" s="1"/>
      <c r="AV73" s="1"/>
      <c r="AW73" s="1"/>
      <c r="AX73" s="2"/>
      <c r="AY73" s="1"/>
      <c r="AZ73" s="1"/>
      <c r="BA73" s="1"/>
      <c r="BB73" s="1"/>
      <c r="BC73" s="1"/>
      <c r="BD73" s="1"/>
      <c r="BE73" s="1"/>
      <c r="BF73" s="1" t="s">
        <v>1829</v>
      </c>
      <c r="BG73" s="1" t="s">
        <v>1829</v>
      </c>
      <c r="BH73" s="1"/>
      <c r="BI73" s="2"/>
      <c r="BJ73" s="2"/>
      <c r="BK73" s="1"/>
      <c r="BL73" s="2"/>
      <c r="BM73" s="2"/>
      <c r="BN73" s="2"/>
      <c r="BO73" s="1"/>
      <c r="BP73" s="29"/>
    </row>
    <row r="74" spans="1:68" ht="16.2">
      <c r="A74" s="23">
        <v>70</v>
      </c>
      <c r="B74" s="33" t="s">
        <v>1559</v>
      </c>
      <c r="C74" s="33" t="s">
        <v>1473</v>
      </c>
      <c r="D74" s="33" t="s">
        <v>216</v>
      </c>
      <c r="E74" s="33">
        <v>56</v>
      </c>
      <c r="F74" s="33"/>
      <c r="G74" s="33"/>
      <c r="H74" s="52" t="str">
        <f t="shared" si="2"/>
        <v>溫＊琴</v>
      </c>
      <c r="I74" s="23" t="str">
        <f t="shared" si="3"/>
        <v>2＊148711</v>
      </c>
      <c r="J74" s="33" t="s">
        <v>1394</v>
      </c>
      <c r="K74" s="33" t="s">
        <v>58</v>
      </c>
      <c r="L74" s="33" t="s">
        <v>2322</v>
      </c>
      <c r="M74" s="33"/>
      <c r="N74" s="33"/>
      <c r="O74" s="33"/>
      <c r="P74" s="33"/>
      <c r="Q74" s="33"/>
      <c r="R74" s="33">
        <v>1173</v>
      </c>
      <c r="S74" s="2"/>
      <c r="T74" s="2"/>
      <c r="U74" s="2"/>
      <c r="V74" s="2"/>
      <c r="W74" s="2"/>
      <c r="X74" s="18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2"/>
      <c r="AQ74" s="2"/>
      <c r="AR74" s="2"/>
      <c r="AS74" s="1"/>
      <c r="AT74" s="1"/>
      <c r="AU74" s="1"/>
      <c r="AV74" s="1"/>
      <c r="AW74" s="1"/>
      <c r="AX74" s="2"/>
      <c r="AY74" s="1" t="s">
        <v>1829</v>
      </c>
      <c r="AZ74" s="1"/>
      <c r="BA74" s="1"/>
      <c r="BB74" s="1"/>
      <c r="BC74" s="1"/>
      <c r="BD74" s="1"/>
      <c r="BE74" s="1"/>
      <c r="BF74" s="1"/>
      <c r="BG74" s="2"/>
      <c r="BH74" s="1"/>
      <c r="BI74" s="2"/>
      <c r="BJ74" s="2"/>
      <c r="BK74" s="1"/>
      <c r="BL74" s="2"/>
      <c r="BM74" s="2"/>
      <c r="BN74" s="2"/>
      <c r="BO74" s="1"/>
      <c r="BP74" s="29"/>
    </row>
    <row r="75" spans="1:68" ht="16.2">
      <c r="A75" s="23">
        <v>71</v>
      </c>
      <c r="B75" s="33" t="s">
        <v>1560</v>
      </c>
      <c r="C75" s="33">
        <v>9502045</v>
      </c>
      <c r="D75" s="33" t="s">
        <v>216</v>
      </c>
      <c r="E75" s="33">
        <v>86</v>
      </c>
      <c r="F75" s="33" t="s">
        <v>1474</v>
      </c>
      <c r="G75" s="67">
        <v>44305</v>
      </c>
      <c r="H75" s="52" t="str">
        <f t="shared" si="2"/>
        <v>侯＊雪</v>
      </c>
      <c r="I75" s="23" t="str">
        <f t="shared" si="3"/>
        <v>9＊02045</v>
      </c>
      <c r="J75" s="33" t="s">
        <v>1415</v>
      </c>
      <c r="K75" s="33" t="s">
        <v>135</v>
      </c>
      <c r="L75" s="33" t="s">
        <v>2333</v>
      </c>
      <c r="M75" s="33"/>
      <c r="N75" s="33"/>
      <c r="O75" s="33"/>
      <c r="P75" s="33"/>
      <c r="Q75" s="33"/>
      <c r="R75" s="33">
        <v>1173</v>
      </c>
      <c r="S75" s="2"/>
      <c r="T75" s="2"/>
      <c r="U75" s="2"/>
      <c r="V75" s="2"/>
      <c r="W75" s="2"/>
      <c r="X75" s="18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2"/>
      <c r="AQ75" s="2"/>
      <c r="AR75" s="2"/>
      <c r="AS75" s="1"/>
      <c r="AT75" s="1"/>
      <c r="AU75" s="1"/>
      <c r="AV75" s="1"/>
      <c r="AW75" s="1"/>
      <c r="AX75" s="2"/>
      <c r="AY75" s="1"/>
      <c r="AZ75" s="1"/>
      <c r="BA75" s="1"/>
      <c r="BB75" s="1" t="s">
        <v>1830</v>
      </c>
      <c r="BC75" s="1"/>
      <c r="BD75" s="1"/>
      <c r="BE75" s="1"/>
      <c r="BF75" s="1"/>
      <c r="BG75" s="1"/>
      <c r="BH75" s="1"/>
      <c r="BI75" s="2"/>
      <c r="BJ75" s="2"/>
      <c r="BK75" s="1"/>
      <c r="BL75" s="2"/>
      <c r="BM75" s="2"/>
      <c r="BN75" s="2"/>
      <c r="BO75" s="1"/>
      <c r="BP75" s="29"/>
    </row>
    <row r="76" spans="1:68" ht="31.2">
      <c r="A76" s="23">
        <v>72</v>
      </c>
      <c r="B76" s="33" t="s">
        <v>1561</v>
      </c>
      <c r="C76" s="33" t="s">
        <v>1475</v>
      </c>
      <c r="D76" s="33" t="s">
        <v>218</v>
      </c>
      <c r="E76" s="33">
        <v>67</v>
      </c>
      <c r="F76" s="33" t="s">
        <v>1395</v>
      </c>
      <c r="G76" s="67">
        <v>44306</v>
      </c>
      <c r="H76" s="52" t="str">
        <f t="shared" si="2"/>
        <v>潘＊木</v>
      </c>
      <c r="I76" s="23" t="str">
        <f t="shared" si="3"/>
        <v>1＊258886</v>
      </c>
      <c r="J76" s="33" t="s">
        <v>1415</v>
      </c>
      <c r="K76" s="33" t="s">
        <v>1118</v>
      </c>
      <c r="L76" s="33" t="s">
        <v>2333</v>
      </c>
      <c r="M76" s="33" t="s">
        <v>2323</v>
      </c>
      <c r="N76" s="33"/>
      <c r="O76" s="33"/>
      <c r="P76" s="33"/>
      <c r="Q76" s="33"/>
      <c r="R76" s="33">
        <v>1173</v>
      </c>
      <c r="S76" s="2"/>
      <c r="T76" s="2"/>
      <c r="U76" s="2"/>
      <c r="V76" s="2"/>
      <c r="W76" s="2"/>
      <c r="X76" s="18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2"/>
      <c r="AQ76" s="2"/>
      <c r="AR76" s="2"/>
      <c r="AS76" s="1"/>
      <c r="AT76" s="1"/>
      <c r="AU76" s="1"/>
      <c r="AV76" s="1"/>
      <c r="AW76" s="1"/>
      <c r="AX76" s="2"/>
      <c r="AY76" s="1"/>
      <c r="AZ76" s="1"/>
      <c r="BA76" s="1"/>
      <c r="BB76" s="1" t="s">
        <v>1830</v>
      </c>
      <c r="BC76" s="1"/>
      <c r="BD76" s="1"/>
      <c r="BE76" s="1"/>
      <c r="BF76" s="1"/>
      <c r="BG76" s="1"/>
      <c r="BH76" s="1"/>
      <c r="BI76" s="2"/>
      <c r="BJ76" s="2"/>
      <c r="BK76" s="1"/>
      <c r="BL76" s="2"/>
      <c r="BM76" s="2"/>
      <c r="BN76" s="2"/>
      <c r="BO76" s="1" t="s">
        <v>1111</v>
      </c>
      <c r="BP76" s="29"/>
    </row>
    <row r="77" spans="1:68" ht="31.2">
      <c r="A77" s="23">
        <v>73</v>
      </c>
      <c r="B77" s="33" t="s">
        <v>1562</v>
      </c>
      <c r="C77" s="33" t="s">
        <v>1476</v>
      </c>
      <c r="D77" s="33" t="s">
        <v>216</v>
      </c>
      <c r="E77" s="33">
        <v>71</v>
      </c>
      <c r="F77" s="33" t="s">
        <v>1416</v>
      </c>
      <c r="G77" s="33" t="s">
        <v>1432</v>
      </c>
      <c r="H77" s="52" t="str">
        <f t="shared" si="2"/>
        <v>黃＊娥</v>
      </c>
      <c r="I77" s="23" t="str">
        <f t="shared" si="3"/>
        <v>2＊322218</v>
      </c>
      <c r="J77" s="33" t="s">
        <v>1416</v>
      </c>
      <c r="K77" s="33" t="s">
        <v>83</v>
      </c>
      <c r="L77" s="33" t="s">
        <v>2324</v>
      </c>
      <c r="M77" s="33"/>
      <c r="N77" s="33"/>
      <c r="O77" s="33"/>
      <c r="P77" s="33"/>
      <c r="Q77" s="33"/>
      <c r="R77" s="33">
        <v>1173</v>
      </c>
      <c r="S77" s="2"/>
      <c r="T77" s="2"/>
      <c r="U77" s="2"/>
      <c r="V77" s="2"/>
      <c r="W77" s="2"/>
      <c r="X77" s="18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2"/>
      <c r="AQ77" s="2"/>
      <c r="AR77" s="2"/>
      <c r="AS77" s="1"/>
      <c r="AT77" s="1"/>
      <c r="AU77" s="1"/>
      <c r="AV77" s="1"/>
      <c r="AW77" s="1"/>
      <c r="AX77" s="2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2"/>
      <c r="BJ77" s="2"/>
      <c r="BK77" s="1"/>
      <c r="BL77" s="2"/>
      <c r="BM77" s="2"/>
      <c r="BN77" s="2"/>
      <c r="BO77" s="1" t="s">
        <v>1098</v>
      </c>
      <c r="BP77" s="29"/>
    </row>
    <row r="78" spans="1:68" ht="16.2">
      <c r="A78" s="23">
        <v>74</v>
      </c>
      <c r="B78" s="33" t="s">
        <v>1070</v>
      </c>
      <c r="C78" s="33" t="s">
        <v>903</v>
      </c>
      <c r="D78" s="33" t="s">
        <v>216</v>
      </c>
      <c r="E78" s="33">
        <v>74</v>
      </c>
      <c r="F78" s="33"/>
      <c r="G78" s="33"/>
      <c r="H78" s="52" t="str">
        <f t="shared" si="2"/>
        <v>劉＊秀猜</v>
      </c>
      <c r="I78" s="23" t="str">
        <f t="shared" si="3"/>
        <v>1＊330946</v>
      </c>
      <c r="J78" s="33" t="s">
        <v>1456</v>
      </c>
      <c r="K78" s="33" t="s">
        <v>118</v>
      </c>
      <c r="L78" s="33" t="s">
        <v>2332</v>
      </c>
      <c r="M78" s="33"/>
      <c r="N78" s="33"/>
      <c r="O78" s="33"/>
      <c r="P78" s="33"/>
      <c r="Q78" s="33"/>
      <c r="R78" s="33">
        <v>1173</v>
      </c>
      <c r="S78" s="2"/>
      <c r="T78" s="2"/>
      <c r="U78" s="2"/>
      <c r="V78" s="2"/>
      <c r="W78" s="2"/>
      <c r="X78" s="18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2"/>
      <c r="AQ78" s="2"/>
      <c r="AR78" s="2"/>
      <c r="AS78" s="1"/>
      <c r="AT78" s="1"/>
      <c r="AU78" s="1"/>
      <c r="AV78" s="1"/>
      <c r="AW78" s="1"/>
      <c r="AX78" s="2"/>
      <c r="AY78" s="1"/>
      <c r="AZ78" s="1"/>
      <c r="BA78" s="1"/>
      <c r="BB78" s="1"/>
      <c r="BC78" s="1" t="s">
        <v>1829</v>
      </c>
      <c r="BD78" s="1"/>
      <c r="BE78" s="1"/>
      <c r="BF78" s="1"/>
      <c r="BG78" s="2"/>
      <c r="BH78" s="1"/>
      <c r="BI78" s="2"/>
      <c r="BJ78" s="2"/>
      <c r="BK78" s="1"/>
      <c r="BL78" s="2"/>
      <c r="BM78" s="2"/>
      <c r="BN78" s="2"/>
      <c r="BO78" s="1"/>
      <c r="BP78" s="29"/>
    </row>
    <row r="79" spans="1:68" ht="16.2">
      <c r="A79" s="23">
        <v>75</v>
      </c>
      <c r="B79" s="33" t="s">
        <v>1563</v>
      </c>
      <c r="C79" s="33" t="s">
        <v>1477</v>
      </c>
      <c r="D79" s="33" t="s">
        <v>218</v>
      </c>
      <c r="E79" s="33">
        <v>71</v>
      </c>
      <c r="F79" s="33" t="s">
        <v>758</v>
      </c>
      <c r="G79" s="33" t="s">
        <v>1446</v>
      </c>
      <c r="H79" s="52" t="str">
        <f t="shared" si="2"/>
        <v>楊＊三</v>
      </c>
      <c r="I79" s="23" t="str">
        <f t="shared" si="3"/>
        <v>1＊263241</v>
      </c>
      <c r="J79" s="33" t="s">
        <v>1401</v>
      </c>
      <c r="K79" s="33" t="s">
        <v>58</v>
      </c>
      <c r="L79" s="33" t="s">
        <v>2322</v>
      </c>
      <c r="M79" s="33"/>
      <c r="N79" s="33"/>
      <c r="O79" s="33"/>
      <c r="P79" s="33"/>
      <c r="Q79" s="33"/>
      <c r="R79" s="33">
        <v>1173</v>
      </c>
      <c r="S79" s="2"/>
      <c r="T79" s="2"/>
      <c r="U79" s="2"/>
      <c r="V79" s="2"/>
      <c r="W79" s="2"/>
      <c r="X79" s="18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2"/>
      <c r="AQ79" s="2"/>
      <c r="AR79" s="2"/>
      <c r="AS79" s="1"/>
      <c r="AT79" s="1"/>
      <c r="AU79" s="1"/>
      <c r="AV79" s="1"/>
      <c r="AW79" s="1"/>
      <c r="AX79" s="2"/>
      <c r="AY79" s="1"/>
      <c r="AZ79" s="1" t="s">
        <v>1829</v>
      </c>
      <c r="BA79" s="1"/>
      <c r="BB79" s="1"/>
      <c r="BC79" s="1"/>
      <c r="BD79" s="1"/>
      <c r="BE79" s="1"/>
      <c r="BF79" s="1"/>
      <c r="BG79" s="1"/>
      <c r="BH79" s="1"/>
      <c r="BI79" s="2"/>
      <c r="BJ79" s="2"/>
      <c r="BK79" s="1"/>
      <c r="BL79" s="2"/>
      <c r="BM79" s="2"/>
      <c r="BN79" s="2"/>
      <c r="BO79" s="1"/>
      <c r="BP79" s="29"/>
    </row>
    <row r="80" spans="1:68" ht="46.8">
      <c r="A80" s="23">
        <v>76</v>
      </c>
      <c r="B80" s="33" t="s">
        <v>671</v>
      </c>
      <c r="C80" s="33" t="s">
        <v>672</v>
      </c>
      <c r="D80" s="33" t="s">
        <v>216</v>
      </c>
      <c r="E80" s="33">
        <v>73</v>
      </c>
      <c r="F80" s="33" t="s">
        <v>755</v>
      </c>
      <c r="G80" s="33" t="s">
        <v>1433</v>
      </c>
      <c r="H80" s="52" t="str">
        <f t="shared" si="2"/>
        <v>黃＊琇</v>
      </c>
      <c r="I80" s="23" t="str">
        <f t="shared" si="3"/>
        <v>0＊285174</v>
      </c>
      <c r="J80" s="33" t="s">
        <v>1451</v>
      </c>
      <c r="K80" s="33" t="s">
        <v>1163</v>
      </c>
      <c r="L80" s="33" t="s">
        <v>2333</v>
      </c>
      <c r="M80" s="33" t="s">
        <v>2321</v>
      </c>
      <c r="N80" s="33" t="s">
        <v>2323</v>
      </c>
      <c r="O80" s="33"/>
      <c r="P80" s="33"/>
      <c r="Q80" s="33"/>
      <c r="R80" s="33">
        <v>1173</v>
      </c>
      <c r="S80" s="2"/>
      <c r="T80" s="2"/>
      <c r="U80" s="2"/>
      <c r="V80" s="2"/>
      <c r="W80" s="2"/>
      <c r="X80" s="18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2"/>
      <c r="AQ80" s="1"/>
      <c r="AR80" s="2"/>
      <c r="AS80" s="1"/>
      <c r="AT80" s="1"/>
      <c r="AU80" s="1"/>
      <c r="AV80" s="1"/>
      <c r="AW80" s="1"/>
      <c r="AX80" s="2" t="s">
        <v>1829</v>
      </c>
      <c r="AY80" s="1"/>
      <c r="AZ80" s="1"/>
      <c r="BA80" s="1"/>
      <c r="BB80" s="1" t="s">
        <v>1830</v>
      </c>
      <c r="BC80" s="1"/>
      <c r="BD80" s="1"/>
      <c r="BE80" s="1"/>
      <c r="BF80" s="1"/>
      <c r="BG80" s="2"/>
      <c r="BH80" s="1"/>
      <c r="BI80" s="2"/>
      <c r="BJ80" s="2"/>
      <c r="BK80" s="1"/>
      <c r="BL80" s="2"/>
      <c r="BM80" s="2"/>
      <c r="BN80" s="2"/>
      <c r="BO80" s="1" t="s">
        <v>1111</v>
      </c>
      <c r="BP80" s="29"/>
    </row>
    <row r="81" spans="1:68" ht="31.2">
      <c r="A81" s="23">
        <v>77</v>
      </c>
      <c r="B81" s="33" t="s">
        <v>1562</v>
      </c>
      <c r="C81" s="33" t="s">
        <v>1476</v>
      </c>
      <c r="D81" s="33" t="s">
        <v>216</v>
      </c>
      <c r="E81" s="33">
        <v>71</v>
      </c>
      <c r="F81" s="33" t="s">
        <v>1416</v>
      </c>
      <c r="G81" s="33" t="s">
        <v>1432</v>
      </c>
      <c r="H81" s="52" t="str">
        <f t="shared" si="2"/>
        <v>黃＊娥</v>
      </c>
      <c r="I81" s="23" t="str">
        <f t="shared" si="3"/>
        <v>2＊322218</v>
      </c>
      <c r="J81" s="33" t="s">
        <v>1451</v>
      </c>
      <c r="K81" s="33" t="s">
        <v>1478</v>
      </c>
      <c r="L81" s="33" t="s">
        <v>2341</v>
      </c>
      <c r="M81" s="33"/>
      <c r="N81" s="33"/>
      <c r="O81" s="33"/>
      <c r="P81" s="33"/>
      <c r="Q81" s="33"/>
      <c r="R81" s="33">
        <v>1173</v>
      </c>
      <c r="S81" s="2"/>
      <c r="T81" s="2"/>
      <c r="U81" s="2"/>
      <c r="V81" s="2"/>
      <c r="W81" s="2"/>
      <c r="X81" s="18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2"/>
      <c r="AQ81" s="2"/>
      <c r="AR81" s="2"/>
      <c r="AS81" s="1"/>
      <c r="AT81" s="1"/>
      <c r="AU81" s="1"/>
      <c r="AV81" s="1"/>
      <c r="AW81" s="1"/>
      <c r="AX81" s="2"/>
      <c r="AY81" s="1"/>
      <c r="AZ81" s="1"/>
      <c r="BA81" s="1"/>
      <c r="BB81" s="1"/>
      <c r="BC81" s="1"/>
      <c r="BD81" s="1"/>
      <c r="BE81" s="1"/>
      <c r="BF81" s="1"/>
      <c r="BG81" s="2"/>
      <c r="BH81" s="1"/>
      <c r="BI81" s="2"/>
      <c r="BJ81" s="2"/>
      <c r="BK81" s="1"/>
      <c r="BL81" s="2"/>
      <c r="BM81" s="2"/>
      <c r="BN81" s="2"/>
      <c r="BO81" s="1" t="s">
        <v>1795</v>
      </c>
      <c r="BP81" s="29"/>
    </row>
    <row r="82" spans="1:68" ht="16.2">
      <c r="A82" s="23">
        <v>78</v>
      </c>
      <c r="B82" s="33" t="s">
        <v>1367</v>
      </c>
      <c r="C82" s="33" t="s">
        <v>573</v>
      </c>
      <c r="D82" s="33" t="s">
        <v>216</v>
      </c>
      <c r="E82" s="33">
        <v>59</v>
      </c>
      <c r="F82" s="33"/>
      <c r="G82" s="33"/>
      <c r="H82" s="52" t="str">
        <f t="shared" si="2"/>
        <v>王＊燕</v>
      </c>
      <c r="I82" s="23" t="str">
        <f t="shared" si="3"/>
        <v>0＊647934</v>
      </c>
      <c r="J82" s="33" t="s">
        <v>1433</v>
      </c>
      <c r="K82" s="33" t="s">
        <v>118</v>
      </c>
      <c r="L82" s="33" t="s">
        <v>2332</v>
      </c>
      <c r="M82" s="33"/>
      <c r="N82" s="33"/>
      <c r="O82" s="33"/>
      <c r="P82" s="33"/>
      <c r="Q82" s="33"/>
      <c r="R82" s="33">
        <v>1173</v>
      </c>
      <c r="S82" s="2"/>
      <c r="T82" s="2"/>
      <c r="U82" s="2"/>
      <c r="V82" s="2"/>
      <c r="W82" s="2"/>
      <c r="X82" s="18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2"/>
      <c r="AQ82" s="2"/>
      <c r="AR82" s="2"/>
      <c r="AS82" s="1"/>
      <c r="AT82" s="1"/>
      <c r="AU82" s="1"/>
      <c r="AV82" s="1"/>
      <c r="AW82" s="1"/>
      <c r="AX82" s="2"/>
      <c r="AY82" s="1"/>
      <c r="AZ82" s="1"/>
      <c r="BA82" s="1"/>
      <c r="BB82" s="1"/>
      <c r="BC82" s="1" t="s">
        <v>1829</v>
      </c>
      <c r="BD82" s="1"/>
      <c r="BE82" s="1"/>
      <c r="BF82" s="1"/>
      <c r="BG82" s="2"/>
      <c r="BH82" s="1"/>
      <c r="BI82" s="2"/>
      <c r="BJ82" s="2"/>
      <c r="BK82" s="1"/>
      <c r="BL82" s="2"/>
      <c r="BM82" s="2" t="s">
        <v>1829</v>
      </c>
      <c r="BN82" s="2"/>
      <c r="BO82" s="1"/>
      <c r="BP82" s="29"/>
    </row>
    <row r="83" spans="1:68" ht="31.2">
      <c r="A83" s="23">
        <v>79</v>
      </c>
      <c r="B83" s="33" t="s">
        <v>1564</v>
      </c>
      <c r="C83" s="33" t="s">
        <v>1479</v>
      </c>
      <c r="D83" s="33" t="s">
        <v>216</v>
      </c>
      <c r="E83" s="33">
        <v>85</v>
      </c>
      <c r="F83" s="33" t="s">
        <v>1407</v>
      </c>
      <c r="G83" s="33" t="s">
        <v>1432</v>
      </c>
      <c r="H83" s="52" t="str">
        <f t="shared" si="2"/>
        <v>吳＊省</v>
      </c>
      <c r="I83" s="23" t="str">
        <f t="shared" si="3"/>
        <v>1＊549174</v>
      </c>
      <c r="J83" s="33" t="s">
        <v>1433</v>
      </c>
      <c r="K83" s="33" t="s">
        <v>1117</v>
      </c>
      <c r="L83" s="33" t="s">
        <v>2333</v>
      </c>
      <c r="M83" s="33" t="s">
        <v>2348</v>
      </c>
      <c r="N83" s="33"/>
      <c r="O83" s="33"/>
      <c r="P83" s="33"/>
      <c r="Q83" s="33"/>
      <c r="R83" s="33">
        <v>1173</v>
      </c>
      <c r="S83" s="2"/>
      <c r="T83" s="2"/>
      <c r="U83" s="2"/>
      <c r="V83" s="2"/>
      <c r="W83" s="2"/>
      <c r="X83" s="18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2"/>
      <c r="AQ83" s="2"/>
      <c r="AR83" s="2"/>
      <c r="AS83" s="1"/>
      <c r="AT83" s="1"/>
      <c r="AU83" s="1"/>
      <c r="AV83" s="1"/>
      <c r="AW83" s="1"/>
      <c r="AX83" s="2"/>
      <c r="AY83" s="1"/>
      <c r="AZ83" s="1"/>
      <c r="BA83" s="1"/>
      <c r="BB83" s="1" t="s">
        <v>1830</v>
      </c>
      <c r="BC83" s="1"/>
      <c r="BD83" s="1"/>
      <c r="BE83" s="1"/>
      <c r="BF83" s="1"/>
      <c r="BG83" s="2"/>
      <c r="BH83" s="1"/>
      <c r="BI83" s="2" t="s">
        <v>1829</v>
      </c>
      <c r="BJ83" s="2"/>
      <c r="BK83" s="1"/>
      <c r="BL83" s="2"/>
      <c r="BM83" s="2"/>
      <c r="BN83" s="2"/>
      <c r="BO83" s="1"/>
      <c r="BP83" s="29"/>
    </row>
    <row r="84" spans="1:68" ht="16.2">
      <c r="A84" s="23">
        <v>80</v>
      </c>
      <c r="B84" s="33" t="s">
        <v>1565</v>
      </c>
      <c r="C84" s="33" t="s">
        <v>1480</v>
      </c>
      <c r="D84" s="33" t="s">
        <v>216</v>
      </c>
      <c r="E84" s="33">
        <v>73</v>
      </c>
      <c r="F84" s="33"/>
      <c r="G84" s="33"/>
      <c r="H84" s="52" t="str">
        <f t="shared" si="2"/>
        <v>葉＊玉蘭</v>
      </c>
      <c r="I84" s="23" t="str">
        <f t="shared" si="3"/>
        <v>0＊385469</v>
      </c>
      <c r="J84" s="33" t="s">
        <v>1433</v>
      </c>
      <c r="K84" s="33" t="s">
        <v>135</v>
      </c>
      <c r="L84" s="33" t="s">
        <v>2333</v>
      </c>
      <c r="M84" s="33"/>
      <c r="N84" s="33"/>
      <c r="O84" s="33"/>
      <c r="P84" s="33"/>
      <c r="Q84" s="33"/>
      <c r="R84" s="33">
        <v>1173</v>
      </c>
      <c r="S84" s="2"/>
      <c r="T84" s="2"/>
      <c r="U84" s="2"/>
      <c r="V84" s="2"/>
      <c r="W84" s="2"/>
      <c r="X84" s="18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2"/>
      <c r="AQ84" s="2"/>
      <c r="AR84" s="2"/>
      <c r="AS84" s="1"/>
      <c r="AT84" s="1"/>
      <c r="AU84" s="1"/>
      <c r="AV84" s="1"/>
      <c r="AW84" s="1"/>
      <c r="AX84" s="2"/>
      <c r="AY84" s="1"/>
      <c r="AZ84" s="1"/>
      <c r="BA84" s="1"/>
      <c r="BB84" s="1" t="s">
        <v>1830</v>
      </c>
      <c r="BC84" s="1"/>
      <c r="BD84" s="1"/>
      <c r="BE84" s="1"/>
      <c r="BF84" s="1"/>
      <c r="BG84" s="2"/>
      <c r="BH84" s="1"/>
      <c r="BI84" s="2"/>
      <c r="BJ84" s="2"/>
      <c r="BK84" s="1"/>
      <c r="BL84" s="2"/>
      <c r="BM84" s="2"/>
      <c r="BN84" s="2"/>
      <c r="BO84" s="1"/>
      <c r="BP84" s="29"/>
    </row>
    <row r="85" spans="1:68" ht="31.2">
      <c r="A85" s="23">
        <v>81</v>
      </c>
      <c r="B85" s="33" t="s">
        <v>1566</v>
      </c>
      <c r="C85" s="33">
        <v>17065773</v>
      </c>
      <c r="D85" s="33" t="s">
        <v>218</v>
      </c>
      <c r="E85" s="33">
        <v>72</v>
      </c>
      <c r="F85" s="33" t="s">
        <v>1439</v>
      </c>
      <c r="G85" s="67">
        <v>44301</v>
      </c>
      <c r="H85" s="52" t="str">
        <f t="shared" si="2"/>
        <v>倪＊麟</v>
      </c>
      <c r="I85" s="23" t="str">
        <f t="shared" si="3"/>
        <v>1＊065773</v>
      </c>
      <c r="J85" s="33" t="s">
        <v>1433</v>
      </c>
      <c r="K85" s="33" t="s">
        <v>1118</v>
      </c>
      <c r="L85" s="33" t="s">
        <v>2333</v>
      </c>
      <c r="M85" s="33" t="s">
        <v>2323</v>
      </c>
      <c r="N85" s="33"/>
      <c r="O85" s="33"/>
      <c r="P85" s="33"/>
      <c r="Q85" s="33"/>
      <c r="R85" s="33">
        <v>1173</v>
      </c>
      <c r="S85" s="2"/>
      <c r="T85" s="2"/>
      <c r="U85" s="2"/>
      <c r="V85" s="2"/>
      <c r="W85" s="2"/>
      <c r="X85" s="18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2"/>
      <c r="AQ85" s="2"/>
      <c r="AR85" s="2"/>
      <c r="AS85" s="1"/>
      <c r="AT85" s="1"/>
      <c r="AU85" s="1"/>
      <c r="AV85" s="1"/>
      <c r="AW85" s="1"/>
      <c r="AX85" s="2"/>
      <c r="AY85" s="1"/>
      <c r="AZ85" s="1"/>
      <c r="BA85" s="1"/>
      <c r="BB85" s="1" t="s">
        <v>1830</v>
      </c>
      <c r="BC85" s="1"/>
      <c r="BD85" s="1"/>
      <c r="BE85" s="1"/>
      <c r="BF85" s="1"/>
      <c r="BG85" s="1"/>
      <c r="BH85" s="1"/>
      <c r="BI85" s="2"/>
      <c r="BJ85" s="2"/>
      <c r="BK85" s="1"/>
      <c r="BL85" s="2"/>
      <c r="BM85" s="2"/>
      <c r="BN85" s="2"/>
      <c r="BO85" s="1" t="s">
        <v>1111</v>
      </c>
      <c r="BP85" s="29"/>
    </row>
    <row r="86" spans="1:68" ht="31.2">
      <c r="A86" s="23">
        <v>82</v>
      </c>
      <c r="B86" s="33" t="s">
        <v>960</v>
      </c>
      <c r="C86" s="33" t="s">
        <v>803</v>
      </c>
      <c r="D86" s="33" t="s">
        <v>216</v>
      </c>
      <c r="E86" s="33">
        <v>64</v>
      </c>
      <c r="F86" s="33"/>
      <c r="G86" s="33"/>
      <c r="H86" s="52" t="str">
        <f t="shared" si="2"/>
        <v>李＊宜</v>
      </c>
      <c r="I86" s="23" t="str">
        <f t="shared" si="3"/>
        <v>2＊247066</v>
      </c>
      <c r="J86" s="33" t="s">
        <v>1433</v>
      </c>
      <c r="K86" s="33" t="s">
        <v>1482</v>
      </c>
      <c r="L86" s="33" t="s">
        <v>2339</v>
      </c>
      <c r="M86" s="33"/>
      <c r="N86" s="33"/>
      <c r="O86" s="33"/>
      <c r="P86" s="33"/>
      <c r="Q86" s="33"/>
      <c r="R86" s="33">
        <v>1173</v>
      </c>
      <c r="S86" s="2"/>
      <c r="T86" s="2"/>
      <c r="U86" s="2"/>
      <c r="V86" s="2"/>
      <c r="W86" s="2"/>
      <c r="X86" s="18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2"/>
      <c r="AQ86" s="2"/>
      <c r="AR86" s="2"/>
      <c r="AS86" s="1"/>
      <c r="AT86" s="1"/>
      <c r="AU86" s="1"/>
      <c r="AV86" s="1"/>
      <c r="AW86" s="1"/>
      <c r="AX86" s="2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2"/>
      <c r="BJ86" s="2"/>
      <c r="BK86" s="1"/>
      <c r="BL86" s="2"/>
      <c r="BM86" s="2"/>
      <c r="BN86" s="2"/>
      <c r="BO86" s="1" t="s">
        <v>1795</v>
      </c>
      <c r="BP86" s="29"/>
    </row>
    <row r="87" spans="1:68" ht="31.2">
      <c r="A87" s="23">
        <v>83</v>
      </c>
      <c r="B87" s="33" t="s">
        <v>1562</v>
      </c>
      <c r="C87" s="33" t="s">
        <v>1476</v>
      </c>
      <c r="D87" s="33" t="s">
        <v>216</v>
      </c>
      <c r="E87" s="33">
        <v>71</v>
      </c>
      <c r="F87" s="33" t="s">
        <v>1416</v>
      </c>
      <c r="G87" s="33" t="s">
        <v>1432</v>
      </c>
      <c r="H87" s="52" t="str">
        <f t="shared" si="2"/>
        <v>黃＊娥</v>
      </c>
      <c r="I87" s="23" t="str">
        <f t="shared" si="3"/>
        <v>2＊322218</v>
      </c>
      <c r="J87" s="33" t="s">
        <v>1418</v>
      </c>
      <c r="K87" s="33" t="s">
        <v>1796</v>
      </c>
      <c r="L87" s="33" t="s">
        <v>2332</v>
      </c>
      <c r="M87" s="33" t="s">
        <v>2337</v>
      </c>
      <c r="N87" s="33"/>
      <c r="O87" s="33"/>
      <c r="P87" s="33"/>
      <c r="Q87" s="33"/>
      <c r="R87" s="33">
        <v>1173</v>
      </c>
      <c r="S87" s="2"/>
      <c r="T87" s="2"/>
      <c r="U87" s="2"/>
      <c r="V87" s="2"/>
      <c r="W87" s="2"/>
      <c r="X87" s="18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2"/>
      <c r="AQ87" s="2"/>
      <c r="AR87" s="2"/>
      <c r="AS87" s="1"/>
      <c r="AT87" s="1"/>
      <c r="AU87" s="1"/>
      <c r="AV87" s="1"/>
      <c r="AW87" s="1"/>
      <c r="AX87" s="2"/>
      <c r="AY87" s="1"/>
      <c r="AZ87" s="1"/>
      <c r="BA87" s="1"/>
      <c r="BB87" s="1"/>
      <c r="BC87" s="1" t="s">
        <v>1829</v>
      </c>
      <c r="BD87" s="1"/>
      <c r="BE87" s="1" t="s">
        <v>1829</v>
      </c>
      <c r="BF87" s="1"/>
      <c r="BG87" s="2"/>
      <c r="BH87" s="1"/>
      <c r="BI87" s="2"/>
      <c r="BJ87" s="2"/>
      <c r="BK87" s="1"/>
      <c r="BL87" s="2"/>
      <c r="BM87" s="2"/>
      <c r="BN87" s="2"/>
      <c r="BO87" s="1"/>
      <c r="BP87" s="29"/>
    </row>
    <row r="88" spans="1:68" ht="16.2">
      <c r="A88" s="23">
        <v>84</v>
      </c>
      <c r="B88" s="33" t="s">
        <v>1567</v>
      </c>
      <c r="C88" s="33" t="s">
        <v>1483</v>
      </c>
      <c r="D88" s="33" t="s">
        <v>216</v>
      </c>
      <c r="E88" s="33">
        <v>72</v>
      </c>
      <c r="F88" s="33" t="s">
        <v>1409</v>
      </c>
      <c r="G88" s="33" t="s">
        <v>1432</v>
      </c>
      <c r="H88" s="52" t="str">
        <f t="shared" si="2"/>
        <v>連＊寶彩</v>
      </c>
      <c r="I88" s="23" t="str">
        <f t="shared" si="3"/>
        <v>2＊816003</v>
      </c>
      <c r="J88" s="33" t="s">
        <v>1429</v>
      </c>
      <c r="K88" s="33" t="s">
        <v>135</v>
      </c>
      <c r="L88" s="33" t="s">
        <v>2333</v>
      </c>
      <c r="M88" s="33"/>
      <c r="N88" s="33"/>
      <c r="O88" s="33"/>
      <c r="P88" s="33"/>
      <c r="Q88" s="33"/>
      <c r="R88" s="33">
        <v>1173</v>
      </c>
      <c r="S88" s="2"/>
      <c r="T88" s="2"/>
      <c r="U88" s="2"/>
      <c r="V88" s="2"/>
      <c r="W88" s="2"/>
      <c r="X88" s="18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2"/>
      <c r="AQ88" s="2"/>
      <c r="AR88" s="2"/>
      <c r="AS88" s="1"/>
      <c r="AT88" s="1"/>
      <c r="AU88" s="1"/>
      <c r="AV88" s="1"/>
      <c r="AW88" s="1"/>
      <c r="AX88" s="2"/>
      <c r="AY88" s="1"/>
      <c r="AZ88" s="1"/>
      <c r="BA88" s="1"/>
      <c r="BB88" s="1" t="s">
        <v>1830</v>
      </c>
      <c r="BC88" s="1"/>
      <c r="BD88" s="1"/>
      <c r="BE88" s="1"/>
      <c r="BF88" s="1"/>
      <c r="BG88" s="2"/>
      <c r="BH88" s="1"/>
      <c r="BI88" s="2"/>
      <c r="BJ88" s="2"/>
      <c r="BK88" s="1"/>
      <c r="BL88" s="2"/>
      <c r="BM88" s="2"/>
      <c r="BN88" s="2"/>
      <c r="BO88" s="1"/>
      <c r="BP88" s="29"/>
    </row>
    <row r="89" spans="1:68" ht="16.2">
      <c r="A89" s="23">
        <v>85</v>
      </c>
      <c r="B89" s="33" t="s">
        <v>1556</v>
      </c>
      <c r="C89" s="33" t="s">
        <v>1470</v>
      </c>
      <c r="D89" s="33" t="s">
        <v>216</v>
      </c>
      <c r="E89" s="33">
        <v>66</v>
      </c>
      <c r="F89" s="33"/>
      <c r="G89" s="33"/>
      <c r="H89" s="52" t="str">
        <f t="shared" si="2"/>
        <v>林＊珠</v>
      </c>
      <c r="I89" s="23" t="str">
        <f t="shared" si="3"/>
        <v>0＊149805</v>
      </c>
      <c r="J89" s="33" t="s">
        <v>1429</v>
      </c>
      <c r="K89" s="33" t="s">
        <v>67</v>
      </c>
      <c r="L89" s="33" t="s">
        <v>2331</v>
      </c>
      <c r="M89" s="33"/>
      <c r="N89" s="33"/>
      <c r="O89" s="33"/>
      <c r="P89" s="33"/>
      <c r="Q89" s="33"/>
      <c r="R89" s="33">
        <v>1173</v>
      </c>
      <c r="S89" s="2"/>
      <c r="T89" s="2"/>
      <c r="U89" s="2"/>
      <c r="V89" s="2"/>
      <c r="W89" s="2"/>
      <c r="X89" s="18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2"/>
      <c r="AQ89" s="2"/>
      <c r="AR89" s="2"/>
      <c r="AS89" s="1"/>
      <c r="AT89" s="1"/>
      <c r="AU89" s="1"/>
      <c r="AV89" s="1"/>
      <c r="AW89" s="1"/>
      <c r="AX89" s="2"/>
      <c r="AY89" s="1"/>
      <c r="AZ89" s="1"/>
      <c r="BA89" s="1"/>
      <c r="BB89" s="1"/>
      <c r="BC89" s="1"/>
      <c r="BD89" s="1" t="s">
        <v>1829</v>
      </c>
      <c r="BE89" s="1"/>
      <c r="BF89" s="1"/>
      <c r="BG89" s="1"/>
      <c r="BH89" s="1"/>
      <c r="BI89" s="2"/>
      <c r="BJ89" s="2"/>
      <c r="BK89" s="1"/>
      <c r="BL89" s="2"/>
      <c r="BM89" s="2"/>
      <c r="BN89" s="2"/>
      <c r="BO89" s="1"/>
      <c r="BP89" s="29"/>
    </row>
    <row r="90" spans="1:68" ht="16.2">
      <c r="A90" s="23">
        <v>86</v>
      </c>
      <c r="B90" s="33" t="s">
        <v>1568</v>
      </c>
      <c r="C90" s="33" t="s">
        <v>1484</v>
      </c>
      <c r="D90" s="33" t="s">
        <v>218</v>
      </c>
      <c r="E90" s="33">
        <v>95</v>
      </c>
      <c r="F90" s="33" t="s">
        <v>1433</v>
      </c>
      <c r="G90" s="67">
        <v>44289</v>
      </c>
      <c r="H90" s="52" t="str">
        <f t="shared" si="2"/>
        <v>林＊禎</v>
      </c>
      <c r="I90" s="23" t="str">
        <f t="shared" si="3"/>
        <v>0＊068675</v>
      </c>
      <c r="J90" s="33" t="s">
        <v>1429</v>
      </c>
      <c r="K90" s="33" t="s">
        <v>135</v>
      </c>
      <c r="L90" s="33" t="s">
        <v>2333</v>
      </c>
      <c r="M90" s="33"/>
      <c r="N90" s="33"/>
      <c r="O90" s="33"/>
      <c r="P90" s="33"/>
      <c r="Q90" s="33"/>
      <c r="R90" s="33">
        <v>1173</v>
      </c>
      <c r="S90" s="2"/>
      <c r="T90" s="2"/>
      <c r="U90" s="2"/>
      <c r="V90" s="2"/>
      <c r="W90" s="2"/>
      <c r="X90" s="18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2"/>
      <c r="AQ90" s="2"/>
      <c r="AR90" s="2"/>
      <c r="AS90" s="1"/>
      <c r="AT90" s="1"/>
      <c r="AU90" s="1"/>
      <c r="AV90" s="1"/>
      <c r="AW90" s="1"/>
      <c r="AX90" s="2"/>
      <c r="AY90" s="1"/>
      <c r="AZ90" s="1"/>
      <c r="BA90" s="1"/>
      <c r="BB90" s="1" t="s">
        <v>1830</v>
      </c>
      <c r="BC90" s="1"/>
      <c r="BD90" s="1"/>
      <c r="BE90" s="1"/>
      <c r="BF90" s="1"/>
      <c r="BG90" s="1"/>
      <c r="BH90" s="1"/>
      <c r="BI90" s="2"/>
      <c r="BJ90" s="2"/>
      <c r="BK90" s="1"/>
      <c r="BL90" s="2"/>
      <c r="BM90" s="2"/>
      <c r="BN90" s="2"/>
      <c r="BO90" s="1"/>
      <c r="BP90" s="29"/>
    </row>
    <row r="91" spans="1:68" ht="16.2">
      <c r="A91" s="23">
        <v>87</v>
      </c>
      <c r="B91" s="33" t="s">
        <v>1569</v>
      </c>
      <c r="C91" s="33" t="s">
        <v>1485</v>
      </c>
      <c r="D91" s="33" t="s">
        <v>218</v>
      </c>
      <c r="E91" s="33">
        <v>77</v>
      </c>
      <c r="F91" s="33"/>
      <c r="G91" s="33"/>
      <c r="H91" s="52" t="str">
        <f t="shared" si="2"/>
        <v>黃＊建</v>
      </c>
      <c r="I91" s="23" t="str">
        <f t="shared" si="3"/>
        <v>0＊756367</v>
      </c>
      <c r="J91" s="33" t="s">
        <v>1389</v>
      </c>
      <c r="K91" s="33" t="s">
        <v>67</v>
      </c>
      <c r="L91" s="33" t="s">
        <v>2331</v>
      </c>
      <c r="M91" s="33"/>
      <c r="N91" s="33"/>
      <c r="O91" s="33"/>
      <c r="P91" s="33"/>
      <c r="Q91" s="33"/>
      <c r="R91" s="33">
        <v>1410</v>
      </c>
      <c r="S91" s="1"/>
      <c r="T91" s="1"/>
      <c r="U91" s="1"/>
      <c r="V91" s="1"/>
      <c r="W91" s="1"/>
      <c r="X91" s="19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 t="s">
        <v>1829</v>
      </c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29"/>
    </row>
    <row r="92" spans="1:68" ht="16.2">
      <c r="A92" s="23">
        <v>88</v>
      </c>
      <c r="B92" s="33" t="s">
        <v>737</v>
      </c>
      <c r="C92" s="33" t="s">
        <v>738</v>
      </c>
      <c r="D92" s="33" t="s">
        <v>216</v>
      </c>
      <c r="E92" s="33">
        <v>67</v>
      </c>
      <c r="F92" s="33" t="s">
        <v>753</v>
      </c>
      <c r="G92" s="33" t="s">
        <v>758</v>
      </c>
      <c r="H92" s="52" t="str">
        <f t="shared" si="2"/>
        <v>林＊芬</v>
      </c>
      <c r="I92" s="23" t="str">
        <f t="shared" si="3"/>
        <v>1＊818781</v>
      </c>
      <c r="J92" s="33" t="s">
        <v>1389</v>
      </c>
      <c r="K92" s="33" t="s">
        <v>67</v>
      </c>
      <c r="L92" s="33" t="s">
        <v>2331</v>
      </c>
      <c r="M92" s="33"/>
      <c r="N92" s="33"/>
      <c r="O92" s="33"/>
      <c r="P92" s="33"/>
      <c r="Q92" s="33"/>
      <c r="R92" s="33">
        <v>1410</v>
      </c>
      <c r="S92" s="2"/>
      <c r="T92" s="2"/>
      <c r="U92" s="2"/>
      <c r="V92" s="2"/>
      <c r="W92" s="2"/>
      <c r="X92" s="18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2"/>
      <c r="AQ92" s="2"/>
      <c r="AR92" s="2"/>
      <c r="AS92" s="1"/>
      <c r="AT92" s="1"/>
      <c r="AU92" s="1"/>
      <c r="AV92" s="1"/>
      <c r="AW92" s="1"/>
      <c r="AX92" s="2"/>
      <c r="AY92" s="1"/>
      <c r="AZ92" s="1"/>
      <c r="BA92" s="1"/>
      <c r="BB92" s="1"/>
      <c r="BC92" s="1"/>
      <c r="BD92" s="1" t="s">
        <v>1829</v>
      </c>
      <c r="BE92" s="1"/>
      <c r="BF92" s="1"/>
      <c r="BG92" s="1"/>
      <c r="BH92" s="1"/>
      <c r="BI92" s="2"/>
      <c r="BJ92" s="2"/>
      <c r="BK92" s="1"/>
      <c r="BL92" s="2"/>
      <c r="BM92" s="2"/>
      <c r="BN92" s="2"/>
      <c r="BO92" s="1"/>
      <c r="BP92" s="29"/>
    </row>
    <row r="93" spans="1:68" ht="16.2">
      <c r="A93" s="23">
        <v>89</v>
      </c>
      <c r="B93" s="33" t="s">
        <v>1089</v>
      </c>
      <c r="C93" s="33" t="s">
        <v>921</v>
      </c>
      <c r="D93" s="33" t="s">
        <v>216</v>
      </c>
      <c r="E93" s="33">
        <v>65</v>
      </c>
      <c r="F93" s="33" t="s">
        <v>639</v>
      </c>
      <c r="G93" s="33" t="s">
        <v>1439</v>
      </c>
      <c r="H93" s="52" t="str">
        <f t="shared" si="2"/>
        <v>陳＊眞</v>
      </c>
      <c r="I93" s="23" t="str">
        <f t="shared" si="3"/>
        <v>0＊043172</v>
      </c>
      <c r="J93" s="33" t="s">
        <v>758</v>
      </c>
      <c r="K93" s="33" t="s">
        <v>67</v>
      </c>
      <c r="L93" s="33" t="s">
        <v>2331</v>
      </c>
      <c r="M93" s="33"/>
      <c r="N93" s="33"/>
      <c r="O93" s="33"/>
      <c r="P93" s="33"/>
      <c r="Q93" s="33"/>
      <c r="R93" s="33">
        <v>1410</v>
      </c>
      <c r="S93" s="2"/>
      <c r="T93" s="2"/>
      <c r="U93" s="2"/>
      <c r="V93" s="2"/>
      <c r="W93" s="2"/>
      <c r="X93" s="18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2"/>
      <c r="AQ93" s="2"/>
      <c r="AR93" s="2"/>
      <c r="AS93" s="1"/>
      <c r="AT93" s="1"/>
      <c r="AU93" s="1"/>
      <c r="AV93" s="1"/>
      <c r="AW93" s="1"/>
      <c r="AX93" s="2"/>
      <c r="AY93" s="1"/>
      <c r="AZ93" s="1"/>
      <c r="BA93" s="1"/>
      <c r="BB93" s="1"/>
      <c r="BC93" s="1"/>
      <c r="BD93" s="1" t="s">
        <v>1829</v>
      </c>
      <c r="BE93" s="1"/>
      <c r="BF93" s="1"/>
      <c r="BG93" s="1"/>
      <c r="BH93" s="1"/>
      <c r="BI93" s="2"/>
      <c r="BJ93" s="2"/>
      <c r="BK93" s="1"/>
      <c r="BL93" s="2"/>
      <c r="BM93" s="2"/>
      <c r="BN93" s="2"/>
      <c r="BO93" s="1"/>
      <c r="BP93" s="29"/>
    </row>
    <row r="94" spans="1:68" ht="16.2">
      <c r="A94" s="23">
        <v>90</v>
      </c>
      <c r="B94" s="33" t="s">
        <v>1570</v>
      </c>
      <c r="C94" s="33" t="s">
        <v>1486</v>
      </c>
      <c r="D94" s="33" t="s">
        <v>218</v>
      </c>
      <c r="E94" s="33">
        <v>69</v>
      </c>
      <c r="F94" s="33" t="s">
        <v>753</v>
      </c>
      <c r="G94" s="67">
        <v>44295</v>
      </c>
      <c r="H94" s="52" t="str">
        <f t="shared" si="2"/>
        <v>吳＊徽</v>
      </c>
      <c r="I94" s="23" t="str">
        <f t="shared" si="3"/>
        <v>0＊341911</v>
      </c>
      <c r="J94" s="33" t="s">
        <v>1395</v>
      </c>
      <c r="K94" s="33" t="s">
        <v>135</v>
      </c>
      <c r="L94" s="33" t="s">
        <v>2333</v>
      </c>
      <c r="M94" s="33"/>
      <c r="N94" s="33"/>
      <c r="O94" s="33"/>
      <c r="P94" s="33"/>
      <c r="Q94" s="33"/>
      <c r="R94" s="33">
        <v>1410</v>
      </c>
      <c r="S94" s="2"/>
      <c r="T94" s="2"/>
      <c r="U94" s="2"/>
      <c r="V94" s="2"/>
      <c r="W94" s="2"/>
      <c r="X94" s="18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2"/>
      <c r="AQ94" s="2"/>
      <c r="AR94" s="2"/>
      <c r="AS94" s="1"/>
      <c r="AT94" s="1"/>
      <c r="AU94" s="1"/>
      <c r="AV94" s="1"/>
      <c r="AW94" s="1"/>
      <c r="AX94" s="2"/>
      <c r="AY94" s="1"/>
      <c r="AZ94" s="1"/>
      <c r="BA94" s="1"/>
      <c r="BB94" s="1" t="s">
        <v>1830</v>
      </c>
      <c r="BC94" s="1"/>
      <c r="BD94" s="1"/>
      <c r="BE94" s="1"/>
      <c r="BF94" s="1"/>
      <c r="BG94" s="1"/>
      <c r="BH94" s="1"/>
      <c r="BI94" s="2"/>
      <c r="BJ94" s="2"/>
      <c r="BK94" s="1"/>
      <c r="BL94" s="2"/>
      <c r="BM94" s="2"/>
      <c r="BN94" s="2"/>
      <c r="BO94" s="1"/>
      <c r="BP94" s="29"/>
    </row>
    <row r="95" spans="1:68" ht="16.2">
      <c r="A95" s="23">
        <v>91</v>
      </c>
      <c r="B95" s="33" t="s">
        <v>1571</v>
      </c>
      <c r="C95" s="33" t="s">
        <v>1487</v>
      </c>
      <c r="D95" s="33" t="s">
        <v>216</v>
      </c>
      <c r="E95" s="33">
        <v>47</v>
      </c>
      <c r="F95" s="33"/>
      <c r="G95" s="33"/>
      <c r="H95" s="52" t="str">
        <f t="shared" si="2"/>
        <v>李＊菁</v>
      </c>
      <c r="I95" s="23" t="str">
        <f t="shared" si="3"/>
        <v>2＊803608</v>
      </c>
      <c r="J95" s="33" t="s">
        <v>1395</v>
      </c>
      <c r="K95" s="33" t="s">
        <v>58</v>
      </c>
      <c r="L95" s="33" t="s">
        <v>2322</v>
      </c>
      <c r="M95" s="33"/>
      <c r="N95" s="33"/>
      <c r="O95" s="33"/>
      <c r="P95" s="33"/>
      <c r="Q95" s="33"/>
      <c r="R95" s="33">
        <v>1410</v>
      </c>
      <c r="S95" s="2"/>
      <c r="T95" s="2"/>
      <c r="U95" s="2"/>
      <c r="V95" s="2"/>
      <c r="W95" s="2"/>
      <c r="X95" s="18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2"/>
      <c r="AQ95" s="2"/>
      <c r="AR95" s="2"/>
      <c r="AS95" s="1"/>
      <c r="AT95" s="1"/>
      <c r="AU95" s="1"/>
      <c r="AV95" s="1"/>
      <c r="AW95" s="1"/>
      <c r="AX95" s="2"/>
      <c r="AY95" s="1"/>
      <c r="AZ95" s="1" t="s">
        <v>1829</v>
      </c>
      <c r="BA95" s="1"/>
      <c r="BB95" s="1"/>
      <c r="BC95" s="1"/>
      <c r="BD95" s="1"/>
      <c r="BE95" s="1"/>
      <c r="BF95" s="1"/>
      <c r="BG95" s="2"/>
      <c r="BH95" s="1"/>
      <c r="BI95" s="2"/>
      <c r="BJ95" s="2"/>
      <c r="BK95" s="1"/>
      <c r="BL95" s="2"/>
      <c r="BM95" s="2"/>
      <c r="BN95" s="2"/>
      <c r="BO95" s="1"/>
      <c r="BP95" s="29"/>
    </row>
    <row r="96" spans="1:68" ht="16.2">
      <c r="A96" s="23">
        <v>92</v>
      </c>
      <c r="B96" s="33" t="s">
        <v>1572</v>
      </c>
      <c r="C96" s="33" t="s">
        <v>1488</v>
      </c>
      <c r="D96" s="33" t="s">
        <v>218</v>
      </c>
      <c r="E96" s="33">
        <v>34</v>
      </c>
      <c r="F96" s="33" t="s">
        <v>1436</v>
      </c>
      <c r="G96" s="33" t="s">
        <v>1474</v>
      </c>
      <c r="H96" s="52" t="str">
        <f t="shared" si="2"/>
        <v>洪＊駿</v>
      </c>
      <c r="I96" s="23" t="str">
        <f t="shared" si="3"/>
        <v>1＊944488</v>
      </c>
      <c r="J96" s="33" t="s">
        <v>1395</v>
      </c>
      <c r="K96" s="33" t="s">
        <v>67</v>
      </c>
      <c r="L96" s="33" t="s">
        <v>2331</v>
      </c>
      <c r="M96" s="33"/>
      <c r="N96" s="33"/>
      <c r="O96" s="33"/>
      <c r="P96" s="33"/>
      <c r="Q96" s="33"/>
      <c r="R96" s="33">
        <v>1410</v>
      </c>
      <c r="S96" s="2"/>
      <c r="T96" s="2"/>
      <c r="U96" s="2"/>
      <c r="V96" s="2"/>
      <c r="W96" s="2"/>
      <c r="X96" s="18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2"/>
      <c r="AQ96" s="2"/>
      <c r="AR96" s="2"/>
      <c r="AS96" s="1"/>
      <c r="AT96" s="1"/>
      <c r="AU96" s="1"/>
      <c r="AV96" s="1"/>
      <c r="AW96" s="1"/>
      <c r="AX96" s="2"/>
      <c r="AY96" s="1"/>
      <c r="AZ96" s="1"/>
      <c r="BA96" s="1"/>
      <c r="BB96" s="1"/>
      <c r="BC96" s="1"/>
      <c r="BD96" s="1" t="s">
        <v>1829</v>
      </c>
      <c r="BE96" s="1"/>
      <c r="BF96" s="1"/>
      <c r="BG96" s="1"/>
      <c r="BH96" s="1"/>
      <c r="BI96" s="2"/>
      <c r="BJ96" s="2"/>
      <c r="BK96" s="1"/>
      <c r="BL96" s="2"/>
      <c r="BM96" s="2"/>
      <c r="BN96" s="2"/>
      <c r="BO96" s="1"/>
      <c r="BP96" s="29"/>
    </row>
    <row r="97" spans="1:68" ht="16.2">
      <c r="A97" s="23">
        <v>93</v>
      </c>
      <c r="B97" s="33" t="s">
        <v>1573</v>
      </c>
      <c r="C97" s="33" t="s">
        <v>1489</v>
      </c>
      <c r="D97" s="33" t="s">
        <v>216</v>
      </c>
      <c r="E97" s="33">
        <v>54</v>
      </c>
      <c r="F97" s="33" t="s">
        <v>642</v>
      </c>
      <c r="G97" s="33" t="s">
        <v>1394</v>
      </c>
      <c r="H97" s="52" t="str">
        <f t="shared" si="2"/>
        <v>李＊靜</v>
      </c>
      <c r="I97" s="23" t="str">
        <f t="shared" si="3"/>
        <v>2＊785096</v>
      </c>
      <c r="J97" s="33" t="s">
        <v>1402</v>
      </c>
      <c r="K97" s="33" t="s">
        <v>58</v>
      </c>
      <c r="L97" s="33" t="s">
        <v>2322</v>
      </c>
      <c r="M97" s="33"/>
      <c r="N97" s="33"/>
      <c r="O97" s="33"/>
      <c r="P97" s="33"/>
      <c r="Q97" s="33"/>
      <c r="R97" s="33">
        <v>1410</v>
      </c>
      <c r="S97" s="2"/>
      <c r="T97" s="2"/>
      <c r="U97" s="2"/>
      <c r="V97" s="2"/>
      <c r="W97" s="2"/>
      <c r="X97" s="18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2"/>
      <c r="AQ97" s="2"/>
      <c r="AR97" s="2"/>
      <c r="AS97" s="1"/>
      <c r="AT97" s="1"/>
      <c r="AU97" s="1"/>
      <c r="AV97" s="1"/>
      <c r="AW97" s="1"/>
      <c r="AX97" s="2"/>
      <c r="AY97" s="1"/>
      <c r="AZ97" s="1" t="s">
        <v>1829</v>
      </c>
      <c r="BA97" s="1"/>
      <c r="BB97" s="1"/>
      <c r="BC97" s="1"/>
      <c r="BD97" s="1"/>
      <c r="BE97" s="1"/>
      <c r="BF97" s="1"/>
      <c r="BG97" s="1"/>
      <c r="BH97" s="1"/>
      <c r="BI97" s="2"/>
      <c r="BJ97" s="2"/>
      <c r="BK97" s="1"/>
      <c r="BL97" s="2"/>
      <c r="BM97" s="2"/>
      <c r="BN97" s="2"/>
      <c r="BO97" s="1"/>
      <c r="BP97" s="29"/>
    </row>
    <row r="98" spans="1:68" ht="16.2">
      <c r="A98" s="23">
        <v>94</v>
      </c>
      <c r="B98" s="33" t="s">
        <v>1572</v>
      </c>
      <c r="C98" s="33" t="s">
        <v>1488</v>
      </c>
      <c r="D98" s="33" t="s">
        <v>218</v>
      </c>
      <c r="E98" s="33">
        <v>34</v>
      </c>
      <c r="F98" s="33" t="s">
        <v>1436</v>
      </c>
      <c r="G98" s="33" t="s">
        <v>1474</v>
      </c>
      <c r="H98" s="52" t="str">
        <f t="shared" si="2"/>
        <v>洪＊駿</v>
      </c>
      <c r="I98" s="23" t="str">
        <f t="shared" si="3"/>
        <v>1＊944488</v>
      </c>
      <c r="J98" s="33" t="s">
        <v>1394</v>
      </c>
      <c r="K98" s="33" t="s">
        <v>135</v>
      </c>
      <c r="L98" s="33" t="s">
        <v>2333</v>
      </c>
      <c r="M98" s="33"/>
      <c r="N98" s="33"/>
      <c r="O98" s="33"/>
      <c r="P98" s="33"/>
      <c r="Q98" s="33"/>
      <c r="R98" s="33">
        <v>1410</v>
      </c>
      <c r="S98" s="2"/>
      <c r="T98" s="2"/>
      <c r="U98" s="2"/>
      <c r="V98" s="2"/>
      <c r="W98" s="2"/>
      <c r="X98" s="18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2"/>
      <c r="AQ98" s="2"/>
      <c r="AR98" s="2"/>
      <c r="AS98" s="1"/>
      <c r="AT98" s="1"/>
      <c r="AU98" s="1"/>
      <c r="AV98" s="1"/>
      <c r="AW98" s="1"/>
      <c r="AX98" s="2"/>
      <c r="AY98" s="1"/>
      <c r="AZ98" s="1"/>
      <c r="BA98" s="1"/>
      <c r="BB98" s="1" t="s">
        <v>1830</v>
      </c>
      <c r="BC98" s="1"/>
      <c r="BD98" s="1"/>
      <c r="BE98" s="1"/>
      <c r="BF98" s="1"/>
      <c r="BG98" s="1"/>
      <c r="BH98" s="1"/>
      <c r="BI98" s="2"/>
      <c r="BJ98" s="2"/>
      <c r="BK98" s="1"/>
      <c r="BL98" s="2"/>
      <c r="BM98" s="2"/>
      <c r="BN98" s="2"/>
      <c r="BO98" s="1"/>
      <c r="BP98" s="29"/>
    </row>
    <row r="99" spans="1:68" ht="16.2">
      <c r="A99" s="23">
        <v>95</v>
      </c>
      <c r="B99" s="33" t="s">
        <v>1574</v>
      </c>
      <c r="C99" s="33" t="s">
        <v>1490</v>
      </c>
      <c r="D99" s="33" t="s">
        <v>218</v>
      </c>
      <c r="E99" s="33">
        <v>41</v>
      </c>
      <c r="F99" s="33" t="s">
        <v>1436</v>
      </c>
      <c r="G99" s="33" t="s">
        <v>1474</v>
      </c>
      <c r="H99" s="52" t="str">
        <f t="shared" si="2"/>
        <v>林＊欣</v>
      </c>
      <c r="I99" s="23" t="str">
        <f t="shared" si="3"/>
        <v>2＊801754</v>
      </c>
      <c r="J99" s="33" t="s">
        <v>1394</v>
      </c>
      <c r="K99" s="33" t="s">
        <v>67</v>
      </c>
      <c r="L99" s="33" t="s">
        <v>2331</v>
      </c>
      <c r="M99" s="33"/>
      <c r="N99" s="33"/>
      <c r="O99" s="33"/>
      <c r="P99" s="33"/>
      <c r="Q99" s="33"/>
      <c r="R99" s="33">
        <v>1410</v>
      </c>
      <c r="S99" s="2"/>
      <c r="T99" s="2"/>
      <c r="U99" s="2"/>
      <c r="V99" s="2"/>
      <c r="W99" s="2"/>
      <c r="X99" s="18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2"/>
      <c r="AQ99" s="2"/>
      <c r="AR99" s="2"/>
      <c r="AS99" s="1"/>
      <c r="AT99" s="1"/>
      <c r="AU99" s="1"/>
      <c r="AV99" s="1"/>
      <c r="AW99" s="1"/>
      <c r="AX99" s="2"/>
      <c r="AY99" s="1"/>
      <c r="AZ99" s="1"/>
      <c r="BA99" s="1"/>
      <c r="BB99" s="1"/>
      <c r="BC99" s="1"/>
      <c r="BD99" s="1" t="s">
        <v>1829</v>
      </c>
      <c r="BE99" s="1"/>
      <c r="BF99" s="1"/>
      <c r="BG99" s="2"/>
      <c r="BH99" s="1"/>
      <c r="BI99" s="2"/>
      <c r="BJ99" s="2"/>
      <c r="BK99" s="1"/>
      <c r="BL99" s="2"/>
      <c r="BM99" s="2"/>
      <c r="BN99" s="2"/>
      <c r="BO99" s="1"/>
      <c r="BP99" s="29"/>
    </row>
    <row r="100" spans="1:68" ht="16.2">
      <c r="A100" s="23">
        <v>96</v>
      </c>
      <c r="B100" s="33" t="s">
        <v>1575</v>
      </c>
      <c r="C100" s="33" t="s">
        <v>1491</v>
      </c>
      <c r="D100" s="33" t="s">
        <v>216</v>
      </c>
      <c r="E100" s="33">
        <v>86</v>
      </c>
      <c r="F100" s="33" t="s">
        <v>1436</v>
      </c>
      <c r="G100" s="33" t="s">
        <v>1431</v>
      </c>
      <c r="H100" s="52" t="str">
        <f t="shared" si="2"/>
        <v>林＊巧雲</v>
      </c>
      <c r="I100" s="23" t="str">
        <f t="shared" si="3"/>
        <v>2＊803051</v>
      </c>
      <c r="J100" s="33" t="s">
        <v>1409</v>
      </c>
      <c r="K100" s="33" t="s">
        <v>135</v>
      </c>
      <c r="L100" s="33" t="s">
        <v>2333</v>
      </c>
      <c r="M100" s="33"/>
      <c r="N100" s="33"/>
      <c r="O100" s="33"/>
      <c r="P100" s="33"/>
      <c r="Q100" s="33"/>
      <c r="R100" s="33">
        <v>1410</v>
      </c>
      <c r="S100" s="2"/>
      <c r="T100" s="2"/>
      <c r="U100" s="2"/>
      <c r="V100" s="2"/>
      <c r="W100" s="2"/>
      <c r="X100" s="18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2"/>
      <c r="AQ100" s="2"/>
      <c r="AR100" s="2"/>
      <c r="AS100" s="1"/>
      <c r="AT100" s="1"/>
      <c r="AU100" s="1"/>
      <c r="AV100" s="1"/>
      <c r="AW100" s="1"/>
      <c r="AX100" s="2"/>
      <c r="AY100" s="1"/>
      <c r="AZ100" s="1"/>
      <c r="BA100" s="1"/>
      <c r="BB100" s="1" t="s">
        <v>1830</v>
      </c>
      <c r="BC100" s="1"/>
      <c r="BD100" s="1"/>
      <c r="BE100" s="1"/>
      <c r="BF100" s="1"/>
      <c r="BG100" s="1"/>
      <c r="BH100" s="1"/>
      <c r="BI100" s="2"/>
      <c r="BJ100" s="2"/>
      <c r="BK100" s="1"/>
      <c r="BL100" s="2"/>
      <c r="BM100" s="2"/>
      <c r="BN100" s="2"/>
      <c r="BO100" s="1"/>
      <c r="BP100" s="29"/>
    </row>
    <row r="101" spans="1:68" ht="16.2">
      <c r="A101" s="23">
        <v>97</v>
      </c>
      <c r="B101" s="33" t="s">
        <v>322</v>
      </c>
      <c r="C101" s="33" t="s">
        <v>196</v>
      </c>
      <c r="D101" s="33" t="s">
        <v>216</v>
      </c>
      <c r="E101" s="33">
        <v>85</v>
      </c>
      <c r="F101" s="33"/>
      <c r="G101" s="33"/>
      <c r="H101" s="52" t="str">
        <f t="shared" si="2"/>
        <v>陳＊秀連</v>
      </c>
      <c r="I101" s="23" t="str">
        <f t="shared" si="3"/>
        <v>0＊779332</v>
      </c>
      <c r="J101" s="33" t="s">
        <v>1409</v>
      </c>
      <c r="K101" s="33" t="s">
        <v>135</v>
      </c>
      <c r="L101" s="33" t="s">
        <v>2333</v>
      </c>
      <c r="M101" s="33"/>
      <c r="N101" s="33"/>
      <c r="O101" s="33"/>
      <c r="P101" s="33"/>
      <c r="Q101" s="33"/>
      <c r="R101" s="33">
        <v>1410</v>
      </c>
      <c r="S101" s="2"/>
      <c r="T101" s="2"/>
      <c r="U101" s="2"/>
      <c r="V101" s="2"/>
      <c r="W101" s="2"/>
      <c r="X101" s="18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2"/>
      <c r="AQ101" s="2"/>
      <c r="AR101" s="2"/>
      <c r="AS101" s="1"/>
      <c r="AT101" s="1"/>
      <c r="AU101" s="1"/>
      <c r="AV101" s="1"/>
      <c r="AW101" s="1"/>
      <c r="AX101" s="2"/>
      <c r="AY101" s="1"/>
      <c r="AZ101" s="1"/>
      <c r="BA101" s="1"/>
      <c r="BB101" s="1" t="s">
        <v>1830</v>
      </c>
      <c r="BC101" s="1"/>
      <c r="BD101" s="1"/>
      <c r="BE101" s="1"/>
      <c r="BF101" s="1"/>
      <c r="BG101" s="1"/>
      <c r="BH101" s="1"/>
      <c r="BI101" s="2"/>
      <c r="BJ101" s="2"/>
      <c r="BK101" s="1"/>
      <c r="BL101" s="2"/>
      <c r="BM101" s="2"/>
      <c r="BN101" s="2"/>
      <c r="BO101" s="1"/>
      <c r="BP101" s="29"/>
    </row>
    <row r="102" spans="1:68" ht="16.2">
      <c r="A102" s="23">
        <v>98</v>
      </c>
      <c r="B102" s="33" t="s">
        <v>1576</v>
      </c>
      <c r="C102" s="33" t="s">
        <v>1492</v>
      </c>
      <c r="D102" s="33" t="s">
        <v>216</v>
      </c>
      <c r="E102" s="33">
        <v>68</v>
      </c>
      <c r="F102" s="33" t="s">
        <v>655</v>
      </c>
      <c r="G102" s="33" t="s">
        <v>1417</v>
      </c>
      <c r="H102" s="52" t="str">
        <f t="shared" si="2"/>
        <v>謝＊卿</v>
      </c>
      <c r="I102" s="23" t="str">
        <f t="shared" si="3"/>
        <v>2＊199981</v>
      </c>
      <c r="J102" s="33" t="s">
        <v>1409</v>
      </c>
      <c r="K102" s="33" t="s">
        <v>135</v>
      </c>
      <c r="L102" s="33" t="s">
        <v>2333</v>
      </c>
      <c r="M102" s="33"/>
      <c r="N102" s="33"/>
      <c r="O102" s="33"/>
      <c r="P102" s="33"/>
      <c r="Q102" s="33"/>
      <c r="R102" s="33">
        <v>1410</v>
      </c>
      <c r="S102" s="2"/>
      <c r="T102" s="2"/>
      <c r="U102" s="2"/>
      <c r="V102" s="2"/>
      <c r="W102" s="2"/>
      <c r="X102" s="18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2"/>
      <c r="AQ102" s="2"/>
      <c r="AR102" s="2"/>
      <c r="AS102" s="1"/>
      <c r="AT102" s="1"/>
      <c r="AU102" s="1"/>
      <c r="AV102" s="1"/>
      <c r="AW102" s="1"/>
      <c r="AX102" s="2"/>
      <c r="AY102" s="1"/>
      <c r="AZ102" s="1"/>
      <c r="BA102" s="1"/>
      <c r="BB102" s="1" t="s">
        <v>1830</v>
      </c>
      <c r="BC102" s="1"/>
      <c r="BD102" s="1"/>
      <c r="BE102" s="1"/>
      <c r="BF102" s="1"/>
      <c r="BG102" s="1"/>
      <c r="BH102" s="1"/>
      <c r="BI102" s="2"/>
      <c r="BJ102" s="2"/>
      <c r="BK102" s="1"/>
      <c r="BL102" s="2"/>
      <c r="BM102" s="2"/>
      <c r="BN102" s="2"/>
      <c r="BO102" s="1"/>
      <c r="BP102" s="29"/>
    </row>
    <row r="103" spans="1:68" ht="16.2">
      <c r="A103" s="23">
        <v>99</v>
      </c>
      <c r="B103" s="33" t="s">
        <v>1090</v>
      </c>
      <c r="C103" s="33" t="s">
        <v>922</v>
      </c>
      <c r="D103" s="33" t="s">
        <v>216</v>
      </c>
      <c r="E103" s="33">
        <v>78</v>
      </c>
      <c r="F103" s="33"/>
      <c r="G103" s="33"/>
      <c r="H103" s="52" t="str">
        <f t="shared" si="2"/>
        <v>黃＊文</v>
      </c>
      <c r="I103" s="23" t="str">
        <f t="shared" si="3"/>
        <v>0＊352684</v>
      </c>
      <c r="J103" s="33" t="s">
        <v>1409</v>
      </c>
      <c r="K103" s="33" t="s">
        <v>67</v>
      </c>
      <c r="L103" s="33" t="s">
        <v>2331</v>
      </c>
      <c r="M103" s="33"/>
      <c r="N103" s="33"/>
      <c r="O103" s="33"/>
      <c r="P103" s="33"/>
      <c r="Q103" s="33"/>
      <c r="R103" s="33">
        <v>1410</v>
      </c>
      <c r="S103" s="2"/>
      <c r="T103" s="2"/>
      <c r="U103" s="2"/>
      <c r="V103" s="2"/>
      <c r="W103" s="2"/>
      <c r="X103" s="18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2"/>
      <c r="AQ103" s="2"/>
      <c r="AR103" s="2"/>
      <c r="AS103" s="1"/>
      <c r="AT103" s="1"/>
      <c r="AU103" s="1"/>
      <c r="AV103" s="1"/>
      <c r="AW103" s="1"/>
      <c r="AX103" s="2"/>
      <c r="AY103" s="1"/>
      <c r="AZ103" s="1"/>
      <c r="BA103" s="1"/>
      <c r="BB103" s="1"/>
      <c r="BC103" s="1"/>
      <c r="BD103" s="1" t="s">
        <v>1829</v>
      </c>
      <c r="BE103" s="1"/>
      <c r="BF103" s="1"/>
      <c r="BG103" s="2"/>
      <c r="BH103" s="1"/>
      <c r="BI103" s="2"/>
      <c r="BJ103" s="2"/>
      <c r="BK103" s="1"/>
      <c r="BL103" s="2"/>
      <c r="BM103" s="2"/>
      <c r="BN103" s="2"/>
      <c r="BO103" s="1"/>
      <c r="BP103" s="29"/>
    </row>
    <row r="104" spans="1:68" ht="16.2">
      <c r="A104" s="23">
        <v>100</v>
      </c>
      <c r="B104" s="33" t="s">
        <v>1577</v>
      </c>
      <c r="C104" s="33" t="s">
        <v>1493</v>
      </c>
      <c r="D104" s="33" t="s">
        <v>218</v>
      </c>
      <c r="E104" s="33">
        <v>80</v>
      </c>
      <c r="F104" s="33" t="s">
        <v>1394</v>
      </c>
      <c r="G104" s="33" t="s">
        <v>1415</v>
      </c>
      <c r="H104" s="52" t="str">
        <f t="shared" si="2"/>
        <v>蔡＊世</v>
      </c>
      <c r="I104" s="23" t="str">
        <f t="shared" si="3"/>
        <v>1＊666322</v>
      </c>
      <c r="J104" s="33" t="s">
        <v>1409</v>
      </c>
      <c r="K104" s="33" t="s">
        <v>135</v>
      </c>
      <c r="L104" s="33" t="s">
        <v>2333</v>
      </c>
      <c r="M104" s="33"/>
      <c r="N104" s="33"/>
      <c r="O104" s="33"/>
      <c r="P104" s="33"/>
      <c r="Q104" s="33"/>
      <c r="R104" s="33">
        <v>1410</v>
      </c>
      <c r="S104" s="2"/>
      <c r="T104" s="2"/>
      <c r="U104" s="2"/>
      <c r="V104" s="2"/>
      <c r="W104" s="2"/>
      <c r="X104" s="18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2"/>
      <c r="AQ104" s="2"/>
      <c r="AR104" s="2"/>
      <c r="AS104" s="1"/>
      <c r="AT104" s="1"/>
      <c r="AU104" s="1"/>
      <c r="AV104" s="1"/>
      <c r="AW104" s="1"/>
      <c r="AX104" s="2"/>
      <c r="AY104" s="1"/>
      <c r="AZ104" s="1"/>
      <c r="BA104" s="1"/>
      <c r="BB104" s="1" t="s">
        <v>1830</v>
      </c>
      <c r="BC104" s="1"/>
      <c r="BD104" s="1"/>
      <c r="BE104" s="1"/>
      <c r="BF104" s="1"/>
      <c r="BG104" s="2"/>
      <c r="BH104" s="1"/>
      <c r="BI104" s="2"/>
      <c r="BJ104" s="2"/>
      <c r="BK104" s="1"/>
      <c r="BL104" s="2"/>
      <c r="BM104" s="2"/>
      <c r="BN104" s="2"/>
      <c r="BO104" s="1"/>
      <c r="BP104" s="29"/>
    </row>
    <row r="105" spans="1:68" ht="16.2">
      <c r="A105" s="23">
        <v>101</v>
      </c>
      <c r="B105" s="33" t="s">
        <v>1578</v>
      </c>
      <c r="C105" s="33" t="s">
        <v>1494</v>
      </c>
      <c r="D105" s="33" t="s">
        <v>216</v>
      </c>
      <c r="E105" s="33">
        <v>46</v>
      </c>
      <c r="F105" s="33"/>
      <c r="G105" s="33"/>
      <c r="H105" s="52" t="str">
        <f t="shared" si="2"/>
        <v>林＊芳</v>
      </c>
      <c r="I105" s="23" t="str">
        <f t="shared" si="3"/>
        <v>1＊412747</v>
      </c>
      <c r="J105" s="33" t="s">
        <v>1409</v>
      </c>
      <c r="K105" s="33" t="s">
        <v>58</v>
      </c>
      <c r="L105" s="33" t="s">
        <v>2322</v>
      </c>
      <c r="M105" s="33"/>
      <c r="N105" s="33"/>
      <c r="O105" s="33"/>
      <c r="P105" s="33"/>
      <c r="Q105" s="33"/>
      <c r="R105" s="33">
        <v>1410</v>
      </c>
      <c r="S105" s="2"/>
      <c r="T105" s="2"/>
      <c r="U105" s="2"/>
      <c r="V105" s="2"/>
      <c r="W105" s="2"/>
      <c r="X105" s="18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2"/>
      <c r="AQ105" s="2"/>
      <c r="AR105" s="2"/>
      <c r="AS105" s="1"/>
      <c r="AT105" s="1"/>
      <c r="AU105" s="1"/>
      <c r="AV105" s="1"/>
      <c r="AW105" s="1"/>
      <c r="AX105" s="2"/>
      <c r="AY105" s="1" t="s">
        <v>1829</v>
      </c>
      <c r="AZ105" s="1"/>
      <c r="BA105" s="1"/>
      <c r="BB105" s="1"/>
      <c r="BC105" s="1"/>
      <c r="BD105" s="1"/>
      <c r="BE105" s="1"/>
      <c r="BF105" s="1"/>
      <c r="BG105" s="2"/>
      <c r="BH105" s="1"/>
      <c r="BI105" s="2"/>
      <c r="BJ105" s="2"/>
      <c r="BK105" s="1"/>
      <c r="BL105" s="2"/>
      <c r="BM105" s="2"/>
      <c r="BN105" s="2"/>
      <c r="BO105" s="1"/>
      <c r="BP105" s="29"/>
    </row>
    <row r="106" spans="1:68" ht="16.2">
      <c r="A106" s="23">
        <v>102</v>
      </c>
      <c r="B106" s="33" t="s">
        <v>1532</v>
      </c>
      <c r="C106" s="33" t="s">
        <v>1435</v>
      </c>
      <c r="D106" s="33" t="s">
        <v>218</v>
      </c>
      <c r="E106" s="33">
        <v>60</v>
      </c>
      <c r="F106" s="33" t="s">
        <v>645</v>
      </c>
      <c r="G106" s="67">
        <v>44288</v>
      </c>
      <c r="H106" s="52" t="str">
        <f t="shared" si="2"/>
        <v>林＊賢</v>
      </c>
      <c r="I106" s="23" t="str">
        <f t="shared" si="3"/>
        <v>1＊687294</v>
      </c>
      <c r="J106" s="33" t="s">
        <v>1409</v>
      </c>
      <c r="K106" s="33" t="s">
        <v>135</v>
      </c>
      <c r="L106" s="33" t="s">
        <v>2333</v>
      </c>
      <c r="M106" s="33"/>
      <c r="N106" s="33"/>
      <c r="O106" s="33"/>
      <c r="P106" s="33"/>
      <c r="Q106" s="33"/>
      <c r="R106" s="33">
        <v>1410</v>
      </c>
      <c r="S106" s="2"/>
      <c r="T106" s="2"/>
      <c r="U106" s="2"/>
      <c r="V106" s="2"/>
      <c r="W106" s="2"/>
      <c r="X106" s="18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2"/>
      <c r="AQ106" s="2"/>
      <c r="AR106" s="2"/>
      <c r="AS106" s="1"/>
      <c r="AT106" s="1"/>
      <c r="AU106" s="1"/>
      <c r="AV106" s="1"/>
      <c r="AW106" s="1"/>
      <c r="AX106" s="2"/>
      <c r="AY106" s="1"/>
      <c r="AZ106" s="1"/>
      <c r="BA106" s="1"/>
      <c r="BB106" s="1" t="s">
        <v>1830</v>
      </c>
      <c r="BC106" s="1"/>
      <c r="BD106" s="1"/>
      <c r="BE106" s="1"/>
      <c r="BF106" s="1"/>
      <c r="BG106" s="2"/>
      <c r="BH106" s="1"/>
      <c r="BI106" s="2"/>
      <c r="BJ106" s="2"/>
      <c r="BK106" s="1"/>
      <c r="BL106" s="2"/>
      <c r="BM106" s="2"/>
      <c r="BN106" s="2"/>
      <c r="BO106" s="1"/>
      <c r="BP106" s="29"/>
    </row>
    <row r="107" spans="1:68" ht="16.2">
      <c r="A107" s="23">
        <v>103</v>
      </c>
      <c r="B107" s="33" t="s">
        <v>727</v>
      </c>
      <c r="C107" s="33" t="s">
        <v>728</v>
      </c>
      <c r="D107" s="33" t="s">
        <v>218</v>
      </c>
      <c r="E107" s="33">
        <v>72</v>
      </c>
      <c r="F107" s="33" t="s">
        <v>603</v>
      </c>
      <c r="G107" s="33" t="s">
        <v>1447</v>
      </c>
      <c r="H107" s="52" t="str">
        <f t="shared" si="2"/>
        <v>彭＊春</v>
      </c>
      <c r="I107" s="23" t="str">
        <f t="shared" si="3"/>
        <v>0＊974932</v>
      </c>
      <c r="J107" s="33" t="s">
        <v>1416</v>
      </c>
      <c r="K107" s="33" t="s">
        <v>118</v>
      </c>
      <c r="L107" s="33" t="s">
        <v>2332</v>
      </c>
      <c r="M107" s="33"/>
      <c r="N107" s="33"/>
      <c r="O107" s="33"/>
      <c r="P107" s="33"/>
      <c r="Q107" s="33"/>
      <c r="R107" s="33">
        <v>1410</v>
      </c>
      <c r="S107" s="2"/>
      <c r="T107" s="2"/>
      <c r="U107" s="2"/>
      <c r="V107" s="2"/>
      <c r="W107" s="2"/>
      <c r="X107" s="18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2"/>
      <c r="AQ107" s="2"/>
      <c r="AR107" s="2"/>
      <c r="AS107" s="1"/>
      <c r="AT107" s="1"/>
      <c r="AU107" s="1"/>
      <c r="AV107" s="1"/>
      <c r="AW107" s="1"/>
      <c r="AX107" s="2"/>
      <c r="AY107" s="1"/>
      <c r="AZ107" s="1"/>
      <c r="BA107" s="1"/>
      <c r="BB107" s="1"/>
      <c r="BC107" s="1"/>
      <c r="BD107" s="1" t="s">
        <v>1829</v>
      </c>
      <c r="BE107" s="1"/>
      <c r="BF107" s="1"/>
      <c r="BG107" s="2"/>
      <c r="BH107" s="1"/>
      <c r="BI107" s="2"/>
      <c r="BJ107" s="2"/>
      <c r="BK107" s="1"/>
      <c r="BL107" s="2"/>
      <c r="BM107" s="2"/>
      <c r="BN107" s="2"/>
      <c r="BO107" s="1"/>
      <c r="BP107" s="29"/>
    </row>
    <row r="108" spans="1:68" ht="16.2">
      <c r="A108" s="23">
        <v>104</v>
      </c>
      <c r="B108" s="33" t="s">
        <v>1579</v>
      </c>
      <c r="C108" s="33" t="s">
        <v>1495</v>
      </c>
      <c r="D108" s="33" t="s">
        <v>218</v>
      </c>
      <c r="E108" s="33">
        <v>63</v>
      </c>
      <c r="F108" s="33"/>
      <c r="G108" s="33"/>
      <c r="H108" s="52" t="str">
        <f t="shared" si="2"/>
        <v>林＊輝</v>
      </c>
      <c r="I108" s="23" t="str">
        <f t="shared" si="3"/>
        <v>0＊395161</v>
      </c>
      <c r="J108" s="33" t="s">
        <v>1401</v>
      </c>
      <c r="K108" s="33" t="s">
        <v>91</v>
      </c>
      <c r="L108" s="33" t="s">
        <v>2330</v>
      </c>
      <c r="M108" s="33"/>
      <c r="N108" s="33"/>
      <c r="O108" s="33"/>
      <c r="P108" s="33"/>
      <c r="Q108" s="33"/>
      <c r="R108" s="33">
        <v>1410</v>
      </c>
      <c r="S108" s="2"/>
      <c r="T108" s="2"/>
      <c r="U108" s="2"/>
      <c r="V108" s="2"/>
      <c r="W108" s="2"/>
      <c r="X108" s="18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2"/>
      <c r="AQ108" s="2"/>
      <c r="AR108" s="2"/>
      <c r="AS108" s="1"/>
      <c r="AT108" s="1"/>
      <c r="AU108" s="1"/>
      <c r="AV108" s="1"/>
      <c r="AW108" s="1"/>
      <c r="AX108" s="2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2"/>
      <c r="BJ108" s="2"/>
      <c r="BK108" s="1"/>
      <c r="BL108" s="2"/>
      <c r="BM108" s="2"/>
      <c r="BN108" s="2"/>
      <c r="BO108" s="1" t="s">
        <v>1792</v>
      </c>
      <c r="BP108" s="29"/>
    </row>
    <row r="109" spans="1:68" ht="16.2">
      <c r="A109" s="23">
        <v>105</v>
      </c>
      <c r="B109" s="33" t="s">
        <v>1362</v>
      </c>
      <c r="C109" s="33" t="s">
        <v>564</v>
      </c>
      <c r="D109" s="33" t="s">
        <v>216</v>
      </c>
      <c r="E109" s="33">
        <v>74</v>
      </c>
      <c r="F109" s="33"/>
      <c r="G109" s="33"/>
      <c r="H109" s="52" t="str">
        <f t="shared" si="2"/>
        <v>楊＊梅</v>
      </c>
      <c r="I109" s="23" t="str">
        <f t="shared" si="3"/>
        <v>0＊312679</v>
      </c>
      <c r="J109" s="33" t="s">
        <v>1401</v>
      </c>
      <c r="K109" s="33" t="s">
        <v>67</v>
      </c>
      <c r="L109" s="33" t="s">
        <v>2331</v>
      </c>
      <c r="M109" s="33"/>
      <c r="N109" s="33"/>
      <c r="O109" s="33"/>
      <c r="P109" s="33"/>
      <c r="Q109" s="33"/>
      <c r="R109" s="33">
        <v>1410</v>
      </c>
      <c r="S109" s="2"/>
      <c r="T109" s="2"/>
      <c r="U109" s="2"/>
      <c r="V109" s="2"/>
      <c r="W109" s="2"/>
      <c r="X109" s="18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2"/>
      <c r="AQ109" s="2"/>
      <c r="AR109" s="2"/>
      <c r="AS109" s="1"/>
      <c r="AT109" s="1"/>
      <c r="AU109" s="1"/>
      <c r="AV109" s="1"/>
      <c r="AW109" s="1"/>
      <c r="AX109" s="2"/>
      <c r="AY109" s="1"/>
      <c r="AZ109" s="1"/>
      <c r="BA109" s="1"/>
      <c r="BB109" s="1"/>
      <c r="BC109" s="1"/>
      <c r="BD109" s="1" t="s">
        <v>1829</v>
      </c>
      <c r="BE109" s="1"/>
      <c r="BF109" s="1"/>
      <c r="BG109" s="2"/>
      <c r="BH109" s="1"/>
      <c r="BI109" s="2"/>
      <c r="BJ109" s="2"/>
      <c r="BK109" s="1"/>
      <c r="BL109" s="2"/>
      <c r="BM109" s="2"/>
      <c r="BN109" s="2"/>
      <c r="BO109" s="1"/>
      <c r="BP109" s="29"/>
    </row>
    <row r="110" spans="1:68" ht="16.2">
      <c r="A110" s="23">
        <v>106</v>
      </c>
      <c r="B110" s="33" t="s">
        <v>1580</v>
      </c>
      <c r="C110" s="33" t="s">
        <v>1496</v>
      </c>
      <c r="D110" s="33" t="s">
        <v>218</v>
      </c>
      <c r="E110" s="33">
        <v>66</v>
      </c>
      <c r="F110" s="33"/>
      <c r="G110" s="33"/>
      <c r="H110" s="52" t="str">
        <f t="shared" si="2"/>
        <v>張＊同</v>
      </c>
      <c r="I110" s="23" t="str">
        <f t="shared" si="3"/>
        <v>0＊335246</v>
      </c>
      <c r="J110" s="33" t="s">
        <v>1401</v>
      </c>
      <c r="K110" s="33" t="s">
        <v>58</v>
      </c>
      <c r="L110" s="33" t="s">
        <v>2322</v>
      </c>
      <c r="M110" s="33"/>
      <c r="N110" s="33"/>
      <c r="O110" s="33"/>
      <c r="P110" s="33"/>
      <c r="Q110" s="33"/>
      <c r="R110" s="33">
        <v>1410</v>
      </c>
      <c r="S110" s="2"/>
      <c r="T110" s="2"/>
      <c r="U110" s="2"/>
      <c r="V110" s="2"/>
      <c r="W110" s="2"/>
      <c r="X110" s="18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2"/>
      <c r="AQ110" s="2"/>
      <c r="AR110" s="2"/>
      <c r="AS110" s="1"/>
      <c r="AT110" s="1"/>
      <c r="AU110" s="1"/>
      <c r="AV110" s="1"/>
      <c r="AW110" s="1"/>
      <c r="AX110" s="2"/>
      <c r="AY110" s="1"/>
      <c r="AZ110" s="1" t="s">
        <v>1829</v>
      </c>
      <c r="BA110" s="1"/>
      <c r="BB110" s="1"/>
      <c r="BC110" s="1"/>
      <c r="BD110" s="1"/>
      <c r="BE110" s="1"/>
      <c r="BF110" s="1"/>
      <c r="BG110" s="1"/>
      <c r="BH110" s="1"/>
      <c r="BI110" s="2"/>
      <c r="BJ110" s="2"/>
      <c r="BK110" s="1"/>
      <c r="BL110" s="2"/>
      <c r="BM110" s="2"/>
      <c r="BN110" s="2"/>
      <c r="BO110" s="1"/>
      <c r="BP110" s="29"/>
    </row>
    <row r="111" spans="1:68" ht="16.2">
      <c r="A111" s="23">
        <v>107</v>
      </c>
      <c r="B111" s="33" t="s">
        <v>1581</v>
      </c>
      <c r="C111" s="33" t="s">
        <v>1497</v>
      </c>
      <c r="D111" s="33" t="s">
        <v>218</v>
      </c>
      <c r="E111" s="33">
        <v>86</v>
      </c>
      <c r="F111" s="33"/>
      <c r="G111" s="33"/>
      <c r="H111" s="52" t="str">
        <f t="shared" si="2"/>
        <v>葉＊禮</v>
      </c>
      <c r="I111" s="23" t="str">
        <f t="shared" si="3"/>
        <v>0＊843435</v>
      </c>
      <c r="J111" s="33" t="s">
        <v>1401</v>
      </c>
      <c r="K111" s="33" t="s">
        <v>58</v>
      </c>
      <c r="L111" s="33" t="s">
        <v>2322</v>
      </c>
      <c r="M111" s="33"/>
      <c r="N111" s="33"/>
      <c r="O111" s="33"/>
      <c r="P111" s="33"/>
      <c r="Q111" s="33"/>
      <c r="R111" s="33">
        <v>1410</v>
      </c>
      <c r="S111" s="2"/>
      <c r="T111" s="2"/>
      <c r="U111" s="2"/>
      <c r="V111" s="2"/>
      <c r="W111" s="2"/>
      <c r="X111" s="18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2"/>
      <c r="AQ111" s="2"/>
      <c r="AR111" s="2"/>
      <c r="AS111" s="1"/>
      <c r="AT111" s="1"/>
      <c r="AU111" s="1"/>
      <c r="AV111" s="1"/>
      <c r="AW111" s="1"/>
      <c r="AX111" s="2"/>
      <c r="AY111" s="1"/>
      <c r="AZ111" s="1" t="s">
        <v>1829</v>
      </c>
      <c r="BA111" s="1"/>
      <c r="BB111" s="1"/>
      <c r="BC111" s="1"/>
      <c r="BD111" s="1"/>
      <c r="BE111" s="1"/>
      <c r="BF111" s="1"/>
      <c r="BG111" s="1"/>
      <c r="BH111" s="1"/>
      <c r="BI111" s="2"/>
      <c r="BJ111" s="2"/>
      <c r="BK111" s="1"/>
      <c r="BL111" s="2"/>
      <c r="BM111" s="2"/>
      <c r="BN111" s="2"/>
      <c r="BO111" s="1"/>
      <c r="BP111" s="29"/>
    </row>
    <row r="112" spans="1:68" ht="16.2">
      <c r="A112" s="23">
        <v>108</v>
      </c>
      <c r="B112" s="33" t="s">
        <v>1582</v>
      </c>
      <c r="C112" s="33">
        <v>20678924</v>
      </c>
      <c r="D112" s="33" t="s">
        <v>218</v>
      </c>
      <c r="E112" s="33">
        <v>68</v>
      </c>
      <c r="F112" s="33" t="s">
        <v>1404</v>
      </c>
      <c r="G112" s="67">
        <v>44296</v>
      </c>
      <c r="H112" s="52" t="str">
        <f t="shared" si="2"/>
        <v>黃＊隆</v>
      </c>
      <c r="I112" s="23" t="str">
        <f t="shared" si="3"/>
        <v>2＊678924</v>
      </c>
      <c r="J112" s="33" t="s">
        <v>1426</v>
      </c>
      <c r="K112" s="33" t="s">
        <v>135</v>
      </c>
      <c r="L112" s="33" t="s">
        <v>2333</v>
      </c>
      <c r="M112" s="33"/>
      <c r="N112" s="33"/>
      <c r="O112" s="33"/>
      <c r="P112" s="33"/>
      <c r="Q112" s="33"/>
      <c r="R112" s="33">
        <v>1410</v>
      </c>
      <c r="S112" s="2"/>
      <c r="T112" s="2"/>
      <c r="U112" s="2"/>
      <c r="V112" s="2"/>
      <c r="W112" s="2"/>
      <c r="X112" s="18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2"/>
      <c r="AQ112" s="2"/>
      <c r="AR112" s="2"/>
      <c r="AS112" s="1"/>
      <c r="AT112" s="1"/>
      <c r="AU112" s="1"/>
      <c r="AV112" s="1"/>
      <c r="AW112" s="1"/>
      <c r="AX112" s="2"/>
      <c r="AY112" s="1"/>
      <c r="AZ112" s="1"/>
      <c r="BA112" s="1"/>
      <c r="BB112" s="1" t="s">
        <v>1830</v>
      </c>
      <c r="BC112" s="1"/>
      <c r="BD112" s="1"/>
      <c r="BE112" s="1"/>
      <c r="BF112" s="1"/>
      <c r="BG112" s="1"/>
      <c r="BH112" s="1"/>
      <c r="BI112" s="2"/>
      <c r="BJ112" s="2"/>
      <c r="BK112" s="1"/>
      <c r="BL112" s="2"/>
      <c r="BM112" s="2"/>
      <c r="BN112" s="2"/>
      <c r="BO112" s="1"/>
      <c r="BP112" s="29"/>
    </row>
    <row r="113" spans="1:68" ht="31.8">
      <c r="A113" s="23">
        <v>109</v>
      </c>
      <c r="B113" s="33" t="s">
        <v>1498</v>
      </c>
      <c r="C113" s="33" t="s">
        <v>1499</v>
      </c>
      <c r="D113" s="33" t="s">
        <v>218</v>
      </c>
      <c r="E113" s="33">
        <v>60</v>
      </c>
      <c r="F113" s="33" t="s">
        <v>1426</v>
      </c>
      <c r="G113" s="33" t="s">
        <v>1433</v>
      </c>
      <c r="H113" s="33" t="s">
        <v>1823</v>
      </c>
      <c r="I113" s="23" t="str">
        <f t="shared" si="3"/>
        <v>2＊788579</v>
      </c>
      <c r="J113" s="33" t="s">
        <v>1426</v>
      </c>
      <c r="K113" s="33" t="s">
        <v>58</v>
      </c>
      <c r="L113" s="33" t="s">
        <v>2322</v>
      </c>
      <c r="M113" s="33"/>
      <c r="N113" s="33"/>
      <c r="O113" s="33"/>
      <c r="P113" s="33"/>
      <c r="Q113" s="33"/>
      <c r="R113" s="33">
        <v>1410</v>
      </c>
      <c r="S113" s="2"/>
      <c r="T113" s="2"/>
      <c r="U113" s="2"/>
      <c r="V113" s="2"/>
      <c r="W113" s="2"/>
      <c r="X113" s="18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2"/>
      <c r="AQ113" s="2"/>
      <c r="AR113" s="2"/>
      <c r="AS113" s="1"/>
      <c r="AT113" s="1"/>
      <c r="AU113" s="1"/>
      <c r="AV113" s="1"/>
      <c r="AW113" s="1"/>
      <c r="AX113" s="2"/>
      <c r="AY113" s="1"/>
      <c r="AZ113" s="1" t="s">
        <v>1829</v>
      </c>
      <c r="BA113" s="1"/>
      <c r="BB113" s="1"/>
      <c r="BC113" s="1"/>
      <c r="BD113" s="1"/>
      <c r="BE113" s="1"/>
      <c r="BF113" s="1"/>
      <c r="BG113" s="1"/>
      <c r="BH113" s="1"/>
      <c r="BI113" s="2"/>
      <c r="BJ113" s="2"/>
      <c r="BK113" s="1"/>
      <c r="BL113" s="2"/>
      <c r="BM113" s="2"/>
      <c r="BN113" s="2"/>
      <c r="BO113" s="1"/>
      <c r="BP113" s="29"/>
    </row>
    <row r="114" spans="1:68" ht="16.2">
      <c r="A114" s="23">
        <v>110</v>
      </c>
      <c r="B114" s="33" t="s">
        <v>1583</v>
      </c>
      <c r="C114" s="33" t="s">
        <v>1500</v>
      </c>
      <c r="D114" s="33" t="s">
        <v>218</v>
      </c>
      <c r="E114" s="33">
        <v>68</v>
      </c>
      <c r="F114" s="33"/>
      <c r="G114" s="33"/>
      <c r="H114" s="52" t="str">
        <f t="shared" ref="H114:H177" si="4">REPLACE(B114,2,1,"＊")</f>
        <v>王＊益</v>
      </c>
      <c r="I114" s="23" t="str">
        <f t="shared" si="3"/>
        <v>1＊472981</v>
      </c>
      <c r="J114" s="33" t="s">
        <v>1446</v>
      </c>
      <c r="K114" s="33" t="s">
        <v>58</v>
      </c>
      <c r="L114" s="33" t="s">
        <v>2322</v>
      </c>
      <c r="M114" s="33"/>
      <c r="N114" s="33"/>
      <c r="O114" s="33"/>
      <c r="P114" s="33"/>
      <c r="Q114" s="33"/>
      <c r="R114" s="33">
        <v>1410</v>
      </c>
      <c r="S114" s="2"/>
      <c r="T114" s="2"/>
      <c r="U114" s="2"/>
      <c r="V114" s="2"/>
      <c r="W114" s="2"/>
      <c r="X114" s="18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2"/>
      <c r="AQ114" s="2"/>
      <c r="AR114" s="2"/>
      <c r="AS114" s="1"/>
      <c r="AT114" s="1"/>
      <c r="AU114" s="1"/>
      <c r="AV114" s="1"/>
      <c r="AW114" s="1"/>
      <c r="AX114" s="2"/>
      <c r="AY114" s="1"/>
      <c r="AZ114" s="1" t="s">
        <v>1829</v>
      </c>
      <c r="BA114" s="1"/>
      <c r="BB114" s="1"/>
      <c r="BC114" s="1"/>
      <c r="BD114" s="1"/>
      <c r="BE114" s="1"/>
      <c r="BF114" s="1"/>
      <c r="BG114" s="2"/>
      <c r="BH114" s="1"/>
      <c r="BI114" s="2"/>
      <c r="BJ114" s="2"/>
      <c r="BK114" s="1"/>
      <c r="BL114" s="2"/>
      <c r="BM114" s="2"/>
      <c r="BN114" s="2"/>
      <c r="BO114" s="1"/>
      <c r="BP114" s="29"/>
    </row>
    <row r="115" spans="1:68" ht="16.2">
      <c r="A115" s="23">
        <v>111</v>
      </c>
      <c r="B115" s="33" t="s">
        <v>1584</v>
      </c>
      <c r="C115" s="33" t="s">
        <v>1501</v>
      </c>
      <c r="D115" s="33" t="s">
        <v>218</v>
      </c>
      <c r="E115" s="33">
        <v>49</v>
      </c>
      <c r="F115" s="33"/>
      <c r="G115" s="33"/>
      <c r="H115" s="52" t="str">
        <f t="shared" si="4"/>
        <v>葉＊堂</v>
      </c>
      <c r="I115" s="23" t="str">
        <f t="shared" si="3"/>
        <v>1＊952588</v>
      </c>
      <c r="J115" s="33" t="s">
        <v>1389</v>
      </c>
      <c r="K115" s="33" t="s">
        <v>1449</v>
      </c>
      <c r="L115" s="33" t="s">
        <v>2343</v>
      </c>
      <c r="M115" s="33"/>
      <c r="N115" s="33"/>
      <c r="O115" s="33"/>
      <c r="P115" s="33"/>
      <c r="Q115" s="33"/>
      <c r="R115" s="33">
        <v>1551</v>
      </c>
      <c r="S115" s="2"/>
      <c r="T115" s="2"/>
      <c r="U115" s="2"/>
      <c r="V115" s="2" t="s">
        <v>1829</v>
      </c>
      <c r="W115" s="2" t="s">
        <v>1829</v>
      </c>
      <c r="X115" s="18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2"/>
      <c r="AQ115" s="2"/>
      <c r="AR115" s="2"/>
      <c r="AS115" s="1"/>
      <c r="AT115" s="1"/>
      <c r="AU115" s="1"/>
      <c r="AV115" s="1"/>
      <c r="AW115" s="1"/>
      <c r="AX115" s="2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2"/>
      <c r="BJ115" s="2"/>
      <c r="BK115" s="1"/>
      <c r="BL115" s="2"/>
      <c r="BM115" s="2"/>
      <c r="BN115" s="2"/>
      <c r="BO115" s="1"/>
      <c r="BP115" s="29"/>
    </row>
    <row r="116" spans="1:68" ht="16.2">
      <c r="A116" s="23">
        <v>112</v>
      </c>
      <c r="B116" s="33" t="s">
        <v>1585</v>
      </c>
      <c r="C116" s="33" t="s">
        <v>1502</v>
      </c>
      <c r="D116" s="33" t="s">
        <v>218</v>
      </c>
      <c r="E116" s="33">
        <v>85</v>
      </c>
      <c r="F116" s="33" t="s">
        <v>1402</v>
      </c>
      <c r="G116" s="33" t="s">
        <v>1401</v>
      </c>
      <c r="H116" s="52" t="str">
        <f t="shared" si="4"/>
        <v>周＊崇</v>
      </c>
      <c r="I116" s="23" t="str">
        <f t="shared" si="3"/>
        <v>1＊851268</v>
      </c>
      <c r="J116" s="33" t="s">
        <v>1404</v>
      </c>
      <c r="K116" s="33" t="s">
        <v>135</v>
      </c>
      <c r="L116" s="33" t="s">
        <v>2333</v>
      </c>
      <c r="M116" s="33"/>
      <c r="N116" s="33"/>
      <c r="O116" s="33"/>
      <c r="P116" s="33"/>
      <c r="Q116" s="33"/>
      <c r="R116" s="33">
        <v>1551</v>
      </c>
      <c r="S116" s="2"/>
      <c r="T116" s="2"/>
      <c r="U116" s="2"/>
      <c r="V116" s="2"/>
      <c r="W116" s="2"/>
      <c r="X116" s="18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2"/>
      <c r="AQ116" s="2"/>
      <c r="AR116" s="2"/>
      <c r="AS116" s="1"/>
      <c r="AT116" s="1"/>
      <c r="AU116" s="1"/>
      <c r="AV116" s="1"/>
      <c r="AW116" s="1"/>
      <c r="AX116" s="2"/>
      <c r="AY116" s="1"/>
      <c r="AZ116" s="1"/>
      <c r="BA116" s="1"/>
      <c r="BB116" s="1" t="s">
        <v>1830</v>
      </c>
      <c r="BC116" s="1"/>
      <c r="BD116" s="1"/>
      <c r="BE116" s="1"/>
      <c r="BF116" s="1"/>
      <c r="BG116" s="2"/>
      <c r="BH116" s="1"/>
      <c r="BI116" s="2"/>
      <c r="BJ116" s="2"/>
      <c r="BK116" s="1"/>
      <c r="BL116" s="2"/>
      <c r="BM116" s="2"/>
      <c r="BN116" s="2"/>
      <c r="BO116" s="1"/>
      <c r="BP116" s="29"/>
    </row>
    <row r="117" spans="1:68" ht="16.2">
      <c r="A117" s="23">
        <v>113</v>
      </c>
      <c r="B117" s="33" t="s">
        <v>1586</v>
      </c>
      <c r="C117" s="33" t="s">
        <v>1503</v>
      </c>
      <c r="D117" s="33" t="s">
        <v>216</v>
      </c>
      <c r="E117" s="33">
        <v>70</v>
      </c>
      <c r="F117" s="33"/>
      <c r="G117" s="33"/>
      <c r="H117" s="52" t="str">
        <f t="shared" si="4"/>
        <v>王＊罔市</v>
      </c>
      <c r="I117" s="23" t="str">
        <f t="shared" si="3"/>
        <v>1＊682915</v>
      </c>
      <c r="J117" s="33" t="s">
        <v>1407</v>
      </c>
      <c r="K117" s="33" t="s">
        <v>58</v>
      </c>
      <c r="L117" s="33" t="s">
        <v>2322</v>
      </c>
      <c r="M117" s="33"/>
      <c r="N117" s="33"/>
      <c r="O117" s="33"/>
      <c r="P117" s="33"/>
      <c r="Q117" s="33"/>
      <c r="R117" s="33">
        <v>1551</v>
      </c>
      <c r="S117" s="2"/>
      <c r="T117" s="2"/>
      <c r="U117" s="2"/>
      <c r="V117" s="2"/>
      <c r="W117" s="2"/>
      <c r="X117" s="18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2"/>
      <c r="AQ117" s="2"/>
      <c r="AR117" s="2"/>
      <c r="AS117" s="1"/>
      <c r="AT117" s="1"/>
      <c r="AU117" s="1"/>
      <c r="AV117" s="1"/>
      <c r="AW117" s="1"/>
      <c r="AX117" s="2"/>
      <c r="AY117" s="1"/>
      <c r="AZ117" s="1" t="s">
        <v>1829</v>
      </c>
      <c r="BA117" s="1"/>
      <c r="BB117" s="1"/>
      <c r="BC117" s="1"/>
      <c r="BD117" s="1"/>
      <c r="BE117" s="1"/>
      <c r="BF117" s="1"/>
      <c r="BG117" s="1"/>
      <c r="BH117" s="1"/>
      <c r="BI117" s="2"/>
      <c r="BJ117" s="2"/>
      <c r="BK117" s="1"/>
      <c r="BL117" s="2"/>
      <c r="BM117" s="2"/>
      <c r="BN117" s="2"/>
      <c r="BO117" s="1"/>
      <c r="BP117" s="29"/>
    </row>
    <row r="118" spans="1:68" ht="16.2">
      <c r="A118" s="23">
        <v>114</v>
      </c>
      <c r="B118" s="33" t="s">
        <v>1587</v>
      </c>
      <c r="C118" s="33" t="s">
        <v>1504</v>
      </c>
      <c r="D118" s="33" t="s">
        <v>218</v>
      </c>
      <c r="E118" s="33">
        <v>75</v>
      </c>
      <c r="F118" s="33"/>
      <c r="G118" s="33"/>
      <c r="H118" s="52" t="str">
        <f t="shared" si="4"/>
        <v>林＊福</v>
      </c>
      <c r="I118" s="23" t="str">
        <f t="shared" si="3"/>
        <v>0＊039083</v>
      </c>
      <c r="J118" s="33" t="s">
        <v>1407</v>
      </c>
      <c r="K118" s="33" t="s">
        <v>67</v>
      </c>
      <c r="L118" s="33" t="s">
        <v>2331</v>
      </c>
      <c r="M118" s="33"/>
      <c r="N118" s="33"/>
      <c r="O118" s="33"/>
      <c r="P118" s="33"/>
      <c r="Q118" s="33"/>
      <c r="R118" s="33">
        <v>1551</v>
      </c>
      <c r="S118" s="2"/>
      <c r="T118" s="2"/>
      <c r="U118" s="2"/>
      <c r="V118" s="2"/>
      <c r="W118" s="2"/>
      <c r="X118" s="18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2"/>
      <c r="AQ118" s="2"/>
      <c r="AR118" s="2"/>
      <c r="AS118" s="1"/>
      <c r="AT118" s="1"/>
      <c r="AU118" s="1"/>
      <c r="AV118" s="1"/>
      <c r="AW118" s="1"/>
      <c r="AX118" s="2"/>
      <c r="AY118" s="1"/>
      <c r="AZ118" s="1"/>
      <c r="BA118" s="1"/>
      <c r="BB118" s="1"/>
      <c r="BC118" s="1"/>
      <c r="BD118" s="1" t="s">
        <v>1829</v>
      </c>
      <c r="BE118" s="1"/>
      <c r="BF118" s="1"/>
      <c r="BG118" s="1"/>
      <c r="BH118" s="1"/>
      <c r="BI118" s="2"/>
      <c r="BJ118" s="2"/>
      <c r="BK118" s="1"/>
      <c r="BL118" s="2"/>
      <c r="BM118" s="2"/>
      <c r="BN118" s="2"/>
      <c r="BO118" s="1"/>
      <c r="BP118" s="29"/>
    </row>
    <row r="119" spans="1:68" ht="16.2">
      <c r="A119" s="23">
        <v>115</v>
      </c>
      <c r="B119" s="33" t="s">
        <v>1588</v>
      </c>
      <c r="C119" s="33" t="s">
        <v>1505</v>
      </c>
      <c r="D119" s="33" t="s">
        <v>216</v>
      </c>
      <c r="E119" s="33">
        <v>78</v>
      </c>
      <c r="F119" s="33"/>
      <c r="G119" s="33"/>
      <c r="H119" s="52" t="str">
        <f t="shared" si="4"/>
        <v>鐘＊芳淑</v>
      </c>
      <c r="I119" s="23" t="str">
        <f t="shared" si="3"/>
        <v>0＊408552</v>
      </c>
      <c r="J119" s="33" t="s">
        <v>1409</v>
      </c>
      <c r="K119" s="33" t="s">
        <v>58</v>
      </c>
      <c r="L119" s="33" t="s">
        <v>2322</v>
      </c>
      <c r="M119" s="33"/>
      <c r="N119" s="33"/>
      <c r="O119" s="33"/>
      <c r="P119" s="33"/>
      <c r="Q119" s="33"/>
      <c r="R119" s="33">
        <v>1551</v>
      </c>
      <c r="S119" s="2"/>
      <c r="T119" s="2"/>
      <c r="U119" s="2"/>
      <c r="V119" s="2"/>
      <c r="W119" s="2"/>
      <c r="X119" s="18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2"/>
      <c r="AQ119" s="2"/>
      <c r="AR119" s="2"/>
      <c r="AS119" s="1"/>
      <c r="AT119" s="1"/>
      <c r="AU119" s="1"/>
      <c r="AV119" s="1"/>
      <c r="AW119" s="1"/>
      <c r="AX119" s="2"/>
      <c r="AY119" s="1" t="s">
        <v>1829</v>
      </c>
      <c r="AZ119" s="1"/>
      <c r="BA119" s="1"/>
      <c r="BB119" s="1"/>
      <c r="BC119" s="1"/>
      <c r="BD119" s="1"/>
      <c r="BE119" s="1"/>
      <c r="BF119" s="1"/>
      <c r="BG119" s="1"/>
      <c r="BH119" s="1"/>
      <c r="BI119" s="2"/>
      <c r="BJ119" s="2"/>
      <c r="BK119" s="1"/>
      <c r="BL119" s="2"/>
      <c r="BM119" s="2"/>
      <c r="BN119" s="2"/>
      <c r="BO119" s="1"/>
      <c r="BP119" s="29"/>
    </row>
    <row r="120" spans="1:68" ht="16.2">
      <c r="A120" s="23">
        <v>116</v>
      </c>
      <c r="B120" s="33" t="s">
        <v>1589</v>
      </c>
      <c r="C120" s="33" t="s">
        <v>1506</v>
      </c>
      <c r="D120" s="33" t="s">
        <v>216</v>
      </c>
      <c r="E120" s="33">
        <v>62</v>
      </c>
      <c r="F120" s="33"/>
      <c r="G120" s="33"/>
      <c r="H120" s="52" t="str">
        <f t="shared" si="4"/>
        <v>吳＊月春</v>
      </c>
      <c r="I120" s="23" t="str">
        <f t="shared" si="3"/>
        <v>1＊246692</v>
      </c>
      <c r="J120" s="33" t="s">
        <v>1409</v>
      </c>
      <c r="K120" s="33" t="s">
        <v>67</v>
      </c>
      <c r="L120" s="33" t="s">
        <v>2331</v>
      </c>
      <c r="M120" s="33"/>
      <c r="N120" s="33"/>
      <c r="O120" s="33"/>
      <c r="P120" s="33"/>
      <c r="Q120" s="33"/>
      <c r="R120" s="33">
        <v>1551</v>
      </c>
      <c r="S120" s="2"/>
      <c r="T120" s="2"/>
      <c r="U120" s="2"/>
      <c r="V120" s="2"/>
      <c r="W120" s="2"/>
      <c r="X120" s="18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2"/>
      <c r="AQ120" s="2"/>
      <c r="AR120" s="2"/>
      <c r="AS120" s="1"/>
      <c r="AT120" s="1"/>
      <c r="AU120" s="1"/>
      <c r="AV120" s="1"/>
      <c r="AW120" s="1"/>
      <c r="AX120" s="2"/>
      <c r="AY120" s="1"/>
      <c r="AZ120" s="1"/>
      <c r="BA120" s="1"/>
      <c r="BB120" s="1"/>
      <c r="BC120" s="1"/>
      <c r="BD120" s="1"/>
      <c r="BE120" s="1"/>
      <c r="BF120" s="1"/>
      <c r="BG120" s="2"/>
      <c r="BH120" s="1"/>
      <c r="BI120" s="2"/>
      <c r="BJ120" s="2"/>
      <c r="BK120" s="1"/>
      <c r="BL120" s="2"/>
      <c r="BM120" s="2"/>
      <c r="BN120" s="2"/>
      <c r="BO120" s="1"/>
      <c r="BP120" s="29"/>
    </row>
    <row r="121" spans="1:68" ht="31.2">
      <c r="A121" s="23">
        <v>117</v>
      </c>
      <c r="B121" s="33" t="s">
        <v>1832</v>
      </c>
      <c r="C121" s="33" t="s">
        <v>1590</v>
      </c>
      <c r="D121" s="33" t="s">
        <v>218</v>
      </c>
      <c r="E121" s="33">
        <v>72</v>
      </c>
      <c r="F121" s="33" t="s">
        <v>325</v>
      </c>
      <c r="G121" s="33" t="s">
        <v>325</v>
      </c>
      <c r="H121" s="52" t="str">
        <f t="shared" si="4"/>
        <v>陳＊水</v>
      </c>
      <c r="I121" s="23" t="str">
        <f t="shared" si="3"/>
        <v>0＊888204</v>
      </c>
      <c r="J121" s="33" t="s">
        <v>906</v>
      </c>
      <c r="K121" s="33" t="s">
        <v>1127</v>
      </c>
      <c r="L121" s="33">
        <v>5760190</v>
      </c>
      <c r="M121" s="33">
        <v>5760300</v>
      </c>
      <c r="N121" s="33"/>
      <c r="O121" s="33"/>
      <c r="P121" s="33"/>
      <c r="Q121" s="33"/>
      <c r="R121" s="36" t="s">
        <v>334</v>
      </c>
      <c r="S121" s="2"/>
      <c r="T121" s="2"/>
      <c r="U121" s="2"/>
      <c r="V121" s="2"/>
      <c r="W121" s="2"/>
      <c r="X121" s="18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2"/>
      <c r="AQ121" s="2"/>
      <c r="AR121" s="2"/>
      <c r="AS121" s="1"/>
      <c r="AT121" s="1"/>
      <c r="AU121" s="1"/>
      <c r="AV121" s="1"/>
      <c r="AW121" s="1"/>
      <c r="AX121" s="2"/>
      <c r="AY121" s="1"/>
      <c r="AZ121" s="1"/>
      <c r="BA121" s="1"/>
      <c r="BB121" s="1"/>
      <c r="BC121" s="1"/>
      <c r="BD121" s="1"/>
      <c r="BE121" s="1"/>
      <c r="BF121" s="1"/>
      <c r="BG121" s="1" t="s">
        <v>1829</v>
      </c>
      <c r="BH121" s="1"/>
      <c r="BI121" s="2"/>
      <c r="BJ121" s="2"/>
      <c r="BK121" s="1"/>
      <c r="BL121" s="2"/>
      <c r="BM121" s="2"/>
      <c r="BN121" s="2"/>
      <c r="BO121" s="1"/>
      <c r="BP121" s="29"/>
    </row>
    <row r="122" spans="1:68" ht="46.8">
      <c r="A122" s="23">
        <v>118</v>
      </c>
      <c r="B122" s="33" t="s">
        <v>1833</v>
      </c>
      <c r="C122" s="33" t="s">
        <v>1591</v>
      </c>
      <c r="D122" s="33" t="s">
        <v>216</v>
      </c>
      <c r="E122" s="33">
        <v>67</v>
      </c>
      <c r="F122" s="33" t="s">
        <v>325</v>
      </c>
      <c r="G122" s="33" t="s">
        <v>325</v>
      </c>
      <c r="H122" s="52" t="str">
        <f t="shared" si="4"/>
        <v>張＊琴</v>
      </c>
      <c r="I122" s="23" t="str">
        <f t="shared" si="3"/>
        <v>1＊367587</v>
      </c>
      <c r="J122" s="33" t="s">
        <v>906</v>
      </c>
      <c r="K122" s="33" t="s">
        <v>1134</v>
      </c>
      <c r="L122" s="33">
        <v>5760190</v>
      </c>
      <c r="M122" s="33">
        <v>5760300</v>
      </c>
      <c r="N122" s="33">
        <v>5761085</v>
      </c>
      <c r="O122" s="33"/>
      <c r="P122" s="33"/>
      <c r="Q122" s="33"/>
      <c r="R122" s="36" t="s">
        <v>334</v>
      </c>
      <c r="S122" s="2"/>
      <c r="T122" s="2"/>
      <c r="U122" s="2"/>
      <c r="V122" s="2"/>
      <c r="W122" s="2"/>
      <c r="X122" s="18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2"/>
      <c r="AQ122" s="2"/>
      <c r="AR122" s="2"/>
      <c r="AS122" s="1"/>
      <c r="AT122" s="1"/>
      <c r="AU122" s="1"/>
      <c r="AV122" s="1"/>
      <c r="AW122" s="1"/>
      <c r="AX122" s="2"/>
      <c r="AY122" s="1"/>
      <c r="AZ122" s="1"/>
      <c r="BA122" s="1"/>
      <c r="BB122" s="1"/>
      <c r="BC122" s="1"/>
      <c r="BD122" s="1"/>
      <c r="BE122" s="1"/>
      <c r="BF122" s="1"/>
      <c r="BG122" s="1" t="s">
        <v>1829</v>
      </c>
      <c r="BH122" s="1"/>
      <c r="BI122" s="2"/>
      <c r="BJ122" s="2"/>
      <c r="BK122" s="1"/>
      <c r="BL122" s="2"/>
      <c r="BM122" s="2"/>
      <c r="BN122" s="2"/>
      <c r="BO122" s="32" t="s">
        <v>1098</v>
      </c>
      <c r="BP122" s="29"/>
    </row>
    <row r="123" spans="1:68" ht="16.2">
      <c r="A123" s="23">
        <v>119</v>
      </c>
      <c r="B123" s="33" t="s">
        <v>582</v>
      </c>
      <c r="C123" s="33" t="s">
        <v>583</v>
      </c>
      <c r="D123" s="33" t="s">
        <v>216</v>
      </c>
      <c r="E123" s="33">
        <v>67</v>
      </c>
      <c r="F123" s="33" t="s">
        <v>325</v>
      </c>
      <c r="G123" s="33" t="s">
        <v>325</v>
      </c>
      <c r="H123" s="52" t="str">
        <f t="shared" si="4"/>
        <v>許＊芬</v>
      </c>
      <c r="I123" s="23" t="str">
        <f t="shared" si="3"/>
        <v>0＊655557</v>
      </c>
      <c r="J123" s="33" t="s">
        <v>906</v>
      </c>
      <c r="K123" s="33">
        <v>5760230</v>
      </c>
      <c r="L123" s="33">
        <v>5760230</v>
      </c>
      <c r="M123" s="33"/>
      <c r="N123" s="33"/>
      <c r="O123" s="33"/>
      <c r="P123" s="33"/>
      <c r="Q123" s="33"/>
      <c r="R123" s="36" t="s">
        <v>334</v>
      </c>
      <c r="S123" s="2"/>
      <c r="T123" s="2"/>
      <c r="U123" s="2"/>
      <c r="V123" s="2"/>
      <c r="W123" s="2"/>
      <c r="X123" s="18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2"/>
      <c r="AQ123" s="2"/>
      <c r="AR123" s="2"/>
      <c r="AS123" s="1"/>
      <c r="AT123" s="1"/>
      <c r="AU123" s="1"/>
      <c r="AV123" s="1"/>
      <c r="AW123" s="1"/>
      <c r="AX123" s="2"/>
      <c r="AY123" s="1"/>
      <c r="AZ123" s="1"/>
      <c r="BA123" s="1"/>
      <c r="BB123" s="1"/>
      <c r="BC123" s="1"/>
      <c r="BD123" s="1"/>
      <c r="BE123" s="1"/>
      <c r="BF123" s="1"/>
      <c r="BG123" s="2"/>
      <c r="BH123" s="1"/>
      <c r="BI123" s="2" t="s">
        <v>1829</v>
      </c>
      <c r="BJ123" s="2"/>
      <c r="BK123" s="1"/>
      <c r="BL123" s="2"/>
      <c r="BM123" s="2"/>
      <c r="BN123" s="2"/>
      <c r="BO123" s="1"/>
      <c r="BP123" s="29"/>
    </row>
    <row r="124" spans="1:68" ht="31.2">
      <c r="A124" s="23">
        <v>120</v>
      </c>
      <c r="B124" s="33" t="s">
        <v>1834</v>
      </c>
      <c r="C124" s="33" t="s">
        <v>1592</v>
      </c>
      <c r="D124" s="33" t="s">
        <v>218</v>
      </c>
      <c r="E124" s="33">
        <v>49</v>
      </c>
      <c r="F124" s="33" t="s">
        <v>325</v>
      </c>
      <c r="G124" s="33" t="s">
        <v>325</v>
      </c>
      <c r="H124" s="52" t="str">
        <f t="shared" si="4"/>
        <v>李＊義</v>
      </c>
      <c r="I124" s="23" t="str">
        <f t="shared" si="3"/>
        <v>0＊229000</v>
      </c>
      <c r="J124" s="33" t="s">
        <v>906</v>
      </c>
      <c r="K124" s="33" t="s">
        <v>1127</v>
      </c>
      <c r="L124" s="33">
        <v>5760190</v>
      </c>
      <c r="M124" s="33">
        <v>5760300</v>
      </c>
      <c r="N124" s="33"/>
      <c r="O124" s="33"/>
      <c r="P124" s="33"/>
      <c r="Q124" s="33"/>
      <c r="R124" s="36" t="s">
        <v>334</v>
      </c>
      <c r="S124" s="2"/>
      <c r="T124" s="2"/>
      <c r="U124" s="2"/>
      <c r="V124" s="2"/>
      <c r="W124" s="2"/>
      <c r="X124" s="18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2"/>
      <c r="AQ124" s="2"/>
      <c r="AR124" s="2"/>
      <c r="AS124" s="1"/>
      <c r="AT124" s="1"/>
      <c r="AU124" s="1"/>
      <c r="AV124" s="1"/>
      <c r="AW124" s="1"/>
      <c r="AX124" s="2"/>
      <c r="AY124" s="1"/>
      <c r="AZ124" s="1"/>
      <c r="BA124" s="1"/>
      <c r="BB124" s="1"/>
      <c r="BC124" s="1"/>
      <c r="BD124" s="1"/>
      <c r="BE124" s="1"/>
      <c r="BF124" s="1"/>
      <c r="BG124" s="1" t="s">
        <v>1829</v>
      </c>
      <c r="BH124" s="1"/>
      <c r="BI124" s="2"/>
      <c r="BJ124" s="2"/>
      <c r="BK124" s="1"/>
      <c r="BL124" s="2"/>
      <c r="BM124" s="2"/>
      <c r="BN124" s="2"/>
      <c r="BO124" s="1"/>
      <c r="BP124" s="29"/>
    </row>
    <row r="125" spans="1:68" ht="46.8">
      <c r="A125" s="23">
        <v>121</v>
      </c>
      <c r="B125" s="33" t="s">
        <v>1835</v>
      </c>
      <c r="C125" s="33" t="s">
        <v>1593</v>
      </c>
      <c r="D125" s="33" t="s">
        <v>216</v>
      </c>
      <c r="E125" s="33">
        <v>72</v>
      </c>
      <c r="F125" s="33" t="s">
        <v>1594</v>
      </c>
      <c r="G125" s="33" t="s">
        <v>1595</v>
      </c>
      <c r="H125" s="52" t="str">
        <f t="shared" si="4"/>
        <v>陳＊枝</v>
      </c>
      <c r="I125" s="23" t="str">
        <f t="shared" si="3"/>
        <v>0＊619351</v>
      </c>
      <c r="J125" s="33" t="s">
        <v>906</v>
      </c>
      <c r="K125" s="33" t="s">
        <v>1139</v>
      </c>
      <c r="L125" s="33">
        <v>5760191</v>
      </c>
      <c r="M125" s="33">
        <v>5760300</v>
      </c>
      <c r="N125" s="33">
        <v>5760475</v>
      </c>
      <c r="O125" s="33"/>
      <c r="P125" s="33"/>
      <c r="Q125" s="33"/>
      <c r="R125" s="36" t="s">
        <v>334</v>
      </c>
      <c r="S125" s="2"/>
      <c r="T125" s="2"/>
      <c r="U125" s="2"/>
      <c r="V125" s="2"/>
      <c r="W125" s="2"/>
      <c r="X125" s="18"/>
      <c r="Y125" s="1"/>
      <c r="Z125" s="1"/>
      <c r="AA125" s="1"/>
      <c r="AB125" s="1"/>
      <c r="AC125" s="1" t="s">
        <v>1829</v>
      </c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2"/>
      <c r="AQ125" s="2"/>
      <c r="AR125" s="2"/>
      <c r="AS125" s="1"/>
      <c r="AT125" s="1"/>
      <c r="AU125" s="1"/>
      <c r="AV125" s="1"/>
      <c r="AW125" s="1"/>
      <c r="AX125" s="2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2"/>
      <c r="BJ125" s="2"/>
      <c r="BK125" s="1"/>
      <c r="BL125" s="2"/>
      <c r="BM125" s="2"/>
      <c r="BN125" s="2"/>
      <c r="BO125" s="1" t="s">
        <v>1111</v>
      </c>
      <c r="BP125" s="29"/>
    </row>
    <row r="126" spans="1:68" ht="16.2">
      <c r="A126" s="23">
        <v>122</v>
      </c>
      <c r="B126" s="33" t="s">
        <v>1836</v>
      </c>
      <c r="C126" s="33" t="s">
        <v>1596</v>
      </c>
      <c r="D126" s="33" t="s">
        <v>218</v>
      </c>
      <c r="E126" s="33">
        <v>53</v>
      </c>
      <c r="F126" s="33" t="s">
        <v>325</v>
      </c>
      <c r="G126" s="33" t="s">
        <v>325</v>
      </c>
      <c r="H126" s="52" t="str">
        <f t="shared" si="4"/>
        <v>陳＊修</v>
      </c>
      <c r="I126" s="23" t="str">
        <f t="shared" si="3"/>
        <v>0＊866259</v>
      </c>
      <c r="J126" s="33" t="s">
        <v>906</v>
      </c>
      <c r="K126" s="33">
        <v>5760350</v>
      </c>
      <c r="L126" s="33">
        <v>5760350</v>
      </c>
      <c r="M126" s="33"/>
      <c r="N126" s="33"/>
      <c r="O126" s="33"/>
      <c r="P126" s="33"/>
      <c r="Q126" s="33"/>
      <c r="R126" s="36" t="s">
        <v>334</v>
      </c>
      <c r="S126" s="2"/>
      <c r="T126" s="2"/>
      <c r="U126" s="2"/>
      <c r="V126" s="2"/>
      <c r="W126" s="2"/>
      <c r="X126" s="18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2"/>
      <c r="AQ126" s="2"/>
      <c r="AR126" s="2"/>
      <c r="AS126" s="1"/>
      <c r="AT126" s="1"/>
      <c r="AU126" s="1"/>
      <c r="AV126" s="1"/>
      <c r="AW126" s="1"/>
      <c r="AX126" s="2"/>
      <c r="AY126" s="1"/>
      <c r="AZ126" s="1"/>
      <c r="BA126" s="1" t="s">
        <v>1829</v>
      </c>
      <c r="BB126" s="1"/>
      <c r="BC126" s="1"/>
      <c r="BD126" s="1"/>
      <c r="BE126" s="1"/>
      <c r="BF126" s="1"/>
      <c r="BG126" s="1"/>
      <c r="BH126" s="1"/>
      <c r="BI126" s="2"/>
      <c r="BJ126" s="2"/>
      <c r="BK126" s="1"/>
      <c r="BL126" s="2"/>
      <c r="BM126" s="2"/>
      <c r="BN126" s="2"/>
      <c r="BO126" s="1"/>
      <c r="BP126" s="29"/>
    </row>
    <row r="127" spans="1:68" ht="31.2">
      <c r="A127" s="23">
        <v>123</v>
      </c>
      <c r="B127" s="33" t="s">
        <v>1088</v>
      </c>
      <c r="C127" s="33" t="s">
        <v>920</v>
      </c>
      <c r="D127" s="33" t="s">
        <v>216</v>
      </c>
      <c r="E127" s="33">
        <v>71</v>
      </c>
      <c r="F127" s="33" t="s">
        <v>325</v>
      </c>
      <c r="G127" s="33" t="s">
        <v>325</v>
      </c>
      <c r="H127" s="52" t="str">
        <f t="shared" si="4"/>
        <v>陳＊珠貴</v>
      </c>
      <c r="I127" s="23" t="str">
        <f t="shared" si="3"/>
        <v>1＊141390</v>
      </c>
      <c r="J127" s="33" t="s">
        <v>906</v>
      </c>
      <c r="K127" s="33" t="s">
        <v>1127</v>
      </c>
      <c r="L127" s="33">
        <v>5760190</v>
      </c>
      <c r="M127" s="33">
        <v>5760300</v>
      </c>
      <c r="N127" s="33"/>
      <c r="O127" s="33"/>
      <c r="P127" s="33"/>
      <c r="Q127" s="33"/>
      <c r="R127" s="36" t="s">
        <v>334</v>
      </c>
      <c r="S127" s="2"/>
      <c r="T127" s="2"/>
      <c r="U127" s="2"/>
      <c r="V127" s="2"/>
      <c r="W127" s="2"/>
      <c r="X127" s="18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2"/>
      <c r="AQ127" s="2"/>
      <c r="AR127" s="2"/>
      <c r="AS127" s="1"/>
      <c r="AT127" s="1"/>
      <c r="AU127" s="1"/>
      <c r="AV127" s="1"/>
      <c r="AW127" s="1"/>
      <c r="AX127" s="2"/>
      <c r="AY127" s="1"/>
      <c r="AZ127" s="1"/>
      <c r="BA127" s="1"/>
      <c r="BB127" s="1"/>
      <c r="BC127" s="1"/>
      <c r="BD127" s="1"/>
      <c r="BE127" s="1"/>
      <c r="BF127" s="1"/>
      <c r="BG127" s="1" t="s">
        <v>1829</v>
      </c>
      <c r="BH127" s="1"/>
      <c r="BI127" s="2"/>
      <c r="BJ127" s="2"/>
      <c r="BK127" s="1"/>
      <c r="BL127" s="2"/>
      <c r="BM127" s="2"/>
      <c r="BN127" s="2"/>
      <c r="BO127" s="1"/>
      <c r="BP127" s="29"/>
    </row>
    <row r="128" spans="1:68" ht="31.2">
      <c r="A128" s="23">
        <v>124</v>
      </c>
      <c r="B128" s="33" t="s">
        <v>1837</v>
      </c>
      <c r="C128" s="33" t="s">
        <v>1597</v>
      </c>
      <c r="D128" s="33" t="s">
        <v>216</v>
      </c>
      <c r="E128" s="33">
        <v>63</v>
      </c>
      <c r="F128" s="33" t="s">
        <v>325</v>
      </c>
      <c r="G128" s="33" t="s">
        <v>325</v>
      </c>
      <c r="H128" s="52" t="str">
        <f t="shared" si="4"/>
        <v>郭＊玲</v>
      </c>
      <c r="I128" s="23" t="str">
        <f t="shared" si="3"/>
        <v>1＊731315</v>
      </c>
      <c r="J128" s="33" t="s">
        <v>906</v>
      </c>
      <c r="K128" s="33" t="s">
        <v>1127</v>
      </c>
      <c r="L128" s="33">
        <v>5760190</v>
      </c>
      <c r="M128" s="33">
        <v>5760300</v>
      </c>
      <c r="N128" s="33"/>
      <c r="O128" s="33"/>
      <c r="P128" s="33"/>
      <c r="Q128" s="33"/>
      <c r="R128" s="36" t="s">
        <v>334</v>
      </c>
      <c r="S128" s="2"/>
      <c r="T128" s="2"/>
      <c r="U128" s="2"/>
      <c r="V128" s="2"/>
      <c r="W128" s="2"/>
      <c r="X128" s="18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2"/>
      <c r="AQ128" s="2"/>
      <c r="AR128" s="2"/>
      <c r="AS128" s="1"/>
      <c r="AT128" s="1"/>
      <c r="AU128" s="1"/>
      <c r="AV128" s="1"/>
      <c r="AW128" s="1"/>
      <c r="AX128" s="2"/>
      <c r="AY128" s="1"/>
      <c r="AZ128" s="1"/>
      <c r="BA128" s="1"/>
      <c r="BB128" s="1"/>
      <c r="BC128" s="1"/>
      <c r="BD128" s="1"/>
      <c r="BE128" s="1"/>
      <c r="BF128" s="1"/>
      <c r="BG128" s="1" t="s">
        <v>1829</v>
      </c>
      <c r="BH128" s="1"/>
      <c r="BI128" s="2"/>
      <c r="BJ128" s="2"/>
      <c r="BK128" s="1"/>
      <c r="BL128" s="2"/>
      <c r="BM128" s="2"/>
      <c r="BN128" s="2"/>
      <c r="BO128" s="1"/>
      <c r="BP128" s="29"/>
    </row>
    <row r="129" spans="1:68" ht="31.2">
      <c r="A129" s="23">
        <v>125</v>
      </c>
      <c r="B129" s="33" t="s">
        <v>1838</v>
      </c>
      <c r="C129" s="33" t="s">
        <v>1598</v>
      </c>
      <c r="D129" s="33" t="s">
        <v>218</v>
      </c>
      <c r="E129" s="33">
        <v>74</v>
      </c>
      <c r="F129" s="33" t="s">
        <v>325</v>
      </c>
      <c r="G129" s="33" t="s">
        <v>325</v>
      </c>
      <c r="H129" s="52" t="str">
        <f t="shared" si="4"/>
        <v>陳＊鈞</v>
      </c>
      <c r="I129" s="23" t="str">
        <f t="shared" si="3"/>
        <v>1＊615082</v>
      </c>
      <c r="J129" s="33" t="s">
        <v>906</v>
      </c>
      <c r="K129" s="33" t="s">
        <v>1127</v>
      </c>
      <c r="L129" s="33">
        <v>5760190</v>
      </c>
      <c r="M129" s="33">
        <v>5760300</v>
      </c>
      <c r="N129" s="33"/>
      <c r="O129" s="33"/>
      <c r="P129" s="33"/>
      <c r="Q129" s="33"/>
      <c r="R129" s="36" t="s">
        <v>334</v>
      </c>
      <c r="S129" s="2"/>
      <c r="T129" s="2"/>
      <c r="U129" s="2"/>
      <c r="V129" s="2"/>
      <c r="W129" s="2"/>
      <c r="X129" s="18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2"/>
      <c r="AQ129" s="2"/>
      <c r="AR129" s="2"/>
      <c r="AS129" s="1"/>
      <c r="AT129" s="1"/>
      <c r="AU129" s="1"/>
      <c r="AV129" s="1"/>
      <c r="AW129" s="1"/>
      <c r="AX129" s="2"/>
      <c r="AY129" s="1"/>
      <c r="AZ129" s="1"/>
      <c r="BA129" s="1"/>
      <c r="BB129" s="1"/>
      <c r="BC129" s="1"/>
      <c r="BD129" s="1"/>
      <c r="BE129" s="1"/>
      <c r="BF129" s="1"/>
      <c r="BG129" s="1" t="s">
        <v>1829</v>
      </c>
      <c r="BH129" s="1"/>
      <c r="BI129" s="2"/>
      <c r="BJ129" s="2"/>
      <c r="BK129" s="1"/>
      <c r="BL129" s="2"/>
      <c r="BM129" s="2"/>
      <c r="BN129" s="2"/>
      <c r="BO129" s="1"/>
      <c r="BP129" s="29"/>
    </row>
    <row r="130" spans="1:68" ht="31.2">
      <c r="A130" s="23">
        <v>126</v>
      </c>
      <c r="B130" s="33" t="s">
        <v>1839</v>
      </c>
      <c r="C130" s="33" t="s">
        <v>1599</v>
      </c>
      <c r="D130" s="33" t="s">
        <v>218</v>
      </c>
      <c r="E130" s="33">
        <v>56</v>
      </c>
      <c r="F130" s="33" t="s">
        <v>325</v>
      </c>
      <c r="G130" s="33" t="s">
        <v>325</v>
      </c>
      <c r="H130" s="52" t="str">
        <f t="shared" si="4"/>
        <v>塗＊源</v>
      </c>
      <c r="I130" s="23" t="str">
        <f t="shared" si="3"/>
        <v>1＊891251</v>
      </c>
      <c r="J130" s="33" t="s">
        <v>906</v>
      </c>
      <c r="K130" s="33" t="s">
        <v>1130</v>
      </c>
      <c r="L130" s="33">
        <v>5760191</v>
      </c>
      <c r="M130" s="33">
        <v>5760300</v>
      </c>
      <c r="N130" s="33"/>
      <c r="O130" s="33"/>
      <c r="P130" s="33"/>
      <c r="Q130" s="33"/>
      <c r="R130" s="36" t="s">
        <v>334</v>
      </c>
      <c r="S130" s="2"/>
      <c r="T130" s="2"/>
      <c r="U130" s="2"/>
      <c r="V130" s="2"/>
      <c r="W130" s="2"/>
      <c r="X130" s="18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2"/>
      <c r="AQ130" s="2"/>
      <c r="AR130" s="2"/>
      <c r="AS130" s="1"/>
      <c r="AT130" s="1"/>
      <c r="AU130" s="1"/>
      <c r="AV130" s="1"/>
      <c r="AW130" s="1"/>
      <c r="AX130" s="2"/>
      <c r="AY130" s="1"/>
      <c r="AZ130" s="1"/>
      <c r="BA130" s="1"/>
      <c r="BB130" s="1"/>
      <c r="BC130" s="1"/>
      <c r="BD130" s="1"/>
      <c r="BE130" s="1"/>
      <c r="BF130" s="1"/>
      <c r="BG130" s="1"/>
      <c r="BH130" s="1" t="s">
        <v>9</v>
      </c>
      <c r="BI130" s="2"/>
      <c r="BJ130" s="2"/>
      <c r="BK130" s="1"/>
      <c r="BL130" s="2"/>
      <c r="BM130" s="2"/>
      <c r="BN130" s="2"/>
      <c r="BO130" s="1"/>
      <c r="BP130" s="29"/>
    </row>
    <row r="131" spans="1:68" ht="31.2">
      <c r="A131" s="23">
        <v>127</v>
      </c>
      <c r="B131" s="33" t="s">
        <v>1840</v>
      </c>
      <c r="C131" s="33" t="s">
        <v>1600</v>
      </c>
      <c r="D131" s="33" t="s">
        <v>218</v>
      </c>
      <c r="E131" s="33">
        <v>37</v>
      </c>
      <c r="F131" s="33" t="s">
        <v>325</v>
      </c>
      <c r="G131" s="33" t="s">
        <v>325</v>
      </c>
      <c r="H131" s="52" t="str">
        <f t="shared" si="4"/>
        <v>楊＊嘉</v>
      </c>
      <c r="I131" s="23" t="str">
        <f t="shared" si="3"/>
        <v>2＊552101</v>
      </c>
      <c r="J131" s="33" t="s">
        <v>906</v>
      </c>
      <c r="K131" s="33" t="s">
        <v>1130</v>
      </c>
      <c r="L131" s="33">
        <v>5760191</v>
      </c>
      <c r="M131" s="33">
        <v>5760300</v>
      </c>
      <c r="N131" s="33"/>
      <c r="O131" s="33"/>
      <c r="P131" s="33"/>
      <c r="Q131" s="33"/>
      <c r="R131" s="36" t="s">
        <v>334</v>
      </c>
      <c r="S131" s="2"/>
      <c r="T131" s="2"/>
      <c r="U131" s="2"/>
      <c r="V131" s="2"/>
      <c r="W131" s="2"/>
      <c r="X131" s="18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2"/>
      <c r="AQ131" s="2"/>
      <c r="AR131" s="2"/>
      <c r="AS131" s="1"/>
      <c r="AT131" s="1"/>
      <c r="AU131" s="1"/>
      <c r="AV131" s="1"/>
      <c r="AW131" s="1"/>
      <c r="AX131" s="2"/>
      <c r="AY131" s="1"/>
      <c r="AZ131" s="1"/>
      <c r="BA131" s="1"/>
      <c r="BB131" s="1"/>
      <c r="BC131" s="1"/>
      <c r="BD131" s="1"/>
      <c r="BE131" s="1"/>
      <c r="BF131" s="1"/>
      <c r="BG131" s="1"/>
      <c r="BH131" s="1" t="s">
        <v>9</v>
      </c>
      <c r="BI131" s="2"/>
      <c r="BJ131" s="2"/>
      <c r="BK131" s="1"/>
      <c r="BL131" s="2"/>
      <c r="BM131" s="2"/>
      <c r="BN131" s="2"/>
      <c r="BO131" s="1"/>
      <c r="BP131" s="29"/>
    </row>
    <row r="132" spans="1:68" ht="31.2">
      <c r="A132" s="23">
        <v>128</v>
      </c>
      <c r="B132" s="33" t="s">
        <v>223</v>
      </c>
      <c r="C132" s="33" t="s">
        <v>117</v>
      </c>
      <c r="D132" s="33" t="s">
        <v>216</v>
      </c>
      <c r="E132" s="33">
        <v>77</v>
      </c>
      <c r="F132" s="33" t="s">
        <v>325</v>
      </c>
      <c r="G132" s="33" t="s">
        <v>325</v>
      </c>
      <c r="H132" s="52" t="str">
        <f t="shared" si="4"/>
        <v>何＊蓮</v>
      </c>
      <c r="I132" s="23" t="str">
        <f t="shared" si="3"/>
        <v>2＊649334</v>
      </c>
      <c r="J132" s="33" t="s">
        <v>906</v>
      </c>
      <c r="K132" s="33" t="s">
        <v>1127</v>
      </c>
      <c r="L132" s="33">
        <v>5760190</v>
      </c>
      <c r="M132" s="33">
        <v>5760300</v>
      </c>
      <c r="N132" s="33"/>
      <c r="O132" s="33"/>
      <c r="P132" s="33"/>
      <c r="Q132" s="33"/>
      <c r="R132" s="36" t="s">
        <v>334</v>
      </c>
      <c r="S132" s="2"/>
      <c r="T132" s="2"/>
      <c r="U132" s="2"/>
      <c r="V132" s="2"/>
      <c r="W132" s="2"/>
      <c r="X132" s="18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2"/>
      <c r="AQ132" s="2"/>
      <c r="AR132" s="2"/>
      <c r="AS132" s="1"/>
      <c r="AT132" s="1"/>
      <c r="AU132" s="1"/>
      <c r="AV132" s="1"/>
      <c r="AW132" s="1"/>
      <c r="AX132" s="2"/>
      <c r="AY132" s="1"/>
      <c r="AZ132" s="1"/>
      <c r="BA132" s="1"/>
      <c r="BB132" s="1"/>
      <c r="BC132" s="1"/>
      <c r="BD132" s="1"/>
      <c r="BE132" s="1"/>
      <c r="BF132" s="1"/>
      <c r="BG132" s="1" t="s">
        <v>1829</v>
      </c>
      <c r="BH132" s="1"/>
      <c r="BI132" s="2"/>
      <c r="BJ132" s="2"/>
      <c r="BK132" s="1"/>
      <c r="BL132" s="2"/>
      <c r="BM132" s="2"/>
      <c r="BN132" s="2"/>
      <c r="BO132" s="1"/>
      <c r="BP132" s="29"/>
    </row>
    <row r="133" spans="1:68" ht="16.2">
      <c r="A133" s="23">
        <v>129</v>
      </c>
      <c r="B133" s="33" t="s">
        <v>1841</v>
      </c>
      <c r="C133" s="33" t="s">
        <v>1601</v>
      </c>
      <c r="D133" s="33" t="s">
        <v>216</v>
      </c>
      <c r="E133" s="33">
        <v>67</v>
      </c>
      <c r="F133" s="33" t="s">
        <v>325</v>
      </c>
      <c r="G133" s="33" t="s">
        <v>325</v>
      </c>
      <c r="H133" s="52" t="str">
        <f t="shared" si="4"/>
        <v>林＊華</v>
      </c>
      <c r="I133" s="23" t="str">
        <f t="shared" ref="I133:I196" si="5">REPLACE(C133,2,1,"＊")</f>
        <v>2＊712842</v>
      </c>
      <c r="J133" s="33" t="s">
        <v>906</v>
      </c>
      <c r="K133" s="33">
        <v>5760350</v>
      </c>
      <c r="L133" s="33">
        <v>5760350</v>
      </c>
      <c r="M133" s="33"/>
      <c r="N133" s="33"/>
      <c r="O133" s="33"/>
      <c r="P133" s="33"/>
      <c r="Q133" s="33"/>
      <c r="R133" s="36" t="s">
        <v>334</v>
      </c>
      <c r="S133" s="2"/>
      <c r="T133" s="2"/>
      <c r="U133" s="2"/>
      <c r="V133" s="2"/>
      <c r="W133" s="2"/>
      <c r="X133" s="18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2"/>
      <c r="AQ133" s="2"/>
      <c r="AR133" s="2"/>
      <c r="AS133" s="1"/>
      <c r="AT133" s="1"/>
      <c r="AU133" s="1"/>
      <c r="AV133" s="1"/>
      <c r="AW133" s="1"/>
      <c r="AX133" s="2"/>
      <c r="AY133" s="1"/>
      <c r="AZ133" s="1"/>
      <c r="BA133" s="1" t="s">
        <v>1829</v>
      </c>
      <c r="BB133" s="1"/>
      <c r="BC133" s="1"/>
      <c r="BD133" s="1"/>
      <c r="BE133" s="1"/>
      <c r="BF133" s="1"/>
      <c r="BG133" s="1"/>
      <c r="BH133" s="1"/>
      <c r="BI133" s="2"/>
      <c r="BJ133" s="2"/>
      <c r="BK133" s="1"/>
      <c r="BL133" s="2"/>
      <c r="BM133" s="2"/>
      <c r="BN133" s="2"/>
      <c r="BO133" s="1"/>
      <c r="BP133" s="29"/>
    </row>
    <row r="134" spans="1:68" ht="31.2">
      <c r="A134" s="23">
        <v>130</v>
      </c>
      <c r="B134" s="33" t="s">
        <v>1043</v>
      </c>
      <c r="C134" s="33" t="s">
        <v>878</v>
      </c>
      <c r="D134" s="33" t="s">
        <v>218</v>
      </c>
      <c r="E134" s="33">
        <v>76</v>
      </c>
      <c r="F134" s="33" t="s">
        <v>325</v>
      </c>
      <c r="G134" s="33" t="s">
        <v>325</v>
      </c>
      <c r="H134" s="52" t="str">
        <f t="shared" si="4"/>
        <v>林＊</v>
      </c>
      <c r="I134" s="23" t="str">
        <f t="shared" si="5"/>
        <v>2＊718837</v>
      </c>
      <c r="J134" s="33" t="s">
        <v>906</v>
      </c>
      <c r="K134" s="33" t="s">
        <v>1127</v>
      </c>
      <c r="L134" s="33">
        <v>5760190</v>
      </c>
      <c r="M134" s="33">
        <v>5760300</v>
      </c>
      <c r="N134" s="33"/>
      <c r="O134" s="33"/>
      <c r="P134" s="33"/>
      <c r="Q134" s="33"/>
      <c r="R134" s="36" t="s">
        <v>334</v>
      </c>
      <c r="S134" s="2"/>
      <c r="T134" s="2"/>
      <c r="U134" s="2"/>
      <c r="V134" s="2"/>
      <c r="W134" s="2"/>
      <c r="X134" s="18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2"/>
      <c r="AQ134" s="2"/>
      <c r="AR134" s="2"/>
      <c r="AS134" s="1"/>
      <c r="AT134" s="1"/>
      <c r="AU134" s="1"/>
      <c r="AV134" s="1"/>
      <c r="AW134" s="1"/>
      <c r="AX134" s="2"/>
      <c r="AY134" s="1"/>
      <c r="AZ134" s="1"/>
      <c r="BA134" s="1"/>
      <c r="BB134" s="1"/>
      <c r="BC134" s="1"/>
      <c r="BD134" s="1"/>
      <c r="BE134" s="1"/>
      <c r="BF134" s="1"/>
      <c r="BG134" s="1" t="s">
        <v>1829</v>
      </c>
      <c r="BH134" s="1"/>
      <c r="BI134" s="2"/>
      <c r="BJ134" s="2"/>
      <c r="BK134" s="1"/>
      <c r="BL134" s="2"/>
      <c r="BM134" s="2"/>
      <c r="BN134" s="2"/>
      <c r="BO134" s="1"/>
      <c r="BP134" s="29"/>
    </row>
    <row r="135" spans="1:68" ht="31.2">
      <c r="A135" s="23">
        <v>131</v>
      </c>
      <c r="B135" s="33" t="s">
        <v>1842</v>
      </c>
      <c r="C135" s="33" t="s">
        <v>1602</v>
      </c>
      <c r="D135" s="33" t="s">
        <v>216</v>
      </c>
      <c r="E135" s="33">
        <v>79</v>
      </c>
      <c r="F135" s="33" t="s">
        <v>325</v>
      </c>
      <c r="G135" s="33" t="s">
        <v>325</v>
      </c>
      <c r="H135" s="52" t="str">
        <f t="shared" si="4"/>
        <v>林＊</v>
      </c>
      <c r="I135" s="23" t="str">
        <f t="shared" si="5"/>
        <v>2＊485000</v>
      </c>
      <c r="J135" s="33" t="s">
        <v>782</v>
      </c>
      <c r="K135" s="33" t="s">
        <v>1127</v>
      </c>
      <c r="L135" s="33">
        <v>5760190</v>
      </c>
      <c r="M135" s="33">
        <v>5760300</v>
      </c>
      <c r="N135" s="33"/>
      <c r="O135" s="33"/>
      <c r="P135" s="33"/>
      <c r="Q135" s="33"/>
      <c r="R135" s="36" t="s">
        <v>334</v>
      </c>
      <c r="S135" s="2"/>
      <c r="T135" s="2"/>
      <c r="U135" s="2"/>
      <c r="V135" s="2"/>
      <c r="W135" s="2"/>
      <c r="X135" s="18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2"/>
      <c r="AQ135" s="2"/>
      <c r="AR135" s="2"/>
      <c r="AS135" s="1"/>
      <c r="AT135" s="1"/>
      <c r="AU135" s="1"/>
      <c r="AV135" s="1"/>
      <c r="AW135" s="1"/>
      <c r="AX135" s="2"/>
      <c r="AY135" s="1"/>
      <c r="AZ135" s="1"/>
      <c r="BA135" s="1"/>
      <c r="BB135" s="1"/>
      <c r="BC135" s="1"/>
      <c r="BD135" s="1"/>
      <c r="BE135" s="1"/>
      <c r="BF135" s="1"/>
      <c r="BG135" s="1" t="s">
        <v>1829</v>
      </c>
      <c r="BH135" s="1"/>
      <c r="BI135" s="2"/>
      <c r="BJ135" s="2"/>
      <c r="BK135" s="2"/>
      <c r="BL135" s="2"/>
      <c r="BM135" s="2"/>
      <c r="BN135" s="2"/>
      <c r="BO135" s="1"/>
      <c r="BP135" s="29"/>
    </row>
    <row r="136" spans="1:68" ht="31.2">
      <c r="A136" s="23">
        <v>132</v>
      </c>
      <c r="B136" s="33" t="s">
        <v>1843</v>
      </c>
      <c r="C136" s="33" t="s">
        <v>1603</v>
      </c>
      <c r="D136" s="33" t="s">
        <v>218</v>
      </c>
      <c r="E136" s="33">
        <v>46</v>
      </c>
      <c r="F136" s="33" t="s">
        <v>879</v>
      </c>
      <c r="G136" s="33" t="s">
        <v>1604</v>
      </c>
      <c r="H136" s="52" t="str">
        <f t="shared" si="4"/>
        <v>郭＊銘</v>
      </c>
      <c r="I136" s="23" t="str">
        <f t="shared" si="5"/>
        <v>0＊996794</v>
      </c>
      <c r="J136" s="33" t="s">
        <v>782</v>
      </c>
      <c r="K136" s="33" t="s">
        <v>1130</v>
      </c>
      <c r="L136" s="33">
        <v>5760191</v>
      </c>
      <c r="M136" s="33">
        <v>5760300</v>
      </c>
      <c r="N136" s="33"/>
      <c r="O136" s="33"/>
      <c r="P136" s="33"/>
      <c r="Q136" s="33"/>
      <c r="R136" s="36" t="s">
        <v>334</v>
      </c>
      <c r="S136" s="2"/>
      <c r="T136" s="2"/>
      <c r="U136" s="2"/>
      <c r="V136" s="2"/>
      <c r="W136" s="2"/>
      <c r="X136" s="18"/>
      <c r="Y136" s="1"/>
      <c r="Z136" s="1"/>
      <c r="AA136" s="1"/>
      <c r="AB136" s="1"/>
      <c r="AC136" s="1" t="s">
        <v>1829</v>
      </c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2"/>
      <c r="AQ136" s="2"/>
      <c r="AR136" s="2"/>
      <c r="AS136" s="1"/>
      <c r="AT136" s="1"/>
      <c r="AU136" s="1"/>
      <c r="AV136" s="1"/>
      <c r="AW136" s="1"/>
      <c r="AX136" s="2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2"/>
      <c r="BJ136" s="2"/>
      <c r="BK136" s="1"/>
      <c r="BL136" s="2"/>
      <c r="BM136" s="2"/>
      <c r="BN136" s="2"/>
      <c r="BO136" s="1"/>
      <c r="BP136" s="29"/>
    </row>
    <row r="137" spans="1:68" ht="46.8">
      <c r="A137" s="23">
        <v>133</v>
      </c>
      <c r="B137" s="33" t="s">
        <v>1841</v>
      </c>
      <c r="C137" s="33" t="s">
        <v>1601</v>
      </c>
      <c r="D137" s="33" t="s">
        <v>216</v>
      </c>
      <c r="E137" s="33">
        <v>67</v>
      </c>
      <c r="F137" s="33" t="s">
        <v>1605</v>
      </c>
      <c r="G137" s="33" t="s">
        <v>1605</v>
      </c>
      <c r="H137" s="52" t="str">
        <f t="shared" si="4"/>
        <v>林＊華</v>
      </c>
      <c r="I137" s="23" t="str">
        <f t="shared" si="5"/>
        <v>2＊712842</v>
      </c>
      <c r="J137" s="33" t="s">
        <v>1605</v>
      </c>
      <c r="K137" s="33" t="s">
        <v>1132</v>
      </c>
      <c r="L137" s="33">
        <v>5760190</v>
      </c>
      <c r="M137" s="33">
        <v>5760300</v>
      </c>
      <c r="N137" s="33">
        <v>5761050</v>
      </c>
      <c r="O137" s="33"/>
      <c r="P137" s="33"/>
      <c r="Q137" s="33"/>
      <c r="R137" s="36" t="s">
        <v>334</v>
      </c>
      <c r="S137" s="2"/>
      <c r="T137" s="2"/>
      <c r="U137" s="2"/>
      <c r="V137" s="2"/>
      <c r="W137" s="2"/>
      <c r="X137" s="18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2"/>
      <c r="AQ137" s="2"/>
      <c r="AR137" s="2"/>
      <c r="AS137" s="1"/>
      <c r="AT137" s="1"/>
      <c r="AU137" s="1"/>
      <c r="AV137" s="1"/>
      <c r="AW137" s="1"/>
      <c r="AX137" s="2"/>
      <c r="AY137" s="1"/>
      <c r="AZ137" s="1"/>
      <c r="BA137" s="1"/>
      <c r="BB137" s="1"/>
      <c r="BC137" s="1"/>
      <c r="BD137" s="1"/>
      <c r="BE137" s="1"/>
      <c r="BF137" s="1" t="s">
        <v>1829</v>
      </c>
      <c r="BG137" s="1" t="s">
        <v>1829</v>
      </c>
      <c r="BH137" s="1"/>
      <c r="BI137" s="2"/>
      <c r="BJ137" s="2"/>
      <c r="BK137" s="1"/>
      <c r="BL137" s="2"/>
      <c r="BM137" s="2"/>
      <c r="BN137" s="2"/>
      <c r="BO137" s="1"/>
      <c r="BP137" s="29"/>
    </row>
    <row r="138" spans="1:68" ht="46.8">
      <c r="A138" s="23">
        <v>134</v>
      </c>
      <c r="B138" s="33" t="s">
        <v>1844</v>
      </c>
      <c r="C138" s="33" t="s">
        <v>1606</v>
      </c>
      <c r="D138" s="33" t="s">
        <v>218</v>
      </c>
      <c r="E138" s="33">
        <v>76</v>
      </c>
      <c r="F138" s="33" t="s">
        <v>776</v>
      </c>
      <c r="G138" s="33" t="s">
        <v>1604</v>
      </c>
      <c r="H138" s="52" t="str">
        <f t="shared" si="4"/>
        <v>林＊順</v>
      </c>
      <c r="I138" s="23" t="str">
        <f t="shared" si="5"/>
        <v>1＊187792</v>
      </c>
      <c r="J138" s="33" t="s">
        <v>1605</v>
      </c>
      <c r="K138" s="33" t="s">
        <v>1132</v>
      </c>
      <c r="L138" s="33">
        <v>5760190</v>
      </c>
      <c r="M138" s="33">
        <v>5760300</v>
      </c>
      <c r="N138" s="33">
        <v>5761050</v>
      </c>
      <c r="O138" s="33"/>
      <c r="P138" s="33"/>
      <c r="Q138" s="33"/>
      <c r="R138" s="36" t="s">
        <v>334</v>
      </c>
      <c r="S138" s="2"/>
      <c r="T138" s="2"/>
      <c r="U138" s="2"/>
      <c r="V138" s="2"/>
      <c r="W138" s="2"/>
      <c r="X138" s="18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2"/>
      <c r="AQ138" s="2"/>
      <c r="AR138" s="2"/>
      <c r="AS138" s="1"/>
      <c r="AT138" s="1"/>
      <c r="AU138" s="1"/>
      <c r="AV138" s="1"/>
      <c r="AW138" s="1"/>
      <c r="AX138" s="2"/>
      <c r="AY138" s="1"/>
      <c r="AZ138" s="1"/>
      <c r="BA138" s="1"/>
      <c r="BB138" s="1"/>
      <c r="BC138" s="1"/>
      <c r="BD138" s="1"/>
      <c r="BE138" s="1" t="s">
        <v>1829</v>
      </c>
      <c r="BF138" s="1"/>
      <c r="BG138" s="1" t="s">
        <v>1829</v>
      </c>
      <c r="BH138" s="1"/>
      <c r="BI138" s="2"/>
      <c r="BJ138" s="2"/>
      <c r="BK138" s="1"/>
      <c r="BL138" s="2"/>
      <c r="BM138" s="2"/>
      <c r="BN138" s="2"/>
      <c r="BO138" s="1"/>
      <c r="BP138" s="29"/>
    </row>
    <row r="139" spans="1:68" ht="31.2">
      <c r="A139" s="23">
        <v>135</v>
      </c>
      <c r="B139" s="33" t="s">
        <v>1845</v>
      </c>
      <c r="C139" s="33" t="s">
        <v>1607</v>
      </c>
      <c r="D139" s="33" t="s">
        <v>216</v>
      </c>
      <c r="E139" s="33">
        <v>81</v>
      </c>
      <c r="F139" s="33" t="s">
        <v>325</v>
      </c>
      <c r="G139" s="33" t="s">
        <v>325</v>
      </c>
      <c r="H139" s="52" t="str">
        <f t="shared" si="4"/>
        <v>許＊阿照</v>
      </c>
      <c r="I139" s="23" t="str">
        <f t="shared" si="5"/>
        <v>0＊541225</v>
      </c>
      <c r="J139" s="33" t="s">
        <v>1605</v>
      </c>
      <c r="K139" s="33" t="s">
        <v>1127</v>
      </c>
      <c r="L139" s="33">
        <v>5760190</v>
      </c>
      <c r="M139" s="33">
        <v>5760300</v>
      </c>
      <c r="N139" s="33"/>
      <c r="O139" s="33"/>
      <c r="P139" s="33"/>
      <c r="Q139" s="33"/>
      <c r="R139" s="36" t="s">
        <v>334</v>
      </c>
      <c r="S139" s="2"/>
      <c r="T139" s="2"/>
      <c r="U139" s="2"/>
      <c r="V139" s="2"/>
      <c r="W139" s="2"/>
      <c r="X139" s="18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2"/>
      <c r="AQ139" s="2"/>
      <c r="AR139" s="2"/>
      <c r="AS139" s="1"/>
      <c r="AT139" s="1"/>
      <c r="AU139" s="1"/>
      <c r="AV139" s="1"/>
      <c r="AW139" s="1"/>
      <c r="AX139" s="2"/>
      <c r="AY139" s="1"/>
      <c r="AZ139" s="1"/>
      <c r="BA139" s="1"/>
      <c r="BB139" s="1"/>
      <c r="BC139" s="1"/>
      <c r="BD139" s="1"/>
      <c r="BE139" s="1"/>
      <c r="BF139" s="1"/>
      <c r="BG139" s="1" t="s">
        <v>1829</v>
      </c>
      <c r="BH139" s="1"/>
      <c r="BI139" s="2"/>
      <c r="BJ139" s="2"/>
      <c r="BK139" s="1"/>
      <c r="BL139" s="2"/>
      <c r="BM139" s="2"/>
      <c r="BN139" s="2"/>
      <c r="BO139" s="1"/>
      <c r="BP139" s="29"/>
    </row>
    <row r="140" spans="1:68" ht="31.2">
      <c r="A140" s="23">
        <v>136</v>
      </c>
      <c r="B140" s="33" t="s">
        <v>1846</v>
      </c>
      <c r="C140" s="33" t="s">
        <v>1608</v>
      </c>
      <c r="D140" s="33" t="s">
        <v>218</v>
      </c>
      <c r="E140" s="33">
        <v>71</v>
      </c>
      <c r="F140" s="33" t="s">
        <v>325</v>
      </c>
      <c r="G140" s="33" t="s">
        <v>325</v>
      </c>
      <c r="H140" s="52" t="str">
        <f t="shared" si="4"/>
        <v>陳＊輝</v>
      </c>
      <c r="I140" s="23" t="str">
        <f t="shared" si="5"/>
        <v>0＊849475</v>
      </c>
      <c r="J140" s="33" t="s">
        <v>1605</v>
      </c>
      <c r="K140" s="33" t="s">
        <v>1127</v>
      </c>
      <c r="L140" s="33">
        <v>5760190</v>
      </c>
      <c r="M140" s="33">
        <v>5760300</v>
      </c>
      <c r="N140" s="33"/>
      <c r="O140" s="33"/>
      <c r="P140" s="33"/>
      <c r="Q140" s="33"/>
      <c r="R140" s="36" t="s">
        <v>334</v>
      </c>
      <c r="S140" s="2"/>
      <c r="T140" s="2"/>
      <c r="U140" s="2"/>
      <c r="V140" s="2"/>
      <c r="W140" s="2"/>
      <c r="X140" s="18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2"/>
      <c r="AQ140" s="2"/>
      <c r="AR140" s="2"/>
      <c r="AS140" s="1"/>
      <c r="AT140" s="1"/>
      <c r="AU140" s="1"/>
      <c r="AV140" s="1"/>
      <c r="AW140" s="1"/>
      <c r="AX140" s="2"/>
      <c r="AY140" s="1"/>
      <c r="AZ140" s="1"/>
      <c r="BA140" s="1"/>
      <c r="BB140" s="1"/>
      <c r="BC140" s="1"/>
      <c r="BD140" s="1"/>
      <c r="BE140" s="1"/>
      <c r="BF140" s="1"/>
      <c r="BG140" s="1" t="s">
        <v>1829</v>
      </c>
      <c r="BH140" s="1"/>
      <c r="BI140" s="2"/>
      <c r="BJ140" s="2"/>
      <c r="BK140" s="1"/>
      <c r="BL140" s="2"/>
      <c r="BM140" s="2"/>
      <c r="BN140" s="2"/>
      <c r="BO140" s="1"/>
      <c r="BP140" s="29"/>
    </row>
    <row r="141" spans="1:68" ht="31.2">
      <c r="A141" s="23">
        <v>137</v>
      </c>
      <c r="B141" s="33" t="s">
        <v>1847</v>
      </c>
      <c r="C141" s="33" t="s">
        <v>1609</v>
      </c>
      <c r="D141" s="33" t="s">
        <v>218</v>
      </c>
      <c r="E141" s="33">
        <v>55</v>
      </c>
      <c r="F141" s="33" t="s">
        <v>325</v>
      </c>
      <c r="G141" s="33" t="s">
        <v>325</v>
      </c>
      <c r="H141" s="52" t="str">
        <f t="shared" si="4"/>
        <v>黃＊忠</v>
      </c>
      <c r="I141" s="23" t="str">
        <f t="shared" si="5"/>
        <v>0＊660525</v>
      </c>
      <c r="J141" s="33" t="s">
        <v>1605</v>
      </c>
      <c r="K141" s="33" t="s">
        <v>1127</v>
      </c>
      <c r="L141" s="33">
        <v>5760190</v>
      </c>
      <c r="M141" s="33">
        <v>5760300</v>
      </c>
      <c r="N141" s="33"/>
      <c r="O141" s="33"/>
      <c r="P141" s="33"/>
      <c r="Q141" s="33"/>
      <c r="R141" s="36" t="s">
        <v>334</v>
      </c>
      <c r="S141" s="2"/>
      <c r="T141" s="2"/>
      <c r="U141" s="2"/>
      <c r="V141" s="2"/>
      <c r="W141" s="2"/>
      <c r="X141" s="18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2"/>
      <c r="AQ141" s="2"/>
      <c r="AR141" s="2"/>
      <c r="AS141" s="1"/>
      <c r="AT141" s="1"/>
      <c r="AU141" s="1"/>
      <c r="AV141" s="1"/>
      <c r="AW141" s="1"/>
      <c r="AX141" s="2"/>
      <c r="AY141" s="1"/>
      <c r="AZ141" s="1"/>
      <c r="BA141" s="1"/>
      <c r="BB141" s="1"/>
      <c r="BC141" s="1"/>
      <c r="BD141" s="1"/>
      <c r="BE141" s="1"/>
      <c r="BF141" s="1"/>
      <c r="BG141" s="1" t="s">
        <v>1133</v>
      </c>
      <c r="BH141" s="1"/>
      <c r="BI141" s="2"/>
      <c r="BJ141" s="2"/>
      <c r="BK141" s="1"/>
      <c r="BL141" s="2"/>
      <c r="BM141" s="2"/>
      <c r="BN141" s="2"/>
      <c r="BO141" s="1"/>
      <c r="BP141" s="29"/>
    </row>
    <row r="142" spans="1:68" ht="31.2">
      <c r="A142" s="23">
        <v>138</v>
      </c>
      <c r="B142" s="33" t="s">
        <v>1848</v>
      </c>
      <c r="C142" s="33" t="s">
        <v>1610</v>
      </c>
      <c r="D142" s="33" t="s">
        <v>216</v>
      </c>
      <c r="E142" s="33">
        <v>85</v>
      </c>
      <c r="F142" s="33" t="s">
        <v>325</v>
      </c>
      <c r="G142" s="33" t="s">
        <v>325</v>
      </c>
      <c r="H142" s="52" t="str">
        <f t="shared" si="4"/>
        <v>邱＊</v>
      </c>
      <c r="I142" s="23" t="str">
        <f t="shared" si="5"/>
        <v>0＊910903</v>
      </c>
      <c r="J142" s="33" t="s">
        <v>1605</v>
      </c>
      <c r="K142" s="33" t="s">
        <v>1127</v>
      </c>
      <c r="L142" s="33">
        <v>5760190</v>
      </c>
      <c r="M142" s="33">
        <v>5760300</v>
      </c>
      <c r="N142" s="33"/>
      <c r="O142" s="33"/>
      <c r="P142" s="33"/>
      <c r="Q142" s="33"/>
      <c r="R142" s="36" t="s">
        <v>334</v>
      </c>
      <c r="S142" s="2"/>
      <c r="T142" s="2"/>
      <c r="U142" s="2"/>
      <c r="V142" s="2"/>
      <c r="W142" s="2"/>
      <c r="X142" s="18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2"/>
      <c r="AQ142" s="2"/>
      <c r="AR142" s="2"/>
      <c r="AS142" s="1"/>
      <c r="AT142" s="1"/>
      <c r="AU142" s="1"/>
      <c r="AV142" s="1"/>
      <c r="AW142" s="1"/>
      <c r="AX142" s="2"/>
      <c r="AY142" s="1"/>
      <c r="AZ142" s="1"/>
      <c r="BA142" s="1"/>
      <c r="BB142" s="1"/>
      <c r="BC142" s="1"/>
      <c r="BD142" s="1"/>
      <c r="BE142" s="1"/>
      <c r="BF142" s="1"/>
      <c r="BG142" s="1" t="s">
        <v>1829</v>
      </c>
      <c r="BH142" s="1"/>
      <c r="BI142" s="2"/>
      <c r="BJ142" s="2"/>
      <c r="BK142" s="1"/>
      <c r="BL142" s="2"/>
      <c r="BM142" s="2"/>
      <c r="BN142" s="2"/>
      <c r="BO142" s="1"/>
      <c r="BP142" s="29"/>
    </row>
    <row r="143" spans="1:68" ht="31.2">
      <c r="A143" s="23">
        <v>139</v>
      </c>
      <c r="B143" s="33" t="s">
        <v>1219</v>
      </c>
      <c r="C143" s="33" t="s">
        <v>365</v>
      </c>
      <c r="D143" s="33" t="s">
        <v>218</v>
      </c>
      <c r="E143" s="33">
        <v>47</v>
      </c>
      <c r="F143" s="33" t="s">
        <v>325</v>
      </c>
      <c r="G143" s="33" t="s">
        <v>325</v>
      </c>
      <c r="H143" s="52" t="str">
        <f t="shared" si="4"/>
        <v>陳＊宏</v>
      </c>
      <c r="I143" s="23" t="str">
        <f t="shared" si="5"/>
        <v>1＊607081</v>
      </c>
      <c r="J143" s="33" t="s">
        <v>1605</v>
      </c>
      <c r="K143" s="33" t="s">
        <v>1130</v>
      </c>
      <c r="L143" s="33">
        <v>5760191</v>
      </c>
      <c r="M143" s="33">
        <v>5760300</v>
      </c>
      <c r="N143" s="33"/>
      <c r="O143" s="33"/>
      <c r="P143" s="33"/>
      <c r="Q143" s="33"/>
      <c r="R143" s="36" t="s">
        <v>334</v>
      </c>
      <c r="S143" s="2"/>
      <c r="T143" s="2"/>
      <c r="U143" s="2"/>
      <c r="V143" s="2"/>
      <c r="W143" s="2"/>
      <c r="X143" s="18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2"/>
      <c r="AQ143" s="2"/>
      <c r="AR143" s="2"/>
      <c r="AS143" s="1"/>
      <c r="AT143" s="1"/>
      <c r="AU143" s="1"/>
      <c r="AV143" s="1"/>
      <c r="AW143" s="1"/>
      <c r="AX143" s="2"/>
      <c r="AY143" s="1"/>
      <c r="AZ143" s="1"/>
      <c r="BA143" s="1"/>
      <c r="BB143" s="1"/>
      <c r="BC143" s="1"/>
      <c r="BD143" s="1"/>
      <c r="BE143" s="1"/>
      <c r="BF143" s="1"/>
      <c r="BG143" s="1"/>
      <c r="BH143" s="1" t="s">
        <v>9</v>
      </c>
      <c r="BI143" s="2"/>
      <c r="BJ143" s="2"/>
      <c r="BK143" s="1"/>
      <c r="BL143" s="2"/>
      <c r="BM143" s="2"/>
      <c r="BN143" s="2"/>
      <c r="BO143" s="1"/>
      <c r="BP143" s="29"/>
    </row>
    <row r="144" spans="1:68" ht="16.2">
      <c r="A144" s="23">
        <v>140</v>
      </c>
      <c r="B144" s="33" t="s">
        <v>1849</v>
      </c>
      <c r="C144" s="33" t="s">
        <v>1611</v>
      </c>
      <c r="D144" s="33" t="s">
        <v>216</v>
      </c>
      <c r="E144" s="33">
        <v>69</v>
      </c>
      <c r="F144" s="33" t="s">
        <v>325</v>
      </c>
      <c r="G144" s="33" t="s">
        <v>325</v>
      </c>
      <c r="H144" s="52" t="str">
        <f t="shared" si="4"/>
        <v>李＊貞</v>
      </c>
      <c r="I144" s="23" t="str">
        <f t="shared" si="5"/>
        <v>1＊525929</v>
      </c>
      <c r="J144" s="33" t="s">
        <v>1605</v>
      </c>
      <c r="K144" s="33">
        <v>5761110</v>
      </c>
      <c r="L144" s="33">
        <v>5761110</v>
      </c>
      <c r="M144" s="33"/>
      <c r="N144" s="33"/>
      <c r="O144" s="33"/>
      <c r="P144" s="33"/>
      <c r="Q144" s="33"/>
      <c r="R144" s="36" t="s">
        <v>334</v>
      </c>
      <c r="S144" s="2"/>
      <c r="T144" s="2"/>
      <c r="U144" s="2"/>
      <c r="V144" s="2"/>
      <c r="W144" s="2"/>
      <c r="X144" s="18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2"/>
      <c r="AQ144" s="2"/>
      <c r="AR144" s="2"/>
      <c r="AS144" s="1"/>
      <c r="AT144" s="1"/>
      <c r="AU144" s="1"/>
      <c r="AV144" s="1"/>
      <c r="AW144" s="1"/>
      <c r="AX144" s="2"/>
      <c r="AY144" s="1"/>
      <c r="AZ144" s="1"/>
      <c r="BA144" s="1"/>
      <c r="BB144" s="1" t="s">
        <v>1830</v>
      </c>
      <c r="BC144" s="1"/>
      <c r="BD144" s="1"/>
      <c r="BE144" s="1"/>
      <c r="BF144" s="1"/>
      <c r="BG144" s="1"/>
      <c r="BH144" s="1"/>
      <c r="BI144" s="2"/>
      <c r="BJ144" s="2"/>
      <c r="BK144" s="1"/>
      <c r="BL144" s="2"/>
      <c r="BM144" s="2"/>
      <c r="BN144" s="2"/>
      <c r="BO144" s="1"/>
      <c r="BP144" s="29"/>
    </row>
    <row r="145" spans="1:68" ht="31.2">
      <c r="A145" s="23">
        <v>141</v>
      </c>
      <c r="B145" s="33" t="s">
        <v>1850</v>
      </c>
      <c r="C145" s="33" t="s">
        <v>1612</v>
      </c>
      <c r="D145" s="33" t="s">
        <v>218</v>
      </c>
      <c r="E145" s="33">
        <v>42</v>
      </c>
      <c r="F145" s="33" t="s">
        <v>325</v>
      </c>
      <c r="G145" s="33" t="s">
        <v>325</v>
      </c>
      <c r="H145" s="52" t="str">
        <f t="shared" si="4"/>
        <v>王＊元</v>
      </c>
      <c r="I145" s="23" t="str">
        <f t="shared" si="5"/>
        <v>1＊146626</v>
      </c>
      <c r="J145" s="33" t="s">
        <v>1605</v>
      </c>
      <c r="K145" s="33" t="s">
        <v>1127</v>
      </c>
      <c r="L145" s="33">
        <v>5760190</v>
      </c>
      <c r="M145" s="33">
        <v>5760300</v>
      </c>
      <c r="N145" s="33"/>
      <c r="O145" s="33"/>
      <c r="P145" s="33"/>
      <c r="Q145" s="33"/>
      <c r="R145" s="36" t="s">
        <v>334</v>
      </c>
      <c r="S145" s="2"/>
      <c r="T145" s="2"/>
      <c r="U145" s="2"/>
      <c r="V145" s="2"/>
      <c r="W145" s="2"/>
      <c r="X145" s="18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2"/>
      <c r="AQ145" s="2"/>
      <c r="AR145" s="2"/>
      <c r="AS145" s="1"/>
      <c r="AT145" s="1"/>
      <c r="AU145" s="1"/>
      <c r="AV145" s="1"/>
      <c r="AW145" s="1"/>
      <c r="AX145" s="2"/>
      <c r="AY145" s="1"/>
      <c r="AZ145" s="1"/>
      <c r="BA145" s="1"/>
      <c r="BB145" s="1"/>
      <c r="BC145" s="1"/>
      <c r="BD145" s="1"/>
      <c r="BE145" s="1"/>
      <c r="BF145" s="1"/>
      <c r="BG145" s="1" t="s">
        <v>1829</v>
      </c>
      <c r="BH145" s="1"/>
      <c r="BI145" s="2"/>
      <c r="BJ145" s="2"/>
      <c r="BK145" s="1"/>
      <c r="BL145" s="2"/>
      <c r="BM145" s="2"/>
      <c r="BN145" s="2"/>
      <c r="BO145" s="1"/>
      <c r="BP145" s="29"/>
    </row>
    <row r="146" spans="1:68" ht="46.8">
      <c r="A146" s="23">
        <v>142</v>
      </c>
      <c r="B146" s="33" t="s">
        <v>1005</v>
      </c>
      <c r="C146" s="33" t="s">
        <v>406</v>
      </c>
      <c r="D146" s="33" t="s">
        <v>218</v>
      </c>
      <c r="E146" s="33">
        <v>47</v>
      </c>
      <c r="F146" s="33" t="s">
        <v>325</v>
      </c>
      <c r="G146" s="33" t="s">
        <v>325</v>
      </c>
      <c r="H146" s="52" t="str">
        <f t="shared" si="4"/>
        <v>呂＊暘</v>
      </c>
      <c r="I146" s="23" t="str">
        <f t="shared" si="5"/>
        <v>1＊811561</v>
      </c>
      <c r="J146" s="33" t="s">
        <v>1605</v>
      </c>
      <c r="K146" s="33" t="s">
        <v>1797</v>
      </c>
      <c r="L146" s="33">
        <v>5760190</v>
      </c>
      <c r="M146" s="33">
        <v>5760300</v>
      </c>
      <c r="N146" s="33">
        <v>5761050</v>
      </c>
      <c r="O146" s="33"/>
      <c r="P146" s="33"/>
      <c r="Q146" s="33"/>
      <c r="R146" s="36" t="s">
        <v>334</v>
      </c>
      <c r="S146" s="2"/>
      <c r="T146" s="2"/>
      <c r="U146" s="2"/>
      <c r="V146" s="2"/>
      <c r="W146" s="2"/>
      <c r="X146" s="18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2"/>
      <c r="AQ146" s="2"/>
      <c r="AR146" s="2"/>
      <c r="AS146" s="1"/>
      <c r="AT146" s="1"/>
      <c r="AU146" s="1"/>
      <c r="AV146" s="1"/>
      <c r="AW146" s="1"/>
      <c r="AX146" s="2"/>
      <c r="AY146" s="1"/>
      <c r="AZ146" s="1"/>
      <c r="BA146" s="1"/>
      <c r="BB146" s="1"/>
      <c r="BC146" s="1"/>
      <c r="BD146" s="1"/>
      <c r="BE146" s="1"/>
      <c r="BF146" s="1" t="s">
        <v>1829</v>
      </c>
      <c r="BG146" s="1" t="s">
        <v>1829</v>
      </c>
      <c r="BH146" s="1"/>
      <c r="BI146" s="2"/>
      <c r="BJ146" s="2"/>
      <c r="BK146" s="1"/>
      <c r="BL146" s="2"/>
      <c r="BM146" s="2"/>
      <c r="BN146" s="2"/>
      <c r="BO146" s="1"/>
      <c r="BP146" s="29"/>
    </row>
    <row r="147" spans="1:68" ht="31.2">
      <c r="A147" s="23">
        <v>143</v>
      </c>
      <c r="B147" s="33" t="s">
        <v>1851</v>
      </c>
      <c r="C147" s="33" t="s">
        <v>1613</v>
      </c>
      <c r="D147" s="33" t="s">
        <v>218</v>
      </c>
      <c r="E147" s="33">
        <v>88</v>
      </c>
      <c r="F147" s="33" t="s">
        <v>325</v>
      </c>
      <c r="G147" s="33" t="s">
        <v>325</v>
      </c>
      <c r="H147" s="52" t="str">
        <f t="shared" si="4"/>
        <v>林＊和</v>
      </c>
      <c r="I147" s="23" t="str">
        <f t="shared" si="5"/>
        <v>1＊887764</v>
      </c>
      <c r="J147" s="33" t="s">
        <v>1605</v>
      </c>
      <c r="K147" s="33" t="s">
        <v>1127</v>
      </c>
      <c r="L147" s="33">
        <v>5760190</v>
      </c>
      <c r="M147" s="33">
        <v>5760300</v>
      </c>
      <c r="N147" s="33"/>
      <c r="O147" s="33"/>
      <c r="P147" s="33"/>
      <c r="Q147" s="33"/>
      <c r="R147" s="36" t="s">
        <v>334</v>
      </c>
      <c r="S147" s="2"/>
      <c r="T147" s="2"/>
      <c r="U147" s="2"/>
      <c r="V147" s="2"/>
      <c r="W147" s="2"/>
      <c r="X147" s="18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2"/>
      <c r="AQ147" s="2"/>
      <c r="AR147" s="2"/>
      <c r="AS147" s="1"/>
      <c r="AT147" s="1"/>
      <c r="AU147" s="1"/>
      <c r="AV147" s="1"/>
      <c r="AW147" s="1"/>
      <c r="AX147" s="2"/>
      <c r="AY147" s="1"/>
      <c r="AZ147" s="1"/>
      <c r="BA147" s="1"/>
      <c r="BB147" s="1"/>
      <c r="BC147" s="1"/>
      <c r="BD147" s="1"/>
      <c r="BE147" s="1"/>
      <c r="BF147" s="1"/>
      <c r="BG147" s="1" t="s">
        <v>1829</v>
      </c>
      <c r="BH147" s="1"/>
      <c r="BI147" s="2"/>
      <c r="BJ147" s="2"/>
      <c r="BK147" s="1"/>
      <c r="BL147" s="2"/>
      <c r="BM147" s="2"/>
      <c r="BN147" s="2"/>
      <c r="BO147" s="1"/>
      <c r="BP147" s="29"/>
    </row>
    <row r="148" spans="1:68" ht="31.2">
      <c r="A148" s="23">
        <v>144</v>
      </c>
      <c r="B148" s="33" t="s">
        <v>1852</v>
      </c>
      <c r="C148" s="33" t="s">
        <v>1614</v>
      </c>
      <c r="D148" s="33" t="s">
        <v>216</v>
      </c>
      <c r="E148" s="33">
        <v>70</v>
      </c>
      <c r="F148" s="33" t="s">
        <v>325</v>
      </c>
      <c r="G148" s="33" t="s">
        <v>325</v>
      </c>
      <c r="H148" s="52" t="str">
        <f t="shared" si="4"/>
        <v>蔡＊蓮</v>
      </c>
      <c r="I148" s="23" t="str">
        <f t="shared" si="5"/>
        <v>2＊465947</v>
      </c>
      <c r="J148" s="33" t="s">
        <v>1605</v>
      </c>
      <c r="K148" s="33" t="s">
        <v>1127</v>
      </c>
      <c r="L148" s="33">
        <v>5760190</v>
      </c>
      <c r="M148" s="33">
        <v>5760300</v>
      </c>
      <c r="N148" s="33"/>
      <c r="O148" s="33"/>
      <c r="P148" s="33"/>
      <c r="Q148" s="33"/>
      <c r="R148" s="36" t="s">
        <v>334</v>
      </c>
      <c r="S148" s="2"/>
      <c r="T148" s="2"/>
      <c r="U148" s="2"/>
      <c r="V148" s="2"/>
      <c r="W148" s="2"/>
      <c r="X148" s="18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2"/>
      <c r="AQ148" s="2"/>
      <c r="AR148" s="2"/>
      <c r="AS148" s="1"/>
      <c r="AT148" s="1"/>
      <c r="AU148" s="1"/>
      <c r="AV148" s="1"/>
      <c r="AW148" s="1"/>
      <c r="AX148" s="2"/>
      <c r="AY148" s="1"/>
      <c r="AZ148" s="1"/>
      <c r="BA148" s="1"/>
      <c r="BB148" s="1"/>
      <c r="BC148" s="1"/>
      <c r="BD148" s="1"/>
      <c r="BE148" s="1"/>
      <c r="BF148" s="1"/>
      <c r="BG148" s="1" t="s">
        <v>1829</v>
      </c>
      <c r="BH148" s="1"/>
      <c r="BI148" s="2"/>
      <c r="BJ148" s="2"/>
      <c r="BK148" s="1"/>
      <c r="BL148" s="2"/>
      <c r="BM148" s="2"/>
      <c r="BN148" s="2"/>
      <c r="BO148" s="1"/>
      <c r="BP148" s="29"/>
    </row>
    <row r="149" spans="1:68" ht="16.2">
      <c r="A149" s="23">
        <v>145</v>
      </c>
      <c r="B149" s="33" t="s">
        <v>1853</v>
      </c>
      <c r="C149" s="33" t="s">
        <v>1615</v>
      </c>
      <c r="D149" s="33" t="s">
        <v>216</v>
      </c>
      <c r="E149" s="33">
        <v>76</v>
      </c>
      <c r="F149" s="33" t="s">
        <v>325</v>
      </c>
      <c r="G149" s="33" t="s">
        <v>325</v>
      </c>
      <c r="H149" s="52" t="str">
        <f t="shared" si="4"/>
        <v>毛＊玉葉</v>
      </c>
      <c r="I149" s="23" t="str">
        <f t="shared" si="5"/>
        <v>2＊804868</v>
      </c>
      <c r="J149" s="33" t="s">
        <v>1605</v>
      </c>
      <c r="K149" s="33">
        <v>5761110</v>
      </c>
      <c r="L149" s="33">
        <v>5761110</v>
      </c>
      <c r="M149" s="33"/>
      <c r="N149" s="33"/>
      <c r="O149" s="33"/>
      <c r="P149" s="33"/>
      <c r="Q149" s="33"/>
      <c r="R149" s="36" t="s">
        <v>334</v>
      </c>
      <c r="S149" s="2"/>
      <c r="T149" s="2"/>
      <c r="U149" s="2"/>
      <c r="V149" s="2"/>
      <c r="W149" s="2"/>
      <c r="X149" s="18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2"/>
      <c r="AQ149" s="2"/>
      <c r="AR149" s="2"/>
      <c r="AS149" s="1"/>
      <c r="AT149" s="1"/>
      <c r="AU149" s="1"/>
      <c r="AV149" s="1"/>
      <c r="AW149" s="1"/>
      <c r="AX149" s="2"/>
      <c r="AY149" s="1"/>
      <c r="AZ149" s="1"/>
      <c r="BA149" s="1"/>
      <c r="BB149" s="1" t="s">
        <v>1830</v>
      </c>
      <c r="BC149" s="1"/>
      <c r="BD149" s="1"/>
      <c r="BE149" s="1"/>
      <c r="BF149" s="1"/>
      <c r="BG149" s="1"/>
      <c r="BH149" s="1"/>
      <c r="BI149" s="2"/>
      <c r="BJ149" s="2"/>
      <c r="BK149" s="1"/>
      <c r="BL149" s="2"/>
      <c r="BM149" s="2"/>
      <c r="BN149" s="2"/>
      <c r="BO149" s="1"/>
      <c r="BP149" s="29"/>
    </row>
    <row r="150" spans="1:68" ht="31.2">
      <c r="A150" s="23">
        <v>146</v>
      </c>
      <c r="B150" s="33" t="s">
        <v>1854</v>
      </c>
      <c r="C150" s="33" t="s">
        <v>1616</v>
      </c>
      <c r="D150" s="33" t="s">
        <v>216</v>
      </c>
      <c r="E150" s="33">
        <v>49</v>
      </c>
      <c r="F150" s="33" t="s">
        <v>325</v>
      </c>
      <c r="G150" s="33" t="s">
        <v>325</v>
      </c>
      <c r="H150" s="52" t="str">
        <f t="shared" si="4"/>
        <v>葉＊真</v>
      </c>
      <c r="I150" s="23" t="str">
        <f t="shared" si="5"/>
        <v>1＊701145</v>
      </c>
      <c r="J150" s="33" t="s">
        <v>1617</v>
      </c>
      <c r="K150" s="33" t="s">
        <v>1127</v>
      </c>
      <c r="L150" s="33">
        <v>5760190</v>
      </c>
      <c r="M150" s="33">
        <v>5760300</v>
      </c>
      <c r="N150" s="33"/>
      <c r="O150" s="33"/>
      <c r="P150" s="33"/>
      <c r="Q150" s="33"/>
      <c r="R150" s="36" t="s">
        <v>334</v>
      </c>
      <c r="S150" s="2"/>
      <c r="T150" s="2"/>
      <c r="U150" s="2"/>
      <c r="V150" s="2"/>
      <c r="W150" s="2"/>
      <c r="X150" s="18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2"/>
      <c r="AQ150" s="2"/>
      <c r="AR150" s="2"/>
      <c r="AS150" s="1"/>
      <c r="AT150" s="1"/>
      <c r="AU150" s="1"/>
      <c r="AV150" s="1"/>
      <c r="AW150" s="1"/>
      <c r="AX150" s="2"/>
      <c r="AY150" s="1"/>
      <c r="AZ150" s="1"/>
      <c r="BA150" s="1"/>
      <c r="BB150" s="1"/>
      <c r="BC150" s="1"/>
      <c r="BD150" s="1"/>
      <c r="BE150" s="1"/>
      <c r="BF150" s="1"/>
      <c r="BG150" s="1" t="s">
        <v>1829</v>
      </c>
      <c r="BH150" s="1"/>
      <c r="BI150" s="2"/>
      <c r="BJ150" s="2"/>
      <c r="BK150" s="1"/>
      <c r="BL150" s="2"/>
      <c r="BM150" s="2"/>
      <c r="BN150" s="2"/>
      <c r="BO150" s="1"/>
      <c r="BP150" s="29"/>
    </row>
    <row r="151" spans="1:68" ht="31.2">
      <c r="A151" s="23">
        <v>147</v>
      </c>
      <c r="B151" s="33" t="s">
        <v>1855</v>
      </c>
      <c r="C151" s="33" t="s">
        <v>1618</v>
      </c>
      <c r="D151" s="33" t="s">
        <v>216</v>
      </c>
      <c r="E151" s="33">
        <v>68</v>
      </c>
      <c r="F151" s="33" t="s">
        <v>325</v>
      </c>
      <c r="G151" s="33" t="s">
        <v>325</v>
      </c>
      <c r="H151" s="52" t="str">
        <f t="shared" si="4"/>
        <v>黃＊鳳</v>
      </c>
      <c r="I151" s="23" t="str">
        <f t="shared" si="5"/>
        <v>0＊980003</v>
      </c>
      <c r="J151" s="33" t="s">
        <v>1619</v>
      </c>
      <c r="K151" s="33" t="s">
        <v>1127</v>
      </c>
      <c r="L151" s="33">
        <v>5760190</v>
      </c>
      <c r="M151" s="33">
        <v>5760300</v>
      </c>
      <c r="N151" s="33"/>
      <c r="O151" s="33"/>
      <c r="P151" s="33"/>
      <c r="Q151" s="33"/>
      <c r="R151" s="36" t="s">
        <v>334</v>
      </c>
      <c r="S151" s="2"/>
      <c r="T151" s="2"/>
      <c r="U151" s="2"/>
      <c r="V151" s="2"/>
      <c r="W151" s="2"/>
      <c r="X151" s="18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2"/>
      <c r="AQ151" s="2"/>
      <c r="AR151" s="2"/>
      <c r="AS151" s="1"/>
      <c r="AT151" s="1"/>
      <c r="AU151" s="1"/>
      <c r="AV151" s="1"/>
      <c r="AW151" s="1"/>
      <c r="AX151" s="2"/>
      <c r="AY151" s="1"/>
      <c r="AZ151" s="1"/>
      <c r="BA151" s="1"/>
      <c r="BB151" s="1"/>
      <c r="BC151" s="1"/>
      <c r="BD151" s="1"/>
      <c r="BE151" s="1"/>
      <c r="BF151" s="1"/>
      <c r="BG151" s="1" t="s">
        <v>1829</v>
      </c>
      <c r="BH151" s="1"/>
      <c r="BI151" s="2"/>
      <c r="BJ151" s="2"/>
      <c r="BK151" s="1"/>
      <c r="BL151" s="2"/>
      <c r="BM151" s="2"/>
      <c r="BN151" s="2"/>
      <c r="BO151" s="1"/>
      <c r="BP151" s="29"/>
    </row>
    <row r="152" spans="1:68" ht="46.8">
      <c r="A152" s="23">
        <v>148</v>
      </c>
      <c r="B152" s="33" t="s">
        <v>1507</v>
      </c>
      <c r="C152" s="33" t="s">
        <v>1388</v>
      </c>
      <c r="D152" s="33" t="s">
        <v>216</v>
      </c>
      <c r="E152" s="33">
        <v>85</v>
      </c>
      <c r="F152" s="33" t="s">
        <v>325</v>
      </c>
      <c r="G152" s="33" t="s">
        <v>325</v>
      </c>
      <c r="H152" s="52" t="str">
        <f t="shared" si="4"/>
        <v>蔡＊秀月</v>
      </c>
      <c r="I152" s="23" t="str">
        <f t="shared" si="5"/>
        <v>0＊785052</v>
      </c>
      <c r="J152" s="33" t="s">
        <v>1619</v>
      </c>
      <c r="K152" s="33" t="s">
        <v>1134</v>
      </c>
      <c r="L152" s="33">
        <v>5760190</v>
      </c>
      <c r="M152" s="33">
        <v>5760300</v>
      </c>
      <c r="N152" s="33">
        <v>5761085</v>
      </c>
      <c r="O152" s="33"/>
      <c r="P152" s="33"/>
      <c r="Q152" s="33"/>
      <c r="R152" s="36" t="s">
        <v>334</v>
      </c>
      <c r="S152" s="2"/>
      <c r="T152" s="2"/>
      <c r="U152" s="2"/>
      <c r="V152" s="2"/>
      <c r="W152" s="2"/>
      <c r="X152" s="18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2"/>
      <c r="AQ152" s="2"/>
      <c r="AR152" s="2"/>
      <c r="AS152" s="1"/>
      <c r="AT152" s="1"/>
      <c r="AU152" s="1"/>
      <c r="AV152" s="1"/>
      <c r="AW152" s="1"/>
      <c r="AX152" s="2"/>
      <c r="AY152" s="1"/>
      <c r="AZ152" s="1"/>
      <c r="BA152" s="1"/>
      <c r="BB152" s="1"/>
      <c r="BC152" s="1"/>
      <c r="BD152" s="1"/>
      <c r="BE152" s="1"/>
      <c r="BF152" s="1"/>
      <c r="BG152" s="1" t="s">
        <v>1829</v>
      </c>
      <c r="BH152" s="1"/>
      <c r="BI152" s="2"/>
      <c r="BJ152" s="2"/>
      <c r="BK152" s="1"/>
      <c r="BL152" s="2"/>
      <c r="BM152" s="2"/>
      <c r="BN152" s="2"/>
      <c r="BO152" s="1" t="s">
        <v>1098</v>
      </c>
      <c r="BP152" s="29"/>
    </row>
    <row r="153" spans="1:68" ht="31.2">
      <c r="A153" s="23">
        <v>149</v>
      </c>
      <c r="B153" s="33" t="s">
        <v>1226</v>
      </c>
      <c r="C153" s="33" t="s">
        <v>375</v>
      </c>
      <c r="D153" s="33" t="s">
        <v>216</v>
      </c>
      <c r="E153" s="33">
        <v>50</v>
      </c>
      <c r="F153" s="33" t="s">
        <v>325</v>
      </c>
      <c r="G153" s="33" t="s">
        <v>325</v>
      </c>
      <c r="H153" s="52" t="str">
        <f t="shared" si="4"/>
        <v>李＊君</v>
      </c>
      <c r="I153" s="23" t="str">
        <f t="shared" si="5"/>
        <v>1＊805014</v>
      </c>
      <c r="J153" s="33" t="s">
        <v>1619</v>
      </c>
      <c r="K153" s="33" t="s">
        <v>1127</v>
      </c>
      <c r="L153" s="33">
        <v>5760190</v>
      </c>
      <c r="M153" s="33">
        <v>5760300</v>
      </c>
      <c r="N153" s="33"/>
      <c r="O153" s="33"/>
      <c r="P153" s="33"/>
      <c r="Q153" s="33"/>
      <c r="R153" s="36" t="s">
        <v>334</v>
      </c>
      <c r="S153" s="2"/>
      <c r="T153" s="2"/>
      <c r="U153" s="2"/>
      <c r="V153" s="2"/>
      <c r="W153" s="2"/>
      <c r="X153" s="18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2"/>
      <c r="AQ153" s="2"/>
      <c r="AR153" s="2"/>
      <c r="AS153" s="1"/>
      <c r="AT153" s="1"/>
      <c r="AU153" s="1"/>
      <c r="AV153" s="1"/>
      <c r="AW153" s="1"/>
      <c r="AX153" s="2"/>
      <c r="AY153" s="1"/>
      <c r="AZ153" s="1"/>
      <c r="BA153" s="1"/>
      <c r="BB153" s="1"/>
      <c r="BC153" s="1"/>
      <c r="BD153" s="1"/>
      <c r="BE153" s="1"/>
      <c r="BF153" s="1"/>
      <c r="BG153" s="1" t="s">
        <v>1829</v>
      </c>
      <c r="BH153" s="1"/>
      <c r="BI153" s="2"/>
      <c r="BJ153" s="2"/>
      <c r="BK153" s="1"/>
      <c r="BL153" s="2"/>
      <c r="BM153" s="2"/>
      <c r="BN153" s="2"/>
      <c r="BO153" s="1"/>
      <c r="BP153" s="29"/>
    </row>
    <row r="154" spans="1:68" ht="31.2">
      <c r="A154" s="23">
        <v>150</v>
      </c>
      <c r="B154" s="33" t="s">
        <v>1856</v>
      </c>
      <c r="C154" s="33" t="s">
        <v>1620</v>
      </c>
      <c r="D154" s="33" t="s">
        <v>216</v>
      </c>
      <c r="E154" s="33">
        <v>47</v>
      </c>
      <c r="F154" s="33" t="s">
        <v>325</v>
      </c>
      <c r="G154" s="33" t="s">
        <v>325</v>
      </c>
      <c r="H154" s="52" t="str">
        <f t="shared" si="4"/>
        <v>李＊玉</v>
      </c>
      <c r="I154" s="23" t="str">
        <f t="shared" si="5"/>
        <v>1＊914519</v>
      </c>
      <c r="J154" s="33" t="s">
        <v>1619</v>
      </c>
      <c r="K154" s="33" t="s">
        <v>1127</v>
      </c>
      <c r="L154" s="33">
        <v>5760190</v>
      </c>
      <c r="M154" s="33">
        <v>5760300</v>
      </c>
      <c r="N154" s="33"/>
      <c r="O154" s="33"/>
      <c r="P154" s="33"/>
      <c r="Q154" s="33"/>
      <c r="R154" s="36" t="s">
        <v>334</v>
      </c>
      <c r="S154" s="2"/>
      <c r="T154" s="2"/>
      <c r="U154" s="2"/>
      <c r="V154" s="2"/>
      <c r="W154" s="2"/>
      <c r="X154" s="18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2"/>
      <c r="AQ154" s="2"/>
      <c r="AR154" s="2"/>
      <c r="AS154" s="1"/>
      <c r="AT154" s="1"/>
      <c r="AU154" s="1"/>
      <c r="AV154" s="1"/>
      <c r="AW154" s="1"/>
      <c r="AX154" s="2"/>
      <c r="AY154" s="1"/>
      <c r="AZ154" s="1"/>
      <c r="BA154" s="1"/>
      <c r="BB154" s="1"/>
      <c r="BC154" s="1"/>
      <c r="BD154" s="1"/>
      <c r="BE154" s="1"/>
      <c r="BF154" s="1"/>
      <c r="BG154" s="1" t="s">
        <v>1829</v>
      </c>
      <c r="BH154" s="1"/>
      <c r="BI154" s="2"/>
      <c r="BJ154" s="2"/>
      <c r="BK154" s="1"/>
      <c r="BL154" s="2"/>
      <c r="BM154" s="2"/>
      <c r="BN154" s="2"/>
      <c r="BO154" s="1"/>
      <c r="BP154" s="29"/>
    </row>
    <row r="155" spans="1:68" ht="31.2">
      <c r="A155" s="23">
        <v>151</v>
      </c>
      <c r="B155" s="33" t="s">
        <v>1857</v>
      </c>
      <c r="C155" s="33" t="s">
        <v>1621</v>
      </c>
      <c r="D155" s="33" t="s">
        <v>216</v>
      </c>
      <c r="E155" s="33">
        <v>72</v>
      </c>
      <c r="F155" s="33" t="s">
        <v>325</v>
      </c>
      <c r="G155" s="33" t="s">
        <v>325</v>
      </c>
      <c r="H155" s="52" t="str">
        <f t="shared" si="4"/>
        <v>呂＊麗</v>
      </c>
      <c r="I155" s="23" t="str">
        <f t="shared" si="5"/>
        <v>1＊869816</v>
      </c>
      <c r="J155" s="33" t="s">
        <v>1619</v>
      </c>
      <c r="K155" s="33" t="s">
        <v>1127</v>
      </c>
      <c r="L155" s="33">
        <v>5760190</v>
      </c>
      <c r="M155" s="33">
        <v>5760300</v>
      </c>
      <c r="N155" s="33"/>
      <c r="O155" s="33"/>
      <c r="P155" s="33"/>
      <c r="Q155" s="33"/>
      <c r="R155" s="36" t="s">
        <v>334</v>
      </c>
      <c r="S155" s="2"/>
      <c r="T155" s="2"/>
      <c r="U155" s="2"/>
      <c r="V155" s="2"/>
      <c r="W155" s="2"/>
      <c r="X155" s="18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2"/>
      <c r="AQ155" s="2"/>
      <c r="AR155" s="2"/>
      <c r="AS155" s="1"/>
      <c r="AT155" s="1"/>
      <c r="AU155" s="1"/>
      <c r="AV155" s="1"/>
      <c r="AW155" s="1"/>
      <c r="AX155" s="2"/>
      <c r="AY155" s="1"/>
      <c r="AZ155" s="1"/>
      <c r="BA155" s="1"/>
      <c r="BB155" s="1"/>
      <c r="BC155" s="1"/>
      <c r="BD155" s="1"/>
      <c r="BE155" s="1"/>
      <c r="BF155" s="1"/>
      <c r="BG155" s="1" t="s">
        <v>1829</v>
      </c>
      <c r="BH155" s="1"/>
      <c r="BI155" s="2"/>
      <c r="BJ155" s="2"/>
      <c r="BK155" s="1"/>
      <c r="BL155" s="2"/>
      <c r="BM155" s="2"/>
      <c r="BN155" s="2"/>
      <c r="BO155" s="1"/>
      <c r="BP155" s="29"/>
    </row>
    <row r="156" spans="1:68" ht="16.2">
      <c r="A156" s="23">
        <v>152</v>
      </c>
      <c r="B156" s="33" t="s">
        <v>1858</v>
      </c>
      <c r="C156" s="33" t="s">
        <v>1622</v>
      </c>
      <c r="D156" s="33" t="s">
        <v>218</v>
      </c>
      <c r="E156" s="33">
        <v>68</v>
      </c>
      <c r="F156" s="33" t="s">
        <v>325</v>
      </c>
      <c r="G156" s="33" t="s">
        <v>325</v>
      </c>
      <c r="H156" s="52" t="str">
        <f t="shared" si="4"/>
        <v>楊＊泉</v>
      </c>
      <c r="I156" s="23" t="str">
        <f t="shared" si="5"/>
        <v>1＊236932</v>
      </c>
      <c r="J156" s="33" t="s">
        <v>1619</v>
      </c>
      <c r="K156" s="33">
        <v>5760350</v>
      </c>
      <c r="L156" s="33">
        <v>5760350</v>
      </c>
      <c r="M156" s="33"/>
      <c r="N156" s="33"/>
      <c r="O156" s="33"/>
      <c r="P156" s="33"/>
      <c r="Q156" s="33"/>
      <c r="R156" s="36" t="s">
        <v>334</v>
      </c>
      <c r="S156" s="2"/>
      <c r="T156" s="2"/>
      <c r="U156" s="2"/>
      <c r="V156" s="2"/>
      <c r="W156" s="2"/>
      <c r="X156" s="18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2"/>
      <c r="AQ156" s="2"/>
      <c r="AR156" s="2"/>
      <c r="AS156" s="1"/>
      <c r="AT156" s="1"/>
      <c r="AU156" s="1"/>
      <c r="AV156" s="1"/>
      <c r="AW156" s="1"/>
      <c r="AX156" s="2"/>
      <c r="AY156" s="1"/>
      <c r="AZ156" s="1"/>
      <c r="BA156" s="1" t="s">
        <v>1829</v>
      </c>
      <c r="BB156" s="1"/>
      <c r="BC156" s="1"/>
      <c r="BD156" s="1"/>
      <c r="BE156" s="1"/>
      <c r="BF156" s="1"/>
      <c r="BG156" s="1"/>
      <c r="BH156" s="1"/>
      <c r="BI156" s="2"/>
      <c r="BJ156" s="2"/>
      <c r="BK156" s="1"/>
      <c r="BL156" s="2"/>
      <c r="BM156" s="2"/>
      <c r="BN156" s="2"/>
      <c r="BO156" s="1"/>
      <c r="BP156" s="29"/>
    </row>
    <row r="157" spans="1:68" ht="31.2">
      <c r="A157" s="23">
        <v>153</v>
      </c>
      <c r="B157" s="33" t="s">
        <v>1859</v>
      </c>
      <c r="C157" s="33" t="s">
        <v>1623</v>
      </c>
      <c r="D157" s="33" t="s">
        <v>218</v>
      </c>
      <c r="E157" s="33">
        <v>88</v>
      </c>
      <c r="F157" s="33" t="s">
        <v>325</v>
      </c>
      <c r="G157" s="33" t="s">
        <v>325</v>
      </c>
      <c r="H157" s="52" t="str">
        <f t="shared" si="4"/>
        <v>吳＊酉</v>
      </c>
      <c r="I157" s="23" t="str">
        <f t="shared" si="5"/>
        <v>2＊546825</v>
      </c>
      <c r="J157" s="33" t="s">
        <v>1619</v>
      </c>
      <c r="K157" s="33" t="s">
        <v>1130</v>
      </c>
      <c r="L157" s="33">
        <v>5760191</v>
      </c>
      <c r="M157" s="33">
        <v>5760300</v>
      </c>
      <c r="N157" s="33"/>
      <c r="O157" s="33"/>
      <c r="P157" s="33"/>
      <c r="Q157" s="33"/>
      <c r="R157" s="36" t="s">
        <v>334</v>
      </c>
      <c r="S157" s="2"/>
      <c r="T157" s="2"/>
      <c r="U157" s="2"/>
      <c r="V157" s="2"/>
      <c r="W157" s="2"/>
      <c r="X157" s="18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2"/>
      <c r="AQ157" s="2"/>
      <c r="AR157" s="2"/>
      <c r="AS157" s="1"/>
      <c r="AT157" s="1"/>
      <c r="AU157" s="1"/>
      <c r="AV157" s="1"/>
      <c r="AW157" s="1"/>
      <c r="AX157" s="2"/>
      <c r="AY157" s="1"/>
      <c r="AZ157" s="1"/>
      <c r="BA157" s="1"/>
      <c r="BB157" s="1"/>
      <c r="BC157" s="1"/>
      <c r="BD157" s="1"/>
      <c r="BE157" s="1"/>
      <c r="BF157" s="1"/>
      <c r="BG157" s="1"/>
      <c r="BH157" s="1" t="s">
        <v>1133</v>
      </c>
      <c r="BI157" s="2"/>
      <c r="BJ157" s="2"/>
      <c r="BK157" s="1"/>
      <c r="BL157" s="2"/>
      <c r="BM157" s="2"/>
      <c r="BN157" s="2"/>
      <c r="BO157" s="1"/>
      <c r="BP157" s="29"/>
    </row>
    <row r="158" spans="1:68" ht="31.2">
      <c r="A158" s="23">
        <v>154</v>
      </c>
      <c r="B158" s="33" t="s">
        <v>1860</v>
      </c>
      <c r="C158" s="33" t="s">
        <v>1624</v>
      </c>
      <c r="D158" s="33" t="s">
        <v>216</v>
      </c>
      <c r="E158" s="33">
        <v>65</v>
      </c>
      <c r="F158" s="33" t="s">
        <v>325</v>
      </c>
      <c r="G158" s="33" t="s">
        <v>325</v>
      </c>
      <c r="H158" s="52" t="str">
        <f t="shared" si="4"/>
        <v>林＊香</v>
      </c>
      <c r="I158" s="23" t="str">
        <f t="shared" si="5"/>
        <v>2＊569919</v>
      </c>
      <c r="J158" s="33" t="s">
        <v>1619</v>
      </c>
      <c r="K158" s="33" t="s">
        <v>1127</v>
      </c>
      <c r="L158" s="33">
        <v>5760190</v>
      </c>
      <c r="M158" s="33">
        <v>5760300</v>
      </c>
      <c r="N158" s="33"/>
      <c r="O158" s="33"/>
      <c r="P158" s="33"/>
      <c r="Q158" s="33"/>
      <c r="R158" s="36" t="s">
        <v>334</v>
      </c>
      <c r="S158" s="2"/>
      <c r="T158" s="2"/>
      <c r="U158" s="2"/>
      <c r="V158" s="2"/>
      <c r="W158" s="2"/>
      <c r="X158" s="18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2"/>
      <c r="AQ158" s="2"/>
      <c r="AR158" s="2"/>
      <c r="AS158" s="1"/>
      <c r="AT158" s="1"/>
      <c r="AU158" s="1"/>
      <c r="AV158" s="1"/>
      <c r="AW158" s="1"/>
      <c r="AX158" s="2"/>
      <c r="AY158" s="1"/>
      <c r="AZ158" s="1"/>
      <c r="BA158" s="1"/>
      <c r="BB158" s="1"/>
      <c r="BC158" s="1"/>
      <c r="BD158" s="1"/>
      <c r="BE158" s="1"/>
      <c r="BF158" s="1"/>
      <c r="BG158" s="1" t="s">
        <v>1133</v>
      </c>
      <c r="BH158" s="1"/>
      <c r="BI158" s="2"/>
      <c r="BJ158" s="37"/>
      <c r="BK158" s="1"/>
      <c r="BL158" s="2"/>
      <c r="BM158" s="2"/>
      <c r="BN158" s="2"/>
      <c r="BO158" s="1"/>
      <c r="BP158" s="29"/>
    </row>
    <row r="159" spans="1:68" ht="62.4">
      <c r="A159" s="23">
        <v>155</v>
      </c>
      <c r="B159" s="33" t="s">
        <v>1861</v>
      </c>
      <c r="C159" s="33" t="s">
        <v>1625</v>
      </c>
      <c r="D159" s="33" t="s">
        <v>218</v>
      </c>
      <c r="E159" s="33">
        <v>67</v>
      </c>
      <c r="F159" s="33" t="s">
        <v>325</v>
      </c>
      <c r="G159" s="33" t="s">
        <v>325</v>
      </c>
      <c r="H159" s="52" t="str">
        <f t="shared" si="4"/>
        <v>江＊富</v>
      </c>
      <c r="I159" s="23" t="str">
        <f t="shared" si="5"/>
        <v>2＊169061</v>
      </c>
      <c r="J159" s="33" t="s">
        <v>1619</v>
      </c>
      <c r="K159" s="33" t="s">
        <v>1798</v>
      </c>
      <c r="L159" s="33">
        <v>5760191</v>
      </c>
      <c r="M159" s="33">
        <v>5760200</v>
      </c>
      <c r="N159" s="33">
        <v>5760300</v>
      </c>
      <c r="O159" s="33">
        <v>5761110</v>
      </c>
      <c r="P159" s="33"/>
      <c r="Q159" s="33"/>
      <c r="R159" s="36" t="s">
        <v>334</v>
      </c>
      <c r="S159" s="2"/>
      <c r="T159" s="2"/>
      <c r="U159" s="2"/>
      <c r="V159" s="2"/>
      <c r="W159" s="2"/>
      <c r="X159" s="18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2"/>
      <c r="AQ159" s="2"/>
      <c r="AR159" s="2"/>
      <c r="AS159" s="1"/>
      <c r="AT159" s="1"/>
      <c r="AU159" s="1"/>
      <c r="AV159" s="1"/>
      <c r="AW159" s="1"/>
      <c r="AX159" s="2"/>
      <c r="AY159" s="1"/>
      <c r="AZ159" s="1"/>
      <c r="BA159" s="1"/>
      <c r="BB159" s="1" t="s">
        <v>1830</v>
      </c>
      <c r="BC159" s="1"/>
      <c r="BD159" s="1"/>
      <c r="BE159" s="1"/>
      <c r="BF159" s="1"/>
      <c r="BG159" s="1"/>
      <c r="BH159" s="53" t="s">
        <v>1799</v>
      </c>
      <c r="BI159" s="2"/>
      <c r="BJ159" s="2"/>
      <c r="BK159" s="1"/>
      <c r="BL159" s="2" t="s">
        <v>1141</v>
      </c>
      <c r="BM159" s="2"/>
      <c r="BN159" s="2"/>
      <c r="BO159" s="1"/>
      <c r="BP159" s="29"/>
    </row>
    <row r="160" spans="1:68" ht="62.4">
      <c r="A160" s="23">
        <v>156</v>
      </c>
      <c r="B160" s="33" t="s">
        <v>1509</v>
      </c>
      <c r="C160" s="33" t="s">
        <v>1392</v>
      </c>
      <c r="D160" s="33" t="s">
        <v>216</v>
      </c>
      <c r="E160" s="33">
        <v>85</v>
      </c>
      <c r="F160" s="33" t="s">
        <v>1626</v>
      </c>
      <c r="G160" s="33" t="s">
        <v>1627</v>
      </c>
      <c r="H160" s="52" t="str">
        <f t="shared" si="4"/>
        <v>陳＊素娥</v>
      </c>
      <c r="I160" s="23" t="str">
        <f t="shared" si="5"/>
        <v>0＊150622</v>
      </c>
      <c r="J160" s="33" t="s">
        <v>1604</v>
      </c>
      <c r="K160" s="33" t="s">
        <v>1800</v>
      </c>
      <c r="L160" s="33">
        <v>5760190</v>
      </c>
      <c r="M160" s="33">
        <v>5760290</v>
      </c>
      <c r="N160" s="33">
        <v>5760300</v>
      </c>
      <c r="O160" s="33"/>
      <c r="P160" s="33"/>
      <c r="Q160" s="33"/>
      <c r="R160" s="36" t="s">
        <v>334</v>
      </c>
      <c r="S160" s="2"/>
      <c r="T160" s="2"/>
      <c r="U160" s="2"/>
      <c r="V160" s="2"/>
      <c r="W160" s="2"/>
      <c r="X160" s="18"/>
      <c r="Y160" s="1"/>
      <c r="Z160" s="1"/>
      <c r="AA160" s="1"/>
      <c r="AB160" s="1"/>
      <c r="AC160" s="1" t="s">
        <v>1829</v>
      </c>
      <c r="AD160" s="1"/>
      <c r="AE160" s="1"/>
      <c r="AF160" s="1"/>
      <c r="AG160" s="1"/>
      <c r="AH160" s="1" t="s">
        <v>1801</v>
      </c>
      <c r="AI160" s="1"/>
      <c r="AJ160" s="1"/>
      <c r="AK160" s="1"/>
      <c r="AL160" s="1"/>
      <c r="AM160" s="1"/>
      <c r="AN160" s="1"/>
      <c r="AO160" s="1"/>
      <c r="AP160" s="2"/>
      <c r="AQ160" s="2"/>
      <c r="AR160" s="2"/>
      <c r="AS160" s="1"/>
      <c r="AT160" s="1"/>
      <c r="AU160" s="1"/>
      <c r="AV160" s="1"/>
      <c r="AW160" s="1"/>
      <c r="AX160" s="2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2"/>
      <c r="BJ160" s="2"/>
      <c r="BK160" s="1"/>
      <c r="BL160" s="2"/>
      <c r="BM160" s="2"/>
      <c r="BN160" s="2"/>
      <c r="BO160" s="1"/>
      <c r="BP160" s="29"/>
    </row>
    <row r="161" spans="1:68" ht="46.8">
      <c r="A161" s="23">
        <v>157</v>
      </c>
      <c r="B161" s="33" t="s">
        <v>1862</v>
      </c>
      <c r="C161" s="33" t="s">
        <v>1628</v>
      </c>
      <c r="D161" s="33" t="s">
        <v>216</v>
      </c>
      <c r="E161" s="33">
        <v>73</v>
      </c>
      <c r="F161" s="33" t="s">
        <v>325</v>
      </c>
      <c r="G161" s="33" t="s">
        <v>325</v>
      </c>
      <c r="H161" s="52" t="str">
        <f t="shared" si="4"/>
        <v>蔡＊枝</v>
      </c>
      <c r="I161" s="23" t="str">
        <f t="shared" si="5"/>
        <v>0＊358220</v>
      </c>
      <c r="J161" s="33" t="s">
        <v>1629</v>
      </c>
      <c r="K161" s="33" t="s">
        <v>1125</v>
      </c>
      <c r="L161" s="33">
        <v>5760191</v>
      </c>
      <c r="M161" s="33">
        <v>5760300</v>
      </c>
      <c r="N161" s="33">
        <v>5761050</v>
      </c>
      <c r="O161" s="33"/>
      <c r="P161" s="33"/>
      <c r="Q161" s="33"/>
      <c r="R161" s="36" t="s">
        <v>334</v>
      </c>
      <c r="S161" s="2"/>
      <c r="T161" s="2"/>
      <c r="U161" s="2"/>
      <c r="V161" s="2"/>
      <c r="W161" s="2"/>
      <c r="X161" s="18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2"/>
      <c r="AQ161" s="2"/>
      <c r="AR161" s="2"/>
      <c r="AS161" s="1"/>
      <c r="AT161" s="1"/>
      <c r="AU161" s="1"/>
      <c r="AV161" s="1"/>
      <c r="AW161" s="1"/>
      <c r="AX161" s="2"/>
      <c r="AY161" s="1"/>
      <c r="AZ161" s="1"/>
      <c r="BA161" s="1"/>
      <c r="BB161" s="1"/>
      <c r="BC161" s="1"/>
      <c r="BD161" s="1"/>
      <c r="BE161" s="1" t="s">
        <v>1829</v>
      </c>
      <c r="BF161" s="1"/>
      <c r="BG161" s="1"/>
      <c r="BH161" s="1" t="s">
        <v>9</v>
      </c>
      <c r="BI161" s="2"/>
      <c r="BJ161" s="2"/>
      <c r="BK161" s="1" t="s">
        <v>1114</v>
      </c>
      <c r="BL161" s="2"/>
      <c r="BM161" s="2"/>
      <c r="BN161" s="2"/>
      <c r="BO161" s="1"/>
      <c r="BP161" s="29"/>
    </row>
    <row r="162" spans="1:68" ht="31.2">
      <c r="A162" s="23">
        <v>158</v>
      </c>
      <c r="B162" s="33" t="s">
        <v>1863</v>
      </c>
      <c r="C162" s="33" t="s">
        <v>1630</v>
      </c>
      <c r="D162" s="33" t="s">
        <v>218</v>
      </c>
      <c r="E162" s="33">
        <v>37</v>
      </c>
      <c r="F162" s="33" t="s">
        <v>325</v>
      </c>
      <c r="G162" s="33" t="s">
        <v>325</v>
      </c>
      <c r="H162" s="52" t="str">
        <f t="shared" si="4"/>
        <v>謝＊儒</v>
      </c>
      <c r="I162" s="23" t="str">
        <f t="shared" si="5"/>
        <v>0＊639980</v>
      </c>
      <c r="J162" s="33" t="s">
        <v>1629</v>
      </c>
      <c r="K162" s="33" t="s">
        <v>1127</v>
      </c>
      <c r="L162" s="33">
        <v>5760190</v>
      </c>
      <c r="M162" s="33">
        <v>5760300</v>
      </c>
      <c r="N162" s="33"/>
      <c r="O162" s="33"/>
      <c r="P162" s="33"/>
      <c r="Q162" s="33"/>
      <c r="R162" s="36" t="s">
        <v>334</v>
      </c>
      <c r="S162" s="2"/>
      <c r="T162" s="2"/>
      <c r="U162" s="2"/>
      <c r="V162" s="2"/>
      <c r="W162" s="2"/>
      <c r="X162" s="18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2"/>
      <c r="AQ162" s="2"/>
      <c r="AR162" s="2"/>
      <c r="AS162" s="1"/>
      <c r="AT162" s="1"/>
      <c r="AU162" s="1"/>
      <c r="AV162" s="1"/>
      <c r="AW162" s="1"/>
      <c r="AX162" s="2"/>
      <c r="AY162" s="1"/>
      <c r="AZ162" s="1"/>
      <c r="BA162" s="1"/>
      <c r="BB162" s="1"/>
      <c r="BC162" s="1"/>
      <c r="BD162" s="1"/>
      <c r="BE162" s="1"/>
      <c r="BF162" s="1"/>
      <c r="BG162" s="1" t="s">
        <v>1829</v>
      </c>
      <c r="BH162" s="1"/>
      <c r="BI162" s="2"/>
      <c r="BJ162" s="2"/>
      <c r="BK162" s="1"/>
      <c r="BL162" s="2"/>
      <c r="BM162" s="2"/>
      <c r="BN162" s="2"/>
      <c r="BO162" s="1"/>
      <c r="BP162" s="29"/>
    </row>
    <row r="163" spans="1:68" ht="31.2">
      <c r="A163" s="23">
        <v>159</v>
      </c>
      <c r="B163" s="33" t="s">
        <v>1864</v>
      </c>
      <c r="C163" s="33" t="s">
        <v>1631</v>
      </c>
      <c r="D163" s="33" t="s">
        <v>218</v>
      </c>
      <c r="E163" s="33">
        <v>58</v>
      </c>
      <c r="F163" s="33" t="s">
        <v>325</v>
      </c>
      <c r="G163" s="33" t="s">
        <v>325</v>
      </c>
      <c r="H163" s="52" t="str">
        <f t="shared" si="4"/>
        <v>林＊賓</v>
      </c>
      <c r="I163" s="23" t="str">
        <f t="shared" si="5"/>
        <v>0＊144780</v>
      </c>
      <c r="J163" s="33" t="s">
        <v>1629</v>
      </c>
      <c r="K163" s="33" t="s">
        <v>1127</v>
      </c>
      <c r="L163" s="33">
        <v>5760190</v>
      </c>
      <c r="M163" s="33">
        <v>5760300</v>
      </c>
      <c r="N163" s="33"/>
      <c r="O163" s="33"/>
      <c r="P163" s="33"/>
      <c r="Q163" s="33"/>
      <c r="R163" s="36" t="s">
        <v>334</v>
      </c>
      <c r="S163" s="2"/>
      <c r="T163" s="2"/>
      <c r="U163" s="2"/>
      <c r="V163" s="2"/>
      <c r="W163" s="2"/>
      <c r="X163" s="18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2"/>
      <c r="AQ163" s="2"/>
      <c r="AR163" s="2"/>
      <c r="AS163" s="1"/>
      <c r="AT163" s="1"/>
      <c r="AU163" s="1"/>
      <c r="AV163" s="1"/>
      <c r="AW163" s="1"/>
      <c r="AX163" s="2"/>
      <c r="AY163" s="1"/>
      <c r="AZ163" s="1"/>
      <c r="BA163" s="1"/>
      <c r="BB163" s="1"/>
      <c r="BC163" s="1"/>
      <c r="BD163" s="1"/>
      <c r="BE163" s="1"/>
      <c r="BF163" s="1"/>
      <c r="BG163" s="1" t="s">
        <v>1829</v>
      </c>
      <c r="BH163" s="1"/>
      <c r="BI163" s="2"/>
      <c r="BJ163" s="2"/>
      <c r="BK163" s="1"/>
      <c r="BL163" s="2"/>
      <c r="BM163" s="2"/>
      <c r="BN163" s="2"/>
      <c r="BO163" s="1"/>
      <c r="BP163" s="29"/>
    </row>
    <row r="164" spans="1:68" ht="16.2">
      <c r="A164" s="23">
        <v>160</v>
      </c>
      <c r="B164" s="33" t="s">
        <v>1865</v>
      </c>
      <c r="C164" s="33" t="s">
        <v>1632</v>
      </c>
      <c r="D164" s="33" t="s">
        <v>216</v>
      </c>
      <c r="E164" s="33">
        <v>75</v>
      </c>
      <c r="F164" s="33" t="s">
        <v>325</v>
      </c>
      <c r="G164" s="33" t="s">
        <v>325</v>
      </c>
      <c r="H164" s="52" t="str">
        <f t="shared" si="4"/>
        <v>劉＊玉</v>
      </c>
      <c r="I164" s="23" t="str">
        <f t="shared" si="5"/>
        <v>1＊476547</v>
      </c>
      <c r="J164" s="33" t="s">
        <v>1629</v>
      </c>
      <c r="K164" s="33">
        <v>5761110</v>
      </c>
      <c r="L164" s="33">
        <v>5761110</v>
      </c>
      <c r="M164" s="33"/>
      <c r="N164" s="33"/>
      <c r="O164" s="33"/>
      <c r="P164" s="33"/>
      <c r="Q164" s="33"/>
      <c r="R164" s="36" t="s">
        <v>334</v>
      </c>
      <c r="S164" s="2"/>
      <c r="T164" s="2"/>
      <c r="U164" s="2"/>
      <c r="V164" s="2"/>
      <c r="W164" s="2"/>
      <c r="X164" s="18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2"/>
      <c r="AQ164" s="2"/>
      <c r="AR164" s="2"/>
      <c r="AS164" s="1"/>
      <c r="AT164" s="1"/>
      <c r="AU164" s="1"/>
      <c r="AV164" s="1"/>
      <c r="AW164" s="1"/>
      <c r="AX164" s="2"/>
      <c r="AY164" s="1"/>
      <c r="AZ164" s="1"/>
      <c r="BA164" s="1"/>
      <c r="BB164" s="1" t="s">
        <v>1830</v>
      </c>
      <c r="BC164" s="1"/>
      <c r="BD164" s="1"/>
      <c r="BE164" s="1"/>
      <c r="BF164" s="1"/>
      <c r="BG164" s="1"/>
      <c r="BH164" s="1"/>
      <c r="BI164" s="2"/>
      <c r="BJ164" s="2"/>
      <c r="BK164" s="1"/>
      <c r="BL164" s="2"/>
      <c r="BM164" s="2"/>
      <c r="BN164" s="2"/>
      <c r="BO164" s="1"/>
      <c r="BP164" s="29"/>
    </row>
    <row r="165" spans="1:68" ht="16.2">
      <c r="A165" s="23">
        <v>161</v>
      </c>
      <c r="B165" s="33" t="s">
        <v>1036</v>
      </c>
      <c r="C165" s="33" t="s">
        <v>872</v>
      </c>
      <c r="D165" s="33" t="s">
        <v>216</v>
      </c>
      <c r="E165" s="33">
        <v>74</v>
      </c>
      <c r="F165" s="33" t="s">
        <v>325</v>
      </c>
      <c r="G165" s="33" t="s">
        <v>325</v>
      </c>
      <c r="H165" s="52" t="str">
        <f t="shared" si="4"/>
        <v>林＊環</v>
      </c>
      <c r="I165" s="23" t="str">
        <f t="shared" si="5"/>
        <v>2＊049673</v>
      </c>
      <c r="J165" s="33" t="s">
        <v>1629</v>
      </c>
      <c r="K165" s="33">
        <v>5761110</v>
      </c>
      <c r="L165" s="33">
        <v>5761110</v>
      </c>
      <c r="M165" s="33"/>
      <c r="N165" s="33"/>
      <c r="O165" s="33"/>
      <c r="P165" s="33"/>
      <c r="Q165" s="33"/>
      <c r="R165" s="36" t="s">
        <v>334</v>
      </c>
      <c r="S165" s="2"/>
      <c r="T165" s="2"/>
      <c r="U165" s="2"/>
      <c r="V165" s="2"/>
      <c r="W165" s="2"/>
      <c r="X165" s="18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2"/>
      <c r="AQ165" s="2"/>
      <c r="AR165" s="2"/>
      <c r="AS165" s="1"/>
      <c r="AT165" s="1"/>
      <c r="AU165" s="1"/>
      <c r="AV165" s="1"/>
      <c r="AW165" s="1"/>
      <c r="AX165" s="2"/>
      <c r="AY165" s="1"/>
      <c r="AZ165" s="1"/>
      <c r="BA165" s="1"/>
      <c r="BB165" s="1" t="s">
        <v>1830</v>
      </c>
      <c r="BC165" s="1"/>
      <c r="BD165" s="1"/>
      <c r="BE165" s="1"/>
      <c r="BF165" s="1"/>
      <c r="BG165" s="1"/>
      <c r="BH165" s="1"/>
      <c r="BI165" s="2"/>
      <c r="BJ165" s="2"/>
      <c r="BK165" s="1"/>
      <c r="BL165" s="2"/>
      <c r="BM165" s="2"/>
      <c r="BN165" s="2"/>
      <c r="BO165" s="1"/>
      <c r="BP165" s="29"/>
    </row>
    <row r="166" spans="1:68" ht="46.8">
      <c r="A166" s="23">
        <v>162</v>
      </c>
      <c r="B166" s="33" t="s">
        <v>1231</v>
      </c>
      <c r="C166" s="33" t="s">
        <v>380</v>
      </c>
      <c r="D166" s="33" t="s">
        <v>216</v>
      </c>
      <c r="E166" s="33">
        <v>81</v>
      </c>
      <c r="F166" s="33" t="s">
        <v>325</v>
      </c>
      <c r="G166" s="33" t="s">
        <v>325</v>
      </c>
      <c r="H166" s="52" t="str">
        <f t="shared" si="4"/>
        <v>殷＊梅妹</v>
      </c>
      <c r="I166" s="23" t="str">
        <f t="shared" si="5"/>
        <v>2＊473685</v>
      </c>
      <c r="J166" s="33" t="s">
        <v>1629</v>
      </c>
      <c r="K166" s="33" t="s">
        <v>1132</v>
      </c>
      <c r="L166" s="33">
        <v>5760190</v>
      </c>
      <c r="M166" s="33">
        <v>5760300</v>
      </c>
      <c r="N166" s="33">
        <v>5761050</v>
      </c>
      <c r="O166" s="33"/>
      <c r="P166" s="33"/>
      <c r="Q166" s="33"/>
      <c r="R166" s="36" t="s">
        <v>334</v>
      </c>
      <c r="S166" s="2"/>
      <c r="T166" s="2"/>
      <c r="U166" s="2"/>
      <c r="V166" s="2"/>
      <c r="W166" s="2"/>
      <c r="X166" s="18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2"/>
      <c r="AQ166" s="2"/>
      <c r="AR166" s="2"/>
      <c r="AS166" s="1"/>
      <c r="AT166" s="1"/>
      <c r="AU166" s="1"/>
      <c r="AV166" s="1"/>
      <c r="AW166" s="1"/>
      <c r="AX166" s="2"/>
      <c r="AY166" s="1"/>
      <c r="AZ166" s="1"/>
      <c r="BA166" s="1"/>
      <c r="BB166" s="1"/>
      <c r="BC166" s="1"/>
      <c r="BD166" s="1"/>
      <c r="BE166" s="1"/>
      <c r="BF166" s="1" t="s">
        <v>1829</v>
      </c>
      <c r="BG166" s="1" t="s">
        <v>1829</v>
      </c>
      <c r="BH166" s="1"/>
      <c r="BI166" s="2"/>
      <c r="BJ166" s="2"/>
      <c r="BK166" s="1" t="s">
        <v>1114</v>
      </c>
      <c r="BL166" s="2"/>
      <c r="BM166" s="2"/>
      <c r="BN166" s="2"/>
      <c r="BO166" s="1"/>
      <c r="BP166" s="29"/>
    </row>
    <row r="167" spans="1:68" ht="31.2">
      <c r="A167" s="23">
        <v>163</v>
      </c>
      <c r="B167" s="33" t="s">
        <v>1866</v>
      </c>
      <c r="C167" s="33" t="s">
        <v>1633</v>
      </c>
      <c r="D167" s="33" t="s">
        <v>218</v>
      </c>
      <c r="E167" s="33">
        <v>39</v>
      </c>
      <c r="F167" s="33" t="s">
        <v>325</v>
      </c>
      <c r="G167" s="33" t="s">
        <v>325</v>
      </c>
      <c r="H167" s="52" t="str">
        <f t="shared" si="4"/>
        <v>張＊綸</v>
      </c>
      <c r="I167" s="23" t="str">
        <f t="shared" si="5"/>
        <v>1＊106251</v>
      </c>
      <c r="J167" s="33" t="s">
        <v>1634</v>
      </c>
      <c r="K167" s="33" t="s">
        <v>1127</v>
      </c>
      <c r="L167" s="33">
        <v>5760190</v>
      </c>
      <c r="M167" s="33">
        <v>5760300</v>
      </c>
      <c r="N167" s="33"/>
      <c r="O167" s="33"/>
      <c r="P167" s="33"/>
      <c r="Q167" s="33"/>
      <c r="R167" s="36" t="s">
        <v>334</v>
      </c>
      <c r="S167" s="2"/>
      <c r="T167" s="2"/>
      <c r="U167" s="2"/>
      <c r="V167" s="2"/>
      <c r="W167" s="2"/>
      <c r="X167" s="18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2"/>
      <c r="AQ167" s="2"/>
      <c r="AR167" s="2"/>
      <c r="AS167" s="1"/>
      <c r="AT167" s="1"/>
      <c r="AU167" s="1"/>
      <c r="AV167" s="1"/>
      <c r="AW167" s="1"/>
      <c r="AX167" s="2"/>
      <c r="AY167" s="1"/>
      <c r="AZ167" s="1"/>
      <c r="BA167" s="1"/>
      <c r="BB167" s="1"/>
      <c r="BC167" s="1"/>
      <c r="BD167" s="1"/>
      <c r="BE167" s="1"/>
      <c r="BF167" s="1"/>
      <c r="BG167" s="1" t="s">
        <v>1829</v>
      </c>
      <c r="BH167" s="1"/>
      <c r="BI167" s="2"/>
      <c r="BJ167" s="2"/>
      <c r="BK167" s="1"/>
      <c r="BL167" s="2"/>
      <c r="BM167" s="2"/>
      <c r="BN167" s="2"/>
      <c r="BO167" s="1"/>
      <c r="BP167" s="29"/>
    </row>
    <row r="168" spans="1:68" ht="31.2">
      <c r="A168" s="23">
        <v>164</v>
      </c>
      <c r="B168" s="33" t="s">
        <v>1512</v>
      </c>
      <c r="C168" s="33" t="s">
        <v>1399</v>
      </c>
      <c r="D168" s="33" t="s">
        <v>218</v>
      </c>
      <c r="E168" s="33">
        <v>64</v>
      </c>
      <c r="F168" s="33" t="s">
        <v>325</v>
      </c>
      <c r="G168" s="33" t="s">
        <v>325</v>
      </c>
      <c r="H168" s="52" t="str">
        <f t="shared" si="4"/>
        <v>黃＊生</v>
      </c>
      <c r="I168" s="23" t="str">
        <f t="shared" si="5"/>
        <v>1＊740617</v>
      </c>
      <c r="J168" s="33" t="s">
        <v>1634</v>
      </c>
      <c r="K168" s="33" t="s">
        <v>1127</v>
      </c>
      <c r="L168" s="33">
        <v>5760190</v>
      </c>
      <c r="M168" s="33">
        <v>5760300</v>
      </c>
      <c r="N168" s="33"/>
      <c r="O168" s="33"/>
      <c r="P168" s="33"/>
      <c r="Q168" s="33"/>
      <c r="R168" s="36" t="s">
        <v>334</v>
      </c>
      <c r="S168" s="2"/>
      <c r="T168" s="2"/>
      <c r="U168" s="2"/>
      <c r="V168" s="2"/>
      <c r="W168" s="2"/>
      <c r="X168" s="18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2"/>
      <c r="AQ168" s="2"/>
      <c r="AR168" s="2"/>
      <c r="AS168" s="1"/>
      <c r="AT168" s="1"/>
      <c r="AU168" s="1"/>
      <c r="AV168" s="1"/>
      <c r="AW168" s="1"/>
      <c r="AX168" s="2"/>
      <c r="AY168" s="1"/>
      <c r="AZ168" s="1"/>
      <c r="BA168" s="1"/>
      <c r="BB168" s="1"/>
      <c r="BC168" s="1"/>
      <c r="BD168" s="1"/>
      <c r="BE168" s="1"/>
      <c r="BF168" s="1"/>
      <c r="BG168" s="1" t="s">
        <v>1829</v>
      </c>
      <c r="BH168" s="1"/>
      <c r="BI168" s="2"/>
      <c r="BJ168" s="2"/>
      <c r="BK168" s="1" t="s">
        <v>1114</v>
      </c>
      <c r="BL168" s="2"/>
      <c r="BM168" s="2"/>
      <c r="BN168" s="2"/>
      <c r="BO168" s="1"/>
      <c r="BP168" s="29"/>
    </row>
    <row r="169" spans="1:68" ht="16.2">
      <c r="A169" s="23">
        <v>165</v>
      </c>
      <c r="B169" s="33" t="s">
        <v>606</v>
      </c>
      <c r="C169" s="33" t="s">
        <v>607</v>
      </c>
      <c r="D169" s="33" t="s">
        <v>216</v>
      </c>
      <c r="E169" s="33">
        <v>61</v>
      </c>
      <c r="F169" s="33" t="s">
        <v>325</v>
      </c>
      <c r="G169" s="33" t="s">
        <v>325</v>
      </c>
      <c r="H169" s="52" t="str">
        <f t="shared" si="4"/>
        <v>唐＊玲</v>
      </c>
      <c r="I169" s="23" t="str">
        <f t="shared" si="5"/>
        <v>0＊079524</v>
      </c>
      <c r="J169" s="33" t="s">
        <v>1635</v>
      </c>
      <c r="K169" s="33">
        <v>5760350</v>
      </c>
      <c r="L169" s="33">
        <v>5760350</v>
      </c>
      <c r="M169" s="33"/>
      <c r="N169" s="33"/>
      <c r="O169" s="33"/>
      <c r="P169" s="33"/>
      <c r="Q169" s="33"/>
      <c r="R169" s="36" t="s">
        <v>334</v>
      </c>
      <c r="S169" s="2"/>
      <c r="T169" s="2"/>
      <c r="U169" s="2"/>
      <c r="V169" s="2"/>
      <c r="W169" s="2"/>
      <c r="X169" s="18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2"/>
      <c r="AQ169" s="2"/>
      <c r="AR169" s="2"/>
      <c r="AS169" s="1"/>
      <c r="AT169" s="1"/>
      <c r="AU169" s="1"/>
      <c r="AV169" s="1"/>
      <c r="AW169" s="1"/>
      <c r="AX169" s="2"/>
      <c r="AY169" s="1"/>
      <c r="AZ169" s="1"/>
      <c r="BA169" s="1" t="s">
        <v>1829</v>
      </c>
      <c r="BB169" s="1"/>
      <c r="BC169" s="1"/>
      <c r="BD169" s="1"/>
      <c r="BE169" s="1"/>
      <c r="BF169" s="1"/>
      <c r="BG169" s="1"/>
      <c r="BH169" s="1"/>
      <c r="BI169" s="2"/>
      <c r="BJ169" s="2"/>
      <c r="BK169" s="1"/>
      <c r="BL169" s="2"/>
      <c r="BM169" s="2"/>
      <c r="BN169" s="2"/>
      <c r="BO169" s="1"/>
      <c r="BP169" s="29"/>
    </row>
    <row r="170" spans="1:68" ht="31.2">
      <c r="A170" s="23">
        <v>166</v>
      </c>
      <c r="B170" s="33" t="s">
        <v>1867</v>
      </c>
      <c r="C170" s="33" t="s">
        <v>1636</v>
      </c>
      <c r="D170" s="33" t="s">
        <v>218</v>
      </c>
      <c r="E170" s="33">
        <v>78</v>
      </c>
      <c r="F170" s="33" t="s">
        <v>325</v>
      </c>
      <c r="G170" s="33" t="s">
        <v>325</v>
      </c>
      <c r="H170" s="52" t="str">
        <f t="shared" si="4"/>
        <v>何＊恭</v>
      </c>
      <c r="I170" s="23" t="str">
        <f t="shared" si="5"/>
        <v>1＊686313</v>
      </c>
      <c r="J170" s="33" t="s">
        <v>1635</v>
      </c>
      <c r="K170" s="33" t="s">
        <v>1127</v>
      </c>
      <c r="L170" s="33">
        <v>5760190</v>
      </c>
      <c r="M170" s="33">
        <v>5760300</v>
      </c>
      <c r="N170" s="33"/>
      <c r="O170" s="33"/>
      <c r="P170" s="33"/>
      <c r="Q170" s="33"/>
      <c r="R170" s="36" t="s">
        <v>334</v>
      </c>
      <c r="S170" s="2"/>
      <c r="T170" s="2"/>
      <c r="U170" s="2"/>
      <c r="V170" s="2"/>
      <c r="W170" s="2"/>
      <c r="X170" s="18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2"/>
      <c r="AQ170" s="2"/>
      <c r="AR170" s="2"/>
      <c r="AS170" s="1"/>
      <c r="AT170" s="1"/>
      <c r="AU170" s="1"/>
      <c r="AV170" s="1"/>
      <c r="AW170" s="1"/>
      <c r="AX170" s="2"/>
      <c r="AY170" s="1"/>
      <c r="AZ170" s="1"/>
      <c r="BA170" s="1"/>
      <c r="BB170" s="1"/>
      <c r="BC170" s="1"/>
      <c r="BD170" s="1"/>
      <c r="BE170" s="1"/>
      <c r="BF170" s="1"/>
      <c r="BG170" s="1" t="s">
        <v>1829</v>
      </c>
      <c r="BH170" s="1"/>
      <c r="BI170" s="2"/>
      <c r="BJ170" s="2"/>
      <c r="BK170" s="1"/>
      <c r="BL170" s="2"/>
      <c r="BM170" s="2"/>
      <c r="BN170" s="2"/>
      <c r="BO170" s="1"/>
      <c r="BP170" s="29"/>
    </row>
    <row r="171" spans="1:68" ht="31.2">
      <c r="A171" s="23">
        <v>167</v>
      </c>
      <c r="B171" s="33" t="s">
        <v>1868</v>
      </c>
      <c r="C171" s="33" t="s">
        <v>1637</v>
      </c>
      <c r="D171" s="33" t="s">
        <v>218</v>
      </c>
      <c r="E171" s="33">
        <v>69</v>
      </c>
      <c r="F171" s="33" t="s">
        <v>325</v>
      </c>
      <c r="G171" s="33" t="s">
        <v>325</v>
      </c>
      <c r="H171" s="52" t="str">
        <f t="shared" si="4"/>
        <v>蔡＊郎</v>
      </c>
      <c r="I171" s="23" t="str">
        <f t="shared" si="5"/>
        <v>0＊683208</v>
      </c>
      <c r="J171" s="33" t="s">
        <v>1638</v>
      </c>
      <c r="K171" s="33" t="s">
        <v>1130</v>
      </c>
      <c r="L171" s="33">
        <v>5760191</v>
      </c>
      <c r="M171" s="33">
        <v>5760300</v>
      </c>
      <c r="N171" s="33"/>
      <c r="O171" s="33"/>
      <c r="P171" s="33"/>
      <c r="Q171" s="33"/>
      <c r="R171" s="36" t="s">
        <v>334</v>
      </c>
      <c r="S171" s="2"/>
      <c r="T171" s="2"/>
      <c r="U171" s="2"/>
      <c r="V171" s="2"/>
      <c r="W171" s="2"/>
      <c r="X171" s="18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2"/>
      <c r="AQ171" s="2"/>
      <c r="AR171" s="2"/>
      <c r="AS171" s="1"/>
      <c r="AT171" s="1"/>
      <c r="AU171" s="1"/>
      <c r="AV171" s="1"/>
      <c r="AW171" s="1"/>
      <c r="AX171" s="2"/>
      <c r="AY171" s="1"/>
      <c r="AZ171" s="1"/>
      <c r="BA171" s="1"/>
      <c r="BB171" s="1"/>
      <c r="BC171" s="1"/>
      <c r="BD171" s="1"/>
      <c r="BE171" s="1"/>
      <c r="BF171" s="1"/>
      <c r="BG171" s="2"/>
      <c r="BH171" s="1" t="s">
        <v>9</v>
      </c>
      <c r="BI171" s="2"/>
      <c r="BJ171" s="37"/>
      <c r="BK171" s="1"/>
      <c r="BL171" s="2"/>
      <c r="BM171" s="2"/>
      <c r="BN171" s="2"/>
      <c r="BO171" s="1"/>
      <c r="BP171" s="29"/>
    </row>
    <row r="172" spans="1:68" ht="31.2">
      <c r="A172" s="23">
        <v>168</v>
      </c>
      <c r="B172" s="33" t="s">
        <v>1869</v>
      </c>
      <c r="C172" s="33" t="s">
        <v>1639</v>
      </c>
      <c r="D172" s="33" t="s">
        <v>218</v>
      </c>
      <c r="E172" s="33">
        <v>70</v>
      </c>
      <c r="F172" s="33" t="s">
        <v>325</v>
      </c>
      <c r="G172" s="33" t="s">
        <v>325</v>
      </c>
      <c r="H172" s="52" t="str">
        <f t="shared" si="4"/>
        <v>曾＊順</v>
      </c>
      <c r="I172" s="23" t="str">
        <f t="shared" si="5"/>
        <v>0＊821743</v>
      </c>
      <c r="J172" s="33" t="s">
        <v>1638</v>
      </c>
      <c r="K172" s="33" t="s">
        <v>1127</v>
      </c>
      <c r="L172" s="33">
        <v>5760190</v>
      </c>
      <c r="M172" s="33">
        <v>5760300</v>
      </c>
      <c r="N172" s="33"/>
      <c r="O172" s="33"/>
      <c r="P172" s="33"/>
      <c r="Q172" s="33"/>
      <c r="R172" s="36" t="s">
        <v>334</v>
      </c>
      <c r="S172" s="2"/>
      <c r="T172" s="2"/>
      <c r="U172" s="2"/>
      <c r="V172" s="2"/>
      <c r="W172" s="2"/>
      <c r="X172" s="18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2"/>
      <c r="AQ172" s="2"/>
      <c r="AR172" s="2"/>
      <c r="AS172" s="1"/>
      <c r="AT172" s="1"/>
      <c r="AU172" s="1"/>
      <c r="AV172" s="1"/>
      <c r="AW172" s="1"/>
      <c r="AX172" s="2"/>
      <c r="AY172" s="1"/>
      <c r="AZ172" s="1"/>
      <c r="BA172" s="1"/>
      <c r="BB172" s="1"/>
      <c r="BC172" s="1"/>
      <c r="BD172" s="1"/>
      <c r="BE172" s="1"/>
      <c r="BF172" s="1"/>
      <c r="BG172" s="1" t="s">
        <v>1829</v>
      </c>
      <c r="BH172" s="1"/>
      <c r="BI172" s="2"/>
      <c r="BJ172" s="2"/>
      <c r="BK172" s="1"/>
      <c r="BL172" s="2"/>
      <c r="BM172" s="2"/>
      <c r="BN172" s="2"/>
      <c r="BO172" s="1"/>
      <c r="BP172" s="29"/>
    </row>
    <row r="173" spans="1:68" ht="62.4">
      <c r="A173" s="23">
        <v>169</v>
      </c>
      <c r="B173" s="33" t="s">
        <v>1870</v>
      </c>
      <c r="C173" s="33" t="s">
        <v>1640</v>
      </c>
      <c r="D173" s="33" t="s">
        <v>218</v>
      </c>
      <c r="E173" s="33">
        <v>61</v>
      </c>
      <c r="F173" s="33" t="s">
        <v>325</v>
      </c>
      <c r="G173" s="33" t="s">
        <v>325</v>
      </c>
      <c r="H173" s="52" t="str">
        <f t="shared" si="4"/>
        <v>陳＊木</v>
      </c>
      <c r="I173" s="23" t="str">
        <f t="shared" si="5"/>
        <v>1＊371155</v>
      </c>
      <c r="J173" s="33" t="s">
        <v>1638</v>
      </c>
      <c r="K173" s="33" t="s">
        <v>1128</v>
      </c>
      <c r="L173" s="33">
        <v>5760190</v>
      </c>
      <c r="M173" s="33">
        <v>5760300</v>
      </c>
      <c r="N173" s="33">
        <v>5760475</v>
      </c>
      <c r="O173" s="33">
        <v>5761085</v>
      </c>
      <c r="P173" s="33"/>
      <c r="Q173" s="33"/>
      <c r="R173" s="36" t="s">
        <v>334</v>
      </c>
      <c r="S173" s="2"/>
      <c r="T173" s="2"/>
      <c r="U173" s="2"/>
      <c r="V173" s="2"/>
      <c r="W173" s="2"/>
      <c r="X173" s="18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2"/>
      <c r="AQ173" s="2"/>
      <c r="AR173" s="2"/>
      <c r="AS173" s="1"/>
      <c r="AT173" s="1"/>
      <c r="AU173" s="1"/>
      <c r="AV173" s="1"/>
      <c r="AW173" s="1"/>
      <c r="AX173" s="2"/>
      <c r="AY173" s="1"/>
      <c r="AZ173" s="1"/>
      <c r="BA173" s="1"/>
      <c r="BB173" s="1"/>
      <c r="BC173" s="1"/>
      <c r="BD173" s="1"/>
      <c r="BE173" s="1"/>
      <c r="BF173" s="1"/>
      <c r="BG173" s="1" t="s">
        <v>1829</v>
      </c>
      <c r="BH173" s="1"/>
      <c r="BI173" s="2"/>
      <c r="BJ173" s="2"/>
      <c r="BK173" s="1"/>
      <c r="BL173" s="2"/>
      <c r="BM173" s="2"/>
      <c r="BN173" s="2"/>
      <c r="BO173" s="1" t="s">
        <v>1826</v>
      </c>
      <c r="BP173" s="29"/>
    </row>
    <row r="174" spans="1:68" ht="31.2">
      <c r="A174" s="23">
        <v>170</v>
      </c>
      <c r="B174" s="33" t="s">
        <v>1871</v>
      </c>
      <c r="C174" s="33" t="s">
        <v>1641</v>
      </c>
      <c r="D174" s="33" t="s">
        <v>218</v>
      </c>
      <c r="E174" s="33">
        <v>76</v>
      </c>
      <c r="F174" s="33" t="s">
        <v>325</v>
      </c>
      <c r="G174" s="33" t="s">
        <v>325</v>
      </c>
      <c r="H174" s="52" t="str">
        <f t="shared" si="4"/>
        <v>李＊賢</v>
      </c>
      <c r="I174" s="23" t="str">
        <f t="shared" si="5"/>
        <v>1＊605555</v>
      </c>
      <c r="J174" s="33" t="s">
        <v>1638</v>
      </c>
      <c r="K174" s="33" t="s">
        <v>1130</v>
      </c>
      <c r="L174" s="33">
        <v>5760191</v>
      </c>
      <c r="M174" s="33">
        <v>5760300</v>
      </c>
      <c r="N174" s="33"/>
      <c r="O174" s="33"/>
      <c r="P174" s="33"/>
      <c r="Q174" s="33"/>
      <c r="R174" s="36" t="s">
        <v>334</v>
      </c>
      <c r="S174" s="2"/>
      <c r="T174" s="2"/>
      <c r="U174" s="2"/>
      <c r="V174" s="2"/>
      <c r="W174" s="2"/>
      <c r="X174" s="18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2"/>
      <c r="AQ174" s="2"/>
      <c r="AR174" s="2"/>
      <c r="AS174" s="1"/>
      <c r="AT174" s="1"/>
      <c r="AU174" s="1"/>
      <c r="AV174" s="1"/>
      <c r="AW174" s="1"/>
      <c r="AX174" s="2"/>
      <c r="AY174" s="1"/>
      <c r="AZ174" s="1"/>
      <c r="BA174" s="1"/>
      <c r="BB174" s="1"/>
      <c r="BC174" s="1"/>
      <c r="BD174" s="1"/>
      <c r="BE174" s="1"/>
      <c r="BF174" s="1"/>
      <c r="BG174" s="1"/>
      <c r="BH174" s="1" t="s">
        <v>1133</v>
      </c>
      <c r="BI174" s="2"/>
      <c r="BJ174" s="2"/>
      <c r="BK174" s="1"/>
      <c r="BL174" s="2"/>
      <c r="BM174" s="2"/>
      <c r="BN174" s="2"/>
      <c r="BO174" s="1"/>
      <c r="BP174" s="29"/>
    </row>
    <row r="175" spans="1:68" ht="31.2">
      <c r="A175" s="23">
        <v>171</v>
      </c>
      <c r="B175" s="33" t="s">
        <v>1213</v>
      </c>
      <c r="C175" s="33" t="s">
        <v>358</v>
      </c>
      <c r="D175" s="33" t="s">
        <v>218</v>
      </c>
      <c r="E175" s="33">
        <v>61</v>
      </c>
      <c r="F175" s="33" t="s">
        <v>325</v>
      </c>
      <c r="G175" s="33" t="s">
        <v>325</v>
      </c>
      <c r="H175" s="52" t="str">
        <f t="shared" si="4"/>
        <v>江＊任</v>
      </c>
      <c r="I175" s="23" t="str">
        <f t="shared" si="5"/>
        <v>1＊159034</v>
      </c>
      <c r="J175" s="33" t="s">
        <v>1638</v>
      </c>
      <c r="K175" s="33" t="s">
        <v>1127</v>
      </c>
      <c r="L175" s="33">
        <v>5760190</v>
      </c>
      <c r="M175" s="33">
        <v>5760300</v>
      </c>
      <c r="N175" s="33"/>
      <c r="O175" s="33"/>
      <c r="P175" s="33"/>
      <c r="Q175" s="33"/>
      <c r="R175" s="36" t="s">
        <v>334</v>
      </c>
      <c r="S175" s="2"/>
      <c r="T175" s="2"/>
      <c r="U175" s="2"/>
      <c r="V175" s="2"/>
      <c r="W175" s="2"/>
      <c r="X175" s="18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2"/>
      <c r="AQ175" s="2"/>
      <c r="AR175" s="2"/>
      <c r="AS175" s="1"/>
      <c r="AT175" s="1"/>
      <c r="AU175" s="1"/>
      <c r="AV175" s="1"/>
      <c r="AW175" s="1"/>
      <c r="AX175" s="2"/>
      <c r="AY175" s="1"/>
      <c r="AZ175" s="1"/>
      <c r="BA175" s="1"/>
      <c r="BB175" s="1"/>
      <c r="BC175" s="1"/>
      <c r="BD175" s="1"/>
      <c r="BE175" s="1"/>
      <c r="BF175" s="1"/>
      <c r="BG175" s="1" t="s">
        <v>1829</v>
      </c>
      <c r="BH175" s="1"/>
      <c r="BI175" s="2"/>
      <c r="BJ175" s="2"/>
      <c r="BK175" s="1"/>
      <c r="BL175" s="2"/>
      <c r="BM175" s="2"/>
      <c r="BN175" s="2"/>
      <c r="BO175" s="1"/>
      <c r="BP175" s="29"/>
    </row>
    <row r="176" spans="1:68" ht="31.2">
      <c r="A176" s="23">
        <v>172</v>
      </c>
      <c r="B176" s="33" t="s">
        <v>1872</v>
      </c>
      <c r="C176" s="33" t="s">
        <v>1642</v>
      </c>
      <c r="D176" s="33" t="s">
        <v>216</v>
      </c>
      <c r="E176" s="33">
        <v>71</v>
      </c>
      <c r="F176" s="33" t="s">
        <v>325</v>
      </c>
      <c r="G176" s="33" t="s">
        <v>325</v>
      </c>
      <c r="H176" s="52" t="str">
        <f t="shared" si="4"/>
        <v>林＊素貞</v>
      </c>
      <c r="I176" s="23" t="str">
        <f t="shared" si="5"/>
        <v>1＊178771</v>
      </c>
      <c r="J176" s="33" t="s">
        <v>1638</v>
      </c>
      <c r="K176" s="33" t="s">
        <v>1131</v>
      </c>
      <c r="L176" s="33">
        <v>5760230</v>
      </c>
      <c r="M176" s="33">
        <v>5760300</v>
      </c>
      <c r="N176" s="33"/>
      <c r="O176" s="33"/>
      <c r="P176" s="33"/>
      <c r="Q176" s="33"/>
      <c r="R176" s="36" t="s">
        <v>334</v>
      </c>
      <c r="S176" s="2"/>
      <c r="T176" s="2"/>
      <c r="U176" s="2"/>
      <c r="V176" s="2"/>
      <c r="W176" s="2"/>
      <c r="X176" s="18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2"/>
      <c r="AQ176" s="2"/>
      <c r="AR176" s="2"/>
      <c r="AS176" s="1"/>
      <c r="AT176" s="1"/>
      <c r="AU176" s="1"/>
      <c r="AV176" s="1"/>
      <c r="AW176" s="1"/>
      <c r="AX176" s="2"/>
      <c r="AY176" s="1"/>
      <c r="AZ176" s="1"/>
      <c r="BA176" s="1"/>
      <c r="BB176" s="1"/>
      <c r="BC176" s="1"/>
      <c r="BD176" s="1"/>
      <c r="BE176" s="1"/>
      <c r="BF176" s="1"/>
      <c r="BG176" s="2"/>
      <c r="BH176" s="1"/>
      <c r="BI176" s="2" t="s">
        <v>1829</v>
      </c>
      <c r="BJ176" s="2"/>
      <c r="BK176" s="1"/>
      <c r="BL176" s="2"/>
      <c r="BM176" s="2"/>
      <c r="BN176" s="2"/>
      <c r="BO176" s="1"/>
      <c r="BP176" s="29"/>
    </row>
    <row r="177" spans="1:68" ht="46.8">
      <c r="A177" s="23">
        <v>173</v>
      </c>
      <c r="B177" s="33" t="s">
        <v>1873</v>
      </c>
      <c r="C177" s="33" t="s">
        <v>1643</v>
      </c>
      <c r="D177" s="33" t="s">
        <v>216</v>
      </c>
      <c r="E177" s="33">
        <v>67</v>
      </c>
      <c r="F177" s="33" t="s">
        <v>325</v>
      </c>
      <c r="G177" s="33" t="s">
        <v>325</v>
      </c>
      <c r="H177" s="52" t="str">
        <f t="shared" si="4"/>
        <v>李＊梅</v>
      </c>
      <c r="I177" s="23" t="str">
        <f t="shared" si="5"/>
        <v>1＊744673</v>
      </c>
      <c r="J177" s="33" t="s">
        <v>1638</v>
      </c>
      <c r="K177" s="33" t="s">
        <v>1802</v>
      </c>
      <c r="L177" s="33">
        <v>5760190</v>
      </c>
      <c r="M177" s="33">
        <v>5760300</v>
      </c>
      <c r="N177" s="33">
        <v>5760475</v>
      </c>
      <c r="O177" s="33"/>
      <c r="P177" s="33"/>
      <c r="Q177" s="33"/>
      <c r="R177" s="36" t="s">
        <v>334</v>
      </c>
      <c r="S177" s="2"/>
      <c r="T177" s="2"/>
      <c r="U177" s="2"/>
      <c r="V177" s="2"/>
      <c r="W177" s="2"/>
      <c r="X177" s="18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2"/>
      <c r="AQ177" s="2"/>
      <c r="AR177" s="2"/>
      <c r="AS177" s="1"/>
      <c r="AT177" s="1"/>
      <c r="AU177" s="1"/>
      <c r="AV177" s="1"/>
      <c r="AW177" s="1"/>
      <c r="AX177" s="2"/>
      <c r="AY177" s="1"/>
      <c r="AZ177" s="1"/>
      <c r="BA177" s="1"/>
      <c r="BB177" s="1"/>
      <c r="BC177" s="1"/>
      <c r="BD177" s="1"/>
      <c r="BE177" s="1"/>
      <c r="BF177" s="1"/>
      <c r="BG177" s="1" t="s">
        <v>1829</v>
      </c>
      <c r="BH177" s="1"/>
      <c r="BI177" s="2"/>
      <c r="BJ177" s="2"/>
      <c r="BK177" s="1"/>
      <c r="BL177" s="2"/>
      <c r="BM177" s="2"/>
      <c r="BN177" s="2"/>
      <c r="BO177" s="1" t="s">
        <v>1111</v>
      </c>
      <c r="BP177" s="29"/>
    </row>
    <row r="178" spans="1:68" ht="31.2">
      <c r="A178" s="23">
        <v>174</v>
      </c>
      <c r="B178" s="33" t="s">
        <v>1005</v>
      </c>
      <c r="C178" s="33" t="s">
        <v>406</v>
      </c>
      <c r="D178" s="33" t="s">
        <v>218</v>
      </c>
      <c r="E178" s="33">
        <v>47</v>
      </c>
      <c r="F178" s="33" t="s">
        <v>325</v>
      </c>
      <c r="G178" s="33" t="s">
        <v>325</v>
      </c>
      <c r="H178" s="52" t="str">
        <f t="shared" ref="H178:H241" si="6">REPLACE(B178,2,1,"＊")</f>
        <v>呂＊暘</v>
      </c>
      <c r="I178" s="23" t="str">
        <f t="shared" si="5"/>
        <v>1＊811561</v>
      </c>
      <c r="J178" s="33" t="s">
        <v>1638</v>
      </c>
      <c r="K178" s="33" t="s">
        <v>1127</v>
      </c>
      <c r="L178" s="33">
        <v>5760190</v>
      </c>
      <c r="M178" s="33">
        <v>5760300</v>
      </c>
      <c r="N178" s="33"/>
      <c r="O178" s="33"/>
      <c r="P178" s="33"/>
      <c r="Q178" s="33"/>
      <c r="R178" s="36" t="s">
        <v>334</v>
      </c>
      <c r="S178" s="2"/>
      <c r="T178" s="2"/>
      <c r="U178" s="2"/>
      <c r="V178" s="2"/>
      <c r="W178" s="2"/>
      <c r="X178" s="18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2"/>
      <c r="AQ178" s="2"/>
      <c r="AR178" s="2"/>
      <c r="AS178" s="1"/>
      <c r="AT178" s="1"/>
      <c r="AU178" s="1"/>
      <c r="AV178" s="1"/>
      <c r="AW178" s="1"/>
      <c r="AX178" s="2"/>
      <c r="AY178" s="1"/>
      <c r="AZ178" s="1"/>
      <c r="BA178" s="1"/>
      <c r="BB178" s="1"/>
      <c r="BC178" s="1"/>
      <c r="BD178" s="1"/>
      <c r="BE178" s="1"/>
      <c r="BF178" s="1"/>
      <c r="BG178" s="1"/>
      <c r="BH178" s="1" t="s">
        <v>9</v>
      </c>
      <c r="BI178" s="2"/>
      <c r="BJ178" s="2"/>
      <c r="BK178" s="1" t="s">
        <v>1114</v>
      </c>
      <c r="BL178" s="2"/>
      <c r="BM178" s="2"/>
      <c r="BN178" s="2"/>
      <c r="BO178" s="1"/>
      <c r="BP178" s="29"/>
    </row>
    <row r="179" spans="1:68" ht="31.2">
      <c r="A179" s="23">
        <v>175</v>
      </c>
      <c r="B179" s="33" t="s">
        <v>1874</v>
      </c>
      <c r="C179" s="33" t="s">
        <v>1644</v>
      </c>
      <c r="D179" s="33" t="s">
        <v>216</v>
      </c>
      <c r="E179" s="33">
        <v>59</v>
      </c>
      <c r="F179" s="33" t="s">
        <v>325</v>
      </c>
      <c r="G179" s="33" t="s">
        <v>325</v>
      </c>
      <c r="H179" s="52" t="str">
        <f t="shared" si="6"/>
        <v>呂＊慧</v>
      </c>
      <c r="I179" s="23" t="str">
        <f t="shared" si="5"/>
        <v>2＊320335</v>
      </c>
      <c r="J179" s="33" t="s">
        <v>1638</v>
      </c>
      <c r="K179" s="33" t="s">
        <v>1130</v>
      </c>
      <c r="L179" s="33">
        <v>5760191</v>
      </c>
      <c r="M179" s="33">
        <v>5760300</v>
      </c>
      <c r="N179" s="33"/>
      <c r="O179" s="33"/>
      <c r="P179" s="33"/>
      <c r="Q179" s="33"/>
      <c r="R179" s="36" t="s">
        <v>334</v>
      </c>
      <c r="S179" s="2"/>
      <c r="T179" s="2"/>
      <c r="U179" s="2"/>
      <c r="V179" s="2"/>
      <c r="W179" s="2"/>
      <c r="X179" s="18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2"/>
      <c r="AQ179" s="2"/>
      <c r="AR179" s="2"/>
      <c r="AS179" s="1"/>
      <c r="AT179" s="1"/>
      <c r="AU179" s="1"/>
      <c r="AV179" s="1"/>
      <c r="AW179" s="1"/>
      <c r="AX179" s="2"/>
      <c r="AY179" s="1"/>
      <c r="AZ179" s="1"/>
      <c r="BA179" s="1"/>
      <c r="BB179" s="1"/>
      <c r="BC179" s="1"/>
      <c r="BD179" s="1"/>
      <c r="BE179" s="1"/>
      <c r="BF179" s="1"/>
      <c r="BG179" s="2"/>
      <c r="BH179" s="1" t="s">
        <v>9</v>
      </c>
      <c r="BI179" s="2"/>
      <c r="BJ179" s="2"/>
      <c r="BK179" s="1"/>
      <c r="BL179" s="2"/>
      <c r="BM179" s="2"/>
      <c r="BN179" s="2"/>
      <c r="BO179" s="1"/>
      <c r="BP179" s="29"/>
    </row>
    <row r="180" spans="1:68" ht="46.8">
      <c r="A180" s="23">
        <v>176</v>
      </c>
      <c r="B180" s="33" t="s">
        <v>1036</v>
      </c>
      <c r="C180" s="33" t="s">
        <v>872</v>
      </c>
      <c r="D180" s="33" t="s">
        <v>216</v>
      </c>
      <c r="E180" s="33">
        <v>74</v>
      </c>
      <c r="F180" s="33" t="s">
        <v>325</v>
      </c>
      <c r="G180" s="33" t="s">
        <v>325</v>
      </c>
      <c r="H180" s="52" t="str">
        <f t="shared" si="6"/>
        <v>林＊環</v>
      </c>
      <c r="I180" s="23" t="str">
        <f t="shared" si="5"/>
        <v>2＊049673</v>
      </c>
      <c r="J180" s="33" t="s">
        <v>1638</v>
      </c>
      <c r="K180" s="33" t="s">
        <v>1132</v>
      </c>
      <c r="L180" s="33">
        <v>5760190</v>
      </c>
      <c r="M180" s="33">
        <v>5760300</v>
      </c>
      <c r="N180" s="33">
        <v>5761050</v>
      </c>
      <c r="O180" s="33"/>
      <c r="P180" s="33"/>
      <c r="Q180" s="33"/>
      <c r="R180" s="36" t="s">
        <v>334</v>
      </c>
      <c r="S180" s="2"/>
      <c r="T180" s="2"/>
      <c r="U180" s="2"/>
      <c r="V180" s="2"/>
      <c r="W180" s="2"/>
      <c r="X180" s="18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2"/>
      <c r="AQ180" s="2"/>
      <c r="AR180" s="2"/>
      <c r="AS180" s="1"/>
      <c r="AT180" s="1"/>
      <c r="AU180" s="1"/>
      <c r="AV180" s="1"/>
      <c r="AW180" s="1"/>
      <c r="AX180" s="2"/>
      <c r="AY180" s="1"/>
      <c r="AZ180" s="1"/>
      <c r="BA180" s="1"/>
      <c r="BB180" s="1"/>
      <c r="BC180" s="1"/>
      <c r="BD180" s="1"/>
      <c r="BE180" s="1"/>
      <c r="BF180" s="1" t="s">
        <v>1829</v>
      </c>
      <c r="BG180" s="1" t="s">
        <v>1829</v>
      </c>
      <c r="BH180" s="1"/>
      <c r="BI180" s="2"/>
      <c r="BJ180" s="2"/>
      <c r="BK180" s="1"/>
      <c r="BL180" s="2"/>
      <c r="BM180" s="2"/>
      <c r="BN180" s="2"/>
      <c r="BO180" s="1"/>
      <c r="BP180" s="29"/>
    </row>
    <row r="181" spans="1:68" ht="31.2">
      <c r="A181" s="23">
        <v>177</v>
      </c>
      <c r="B181" s="33" t="s">
        <v>1875</v>
      </c>
      <c r="C181" s="33" t="s">
        <v>1645</v>
      </c>
      <c r="D181" s="33" t="s">
        <v>218</v>
      </c>
      <c r="E181" s="33">
        <v>65</v>
      </c>
      <c r="F181" s="33" t="s">
        <v>325</v>
      </c>
      <c r="G181" s="33" t="s">
        <v>325</v>
      </c>
      <c r="H181" s="52" t="str">
        <f t="shared" si="6"/>
        <v>洪＊成</v>
      </c>
      <c r="I181" s="23" t="str">
        <f t="shared" si="5"/>
        <v>2＊317815</v>
      </c>
      <c r="J181" s="33" t="s">
        <v>1638</v>
      </c>
      <c r="K181" s="33" t="s">
        <v>1127</v>
      </c>
      <c r="L181" s="33">
        <v>5760190</v>
      </c>
      <c r="M181" s="33">
        <v>5760300</v>
      </c>
      <c r="N181" s="33"/>
      <c r="O181" s="33"/>
      <c r="P181" s="33"/>
      <c r="Q181" s="33"/>
      <c r="R181" s="36" t="s">
        <v>334</v>
      </c>
      <c r="S181" s="2"/>
      <c r="T181" s="2"/>
      <c r="U181" s="2"/>
      <c r="V181" s="2"/>
      <c r="W181" s="2"/>
      <c r="X181" s="18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2"/>
      <c r="AQ181" s="2"/>
      <c r="AR181" s="2"/>
      <c r="AS181" s="1"/>
      <c r="AT181" s="1"/>
      <c r="AU181" s="1"/>
      <c r="AV181" s="1"/>
      <c r="AW181" s="1"/>
      <c r="AX181" s="2"/>
      <c r="AY181" s="1"/>
      <c r="AZ181" s="1"/>
      <c r="BA181" s="1"/>
      <c r="BB181" s="1"/>
      <c r="BC181" s="1"/>
      <c r="BD181" s="1"/>
      <c r="BE181" s="1"/>
      <c r="BF181" s="1"/>
      <c r="BG181" s="1" t="s">
        <v>1133</v>
      </c>
      <c r="BH181" s="1"/>
      <c r="BI181" s="2"/>
      <c r="BJ181" s="2"/>
      <c r="BK181" s="1"/>
      <c r="BL181" s="2"/>
      <c r="BM181" s="2"/>
      <c r="BN181" s="2"/>
      <c r="BO181" s="1"/>
      <c r="BP181" s="29"/>
    </row>
    <row r="182" spans="1:68" ht="46.8">
      <c r="A182" s="23">
        <v>178</v>
      </c>
      <c r="B182" s="33" t="s">
        <v>1876</v>
      </c>
      <c r="C182" s="33" t="s">
        <v>1646</v>
      </c>
      <c r="D182" s="33" t="s">
        <v>218</v>
      </c>
      <c r="E182" s="33">
        <v>74</v>
      </c>
      <c r="F182" s="33" t="s">
        <v>1629</v>
      </c>
      <c r="G182" s="67">
        <v>44292</v>
      </c>
      <c r="H182" s="52" t="str">
        <f t="shared" si="6"/>
        <v>呂＊凱</v>
      </c>
      <c r="I182" s="23" t="str">
        <f t="shared" si="5"/>
        <v>0＊559532</v>
      </c>
      <c r="J182" s="33" t="s">
        <v>1647</v>
      </c>
      <c r="K182" s="33" t="s">
        <v>1134</v>
      </c>
      <c r="L182" s="33">
        <v>5760190</v>
      </c>
      <c r="M182" s="33">
        <v>5760300</v>
      </c>
      <c r="N182" s="33">
        <v>5761085</v>
      </c>
      <c r="O182" s="33"/>
      <c r="P182" s="33"/>
      <c r="Q182" s="33"/>
      <c r="R182" s="36" t="s">
        <v>334</v>
      </c>
      <c r="S182" s="2"/>
      <c r="T182" s="2"/>
      <c r="U182" s="2"/>
      <c r="V182" s="2"/>
      <c r="W182" s="2"/>
      <c r="X182" s="18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2"/>
      <c r="AQ182" s="2"/>
      <c r="AR182" s="2"/>
      <c r="AS182" s="1"/>
      <c r="AT182" s="1"/>
      <c r="AU182" s="1"/>
      <c r="AV182" s="1"/>
      <c r="AW182" s="1"/>
      <c r="AX182" s="2"/>
      <c r="AY182" s="1"/>
      <c r="AZ182" s="1"/>
      <c r="BA182" s="1"/>
      <c r="BB182" s="1"/>
      <c r="BC182" s="1"/>
      <c r="BD182" s="1"/>
      <c r="BE182" s="1"/>
      <c r="BF182" s="1"/>
      <c r="BG182" s="1" t="s">
        <v>1829</v>
      </c>
      <c r="BH182" s="1"/>
      <c r="BI182" s="2"/>
      <c r="BJ182" s="2"/>
      <c r="BK182" s="1"/>
      <c r="BL182" s="2"/>
      <c r="BM182" s="2"/>
      <c r="BN182" s="2"/>
      <c r="BO182" s="32" t="s">
        <v>1098</v>
      </c>
      <c r="BP182" s="29"/>
    </row>
    <row r="183" spans="1:68" ht="31.2">
      <c r="A183" s="23">
        <v>179</v>
      </c>
      <c r="B183" s="33" t="s">
        <v>1836</v>
      </c>
      <c r="C183" s="33" t="s">
        <v>1596</v>
      </c>
      <c r="D183" s="33" t="s">
        <v>218</v>
      </c>
      <c r="E183" s="33">
        <v>53</v>
      </c>
      <c r="F183" s="33" t="s">
        <v>1648</v>
      </c>
      <c r="G183" s="33" t="s">
        <v>1649</v>
      </c>
      <c r="H183" s="52" t="str">
        <f t="shared" si="6"/>
        <v>陳＊修</v>
      </c>
      <c r="I183" s="23" t="str">
        <f t="shared" si="5"/>
        <v>0＊866259</v>
      </c>
      <c r="J183" s="33" t="s">
        <v>1647</v>
      </c>
      <c r="K183" s="33" t="s">
        <v>1176</v>
      </c>
      <c r="L183" s="33">
        <v>5760190</v>
      </c>
      <c r="M183" s="33">
        <v>5761085</v>
      </c>
      <c r="N183" s="33"/>
      <c r="O183" s="33"/>
      <c r="P183" s="33"/>
      <c r="Q183" s="33"/>
      <c r="R183" s="36" t="s">
        <v>334</v>
      </c>
      <c r="S183" s="2"/>
      <c r="T183" s="2"/>
      <c r="U183" s="2"/>
      <c r="V183" s="2"/>
      <c r="W183" s="2"/>
      <c r="X183" s="18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2"/>
      <c r="AQ183" s="2"/>
      <c r="AR183" s="2"/>
      <c r="AS183" s="1"/>
      <c r="AT183" s="1"/>
      <c r="AU183" s="1"/>
      <c r="AV183" s="1"/>
      <c r="AW183" s="1"/>
      <c r="AX183" s="2"/>
      <c r="AY183" s="1"/>
      <c r="AZ183" s="1"/>
      <c r="BA183" s="1"/>
      <c r="BB183" s="1"/>
      <c r="BC183" s="1"/>
      <c r="BD183" s="1"/>
      <c r="BE183" s="1"/>
      <c r="BF183" s="1"/>
      <c r="BG183" s="1" t="s">
        <v>1829</v>
      </c>
      <c r="BH183" s="1"/>
      <c r="BI183" s="2"/>
      <c r="BJ183" s="2"/>
      <c r="BK183" s="1"/>
      <c r="BL183" s="2"/>
      <c r="BM183" s="2"/>
      <c r="BN183" s="2"/>
      <c r="BO183" s="32" t="s">
        <v>1098</v>
      </c>
      <c r="BP183" s="29"/>
    </row>
    <row r="184" spans="1:68" ht="31.2">
      <c r="A184" s="23">
        <v>180</v>
      </c>
      <c r="B184" s="33" t="s">
        <v>242</v>
      </c>
      <c r="C184" s="33" t="s">
        <v>144</v>
      </c>
      <c r="D184" s="33" t="s">
        <v>216</v>
      </c>
      <c r="E184" s="33">
        <v>58</v>
      </c>
      <c r="F184" s="33" t="s">
        <v>325</v>
      </c>
      <c r="G184" s="33" t="s">
        <v>325</v>
      </c>
      <c r="H184" s="52" t="str">
        <f t="shared" si="6"/>
        <v>李＊鈴</v>
      </c>
      <c r="I184" s="23" t="str">
        <f t="shared" si="5"/>
        <v>1＊190944</v>
      </c>
      <c r="J184" s="33" t="s">
        <v>1647</v>
      </c>
      <c r="K184" s="33" t="s">
        <v>1127</v>
      </c>
      <c r="L184" s="33">
        <v>5760190</v>
      </c>
      <c r="M184" s="33">
        <v>5760300</v>
      </c>
      <c r="N184" s="33"/>
      <c r="O184" s="33"/>
      <c r="P184" s="33"/>
      <c r="Q184" s="33"/>
      <c r="R184" s="36" t="s">
        <v>334</v>
      </c>
      <c r="S184" s="2"/>
      <c r="T184" s="2"/>
      <c r="U184" s="2"/>
      <c r="V184" s="2"/>
      <c r="W184" s="2"/>
      <c r="X184" s="18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2"/>
      <c r="AQ184" s="2"/>
      <c r="AR184" s="2"/>
      <c r="AS184" s="1"/>
      <c r="AT184" s="1"/>
      <c r="AU184" s="1"/>
      <c r="AV184" s="1"/>
      <c r="AW184" s="1"/>
      <c r="AX184" s="2"/>
      <c r="AY184" s="1"/>
      <c r="AZ184" s="1"/>
      <c r="BA184" s="1"/>
      <c r="BB184" s="1"/>
      <c r="BC184" s="1"/>
      <c r="BD184" s="1"/>
      <c r="BE184" s="1"/>
      <c r="BF184" s="1"/>
      <c r="BG184" s="2" t="s">
        <v>1126</v>
      </c>
      <c r="BH184" s="1"/>
      <c r="BI184" s="2"/>
      <c r="BJ184" s="2"/>
      <c r="BK184" s="1"/>
      <c r="BL184" s="2"/>
      <c r="BM184" s="2"/>
      <c r="BN184" s="2"/>
      <c r="BO184" s="1"/>
      <c r="BP184" s="29"/>
    </row>
    <row r="185" spans="1:68" ht="31.2">
      <c r="A185" s="23">
        <v>181</v>
      </c>
      <c r="B185" s="33" t="s">
        <v>1238</v>
      </c>
      <c r="C185" s="33" t="s">
        <v>389</v>
      </c>
      <c r="D185" s="33" t="s">
        <v>216</v>
      </c>
      <c r="E185" s="33">
        <v>63</v>
      </c>
      <c r="F185" s="33" t="s">
        <v>325</v>
      </c>
      <c r="G185" s="33" t="s">
        <v>325</v>
      </c>
      <c r="H185" s="52" t="str">
        <f t="shared" si="6"/>
        <v>林＊燕</v>
      </c>
      <c r="I185" s="23" t="str">
        <f t="shared" si="5"/>
        <v>2＊468150</v>
      </c>
      <c r="J185" s="33" t="s">
        <v>1647</v>
      </c>
      <c r="K185" s="33" t="s">
        <v>1127</v>
      </c>
      <c r="L185" s="33">
        <v>5760190</v>
      </c>
      <c r="M185" s="33">
        <v>5760300</v>
      </c>
      <c r="N185" s="33"/>
      <c r="O185" s="33"/>
      <c r="P185" s="33"/>
      <c r="Q185" s="33"/>
      <c r="R185" s="36" t="s">
        <v>334</v>
      </c>
      <c r="S185" s="2"/>
      <c r="T185" s="2"/>
      <c r="U185" s="2"/>
      <c r="V185" s="2"/>
      <c r="W185" s="2"/>
      <c r="X185" s="18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2"/>
      <c r="AQ185" s="2"/>
      <c r="AR185" s="2"/>
      <c r="AS185" s="1"/>
      <c r="AT185" s="1"/>
      <c r="AU185" s="1"/>
      <c r="AV185" s="1"/>
      <c r="AW185" s="1"/>
      <c r="AX185" s="2"/>
      <c r="AY185" s="1"/>
      <c r="AZ185" s="1"/>
      <c r="BA185" s="1"/>
      <c r="BB185" s="1"/>
      <c r="BC185" s="1"/>
      <c r="BD185" s="1"/>
      <c r="BE185" s="1"/>
      <c r="BF185" s="1"/>
      <c r="BG185" s="1" t="s">
        <v>1133</v>
      </c>
      <c r="BH185" s="1"/>
      <c r="BI185" s="2"/>
      <c r="BJ185" s="2"/>
      <c r="BK185" s="1"/>
      <c r="BL185" s="2"/>
      <c r="BM185" s="2"/>
      <c r="BN185" s="2"/>
      <c r="BO185" s="1"/>
      <c r="BP185" s="29"/>
    </row>
    <row r="186" spans="1:68" ht="31.2">
      <c r="A186" s="23">
        <v>182</v>
      </c>
      <c r="B186" s="33" t="s">
        <v>245</v>
      </c>
      <c r="C186" s="33" t="s">
        <v>148</v>
      </c>
      <c r="D186" s="33" t="s">
        <v>218</v>
      </c>
      <c r="E186" s="33">
        <v>75</v>
      </c>
      <c r="F186" s="33" t="s">
        <v>325</v>
      </c>
      <c r="G186" s="33" t="s">
        <v>325</v>
      </c>
      <c r="H186" s="52" t="str">
        <f t="shared" si="6"/>
        <v>吳＊榮</v>
      </c>
      <c r="I186" s="23" t="str">
        <f t="shared" si="5"/>
        <v>2＊203703</v>
      </c>
      <c r="J186" s="33" t="s">
        <v>1647</v>
      </c>
      <c r="K186" s="33" t="s">
        <v>1127</v>
      </c>
      <c r="L186" s="33">
        <v>5760190</v>
      </c>
      <c r="M186" s="33">
        <v>5760300</v>
      </c>
      <c r="N186" s="33"/>
      <c r="O186" s="33"/>
      <c r="P186" s="33"/>
      <c r="Q186" s="33"/>
      <c r="R186" s="36" t="s">
        <v>334</v>
      </c>
      <c r="S186" s="2"/>
      <c r="T186" s="2"/>
      <c r="U186" s="2"/>
      <c r="V186" s="2"/>
      <c r="W186" s="2"/>
      <c r="X186" s="18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2"/>
      <c r="AQ186" s="2"/>
      <c r="AR186" s="2"/>
      <c r="AS186" s="1"/>
      <c r="AT186" s="1"/>
      <c r="AU186" s="1"/>
      <c r="AV186" s="1"/>
      <c r="AW186" s="1"/>
      <c r="AX186" s="2"/>
      <c r="AY186" s="1"/>
      <c r="AZ186" s="1"/>
      <c r="BA186" s="1"/>
      <c r="BB186" s="1"/>
      <c r="BC186" s="1"/>
      <c r="BD186" s="1"/>
      <c r="BE186" s="1"/>
      <c r="BF186" s="1"/>
      <c r="BG186" s="1" t="s">
        <v>1829</v>
      </c>
      <c r="BH186" s="1"/>
      <c r="BI186" s="2"/>
      <c r="BJ186" s="2"/>
      <c r="BK186" s="1"/>
      <c r="BL186" s="2"/>
      <c r="BM186" s="2"/>
      <c r="BN186" s="2"/>
      <c r="BO186" s="1"/>
      <c r="BP186" s="29"/>
    </row>
    <row r="187" spans="1:68" ht="31.2">
      <c r="A187" s="23">
        <v>183</v>
      </c>
      <c r="B187" s="33" t="s">
        <v>1877</v>
      </c>
      <c r="C187" s="33" t="s">
        <v>1650</v>
      </c>
      <c r="D187" s="33" t="s">
        <v>216</v>
      </c>
      <c r="E187" s="33">
        <v>73</v>
      </c>
      <c r="F187" s="33" t="s">
        <v>1635</v>
      </c>
      <c r="G187" s="33" t="s">
        <v>1651</v>
      </c>
      <c r="H187" s="52" t="str">
        <f t="shared" si="6"/>
        <v>謝＊花</v>
      </c>
      <c r="I187" s="23" t="str">
        <f t="shared" si="5"/>
        <v>1＊487654</v>
      </c>
      <c r="J187" s="33" t="s">
        <v>1647</v>
      </c>
      <c r="K187" s="33" t="s">
        <v>1127</v>
      </c>
      <c r="L187" s="33">
        <v>5760190</v>
      </c>
      <c r="M187" s="33">
        <v>5760300</v>
      </c>
      <c r="N187" s="33"/>
      <c r="O187" s="33"/>
      <c r="P187" s="33"/>
      <c r="Q187" s="33"/>
      <c r="R187" s="36" t="s">
        <v>334</v>
      </c>
      <c r="S187" s="2"/>
      <c r="T187" s="2"/>
      <c r="U187" s="2"/>
      <c r="V187" s="2"/>
      <c r="W187" s="2"/>
      <c r="X187" s="18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2"/>
      <c r="AQ187" s="2"/>
      <c r="AR187" s="2"/>
      <c r="AS187" s="1"/>
      <c r="AT187" s="1"/>
      <c r="AU187" s="1"/>
      <c r="AV187" s="1"/>
      <c r="AW187" s="1"/>
      <c r="AX187" s="2"/>
      <c r="AY187" s="1"/>
      <c r="AZ187" s="1"/>
      <c r="BA187" s="1"/>
      <c r="BB187" s="1"/>
      <c r="BC187" s="1"/>
      <c r="BD187" s="1"/>
      <c r="BE187" s="1"/>
      <c r="BF187" s="1"/>
      <c r="BG187" s="1" t="s">
        <v>1829</v>
      </c>
      <c r="BH187" s="1"/>
      <c r="BI187" s="2"/>
      <c r="BJ187" s="2"/>
      <c r="BK187" s="1"/>
      <c r="BL187" s="2"/>
      <c r="BM187" s="2"/>
      <c r="BN187" s="2"/>
      <c r="BO187" s="1"/>
      <c r="BP187" s="29"/>
    </row>
    <row r="188" spans="1:68" ht="16.2">
      <c r="A188" s="23">
        <v>184</v>
      </c>
      <c r="B188" s="33" t="s">
        <v>1257</v>
      </c>
      <c r="C188" s="33" t="s">
        <v>418</v>
      </c>
      <c r="D188" s="33" t="s">
        <v>218</v>
      </c>
      <c r="E188" s="33">
        <v>86</v>
      </c>
      <c r="F188" s="33" t="s">
        <v>325</v>
      </c>
      <c r="G188" s="33" t="s">
        <v>325</v>
      </c>
      <c r="H188" s="52" t="str">
        <f t="shared" si="6"/>
        <v>李＊發</v>
      </c>
      <c r="I188" s="23" t="str">
        <f t="shared" si="5"/>
        <v>0＊928807</v>
      </c>
      <c r="J188" s="33" t="s">
        <v>1652</v>
      </c>
      <c r="K188" s="33">
        <v>5761110</v>
      </c>
      <c r="L188" s="33">
        <v>5761110</v>
      </c>
      <c r="M188" s="33"/>
      <c r="N188" s="33"/>
      <c r="O188" s="33"/>
      <c r="P188" s="33"/>
      <c r="Q188" s="33"/>
      <c r="R188" s="36" t="s">
        <v>334</v>
      </c>
      <c r="S188" s="2"/>
      <c r="T188" s="2"/>
      <c r="U188" s="2"/>
      <c r="V188" s="2"/>
      <c r="W188" s="2"/>
      <c r="X188" s="18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2"/>
      <c r="AQ188" s="2"/>
      <c r="AR188" s="2"/>
      <c r="AS188" s="1"/>
      <c r="AT188" s="1"/>
      <c r="AU188" s="1"/>
      <c r="AV188" s="1"/>
      <c r="AW188" s="1"/>
      <c r="AX188" s="2"/>
      <c r="AY188" s="1"/>
      <c r="AZ188" s="1"/>
      <c r="BA188" s="1"/>
      <c r="BB188" s="1" t="s">
        <v>1830</v>
      </c>
      <c r="BC188" s="1"/>
      <c r="BD188" s="1"/>
      <c r="BE188" s="1"/>
      <c r="BF188" s="1"/>
      <c r="BG188" s="2"/>
      <c r="BH188" s="1"/>
      <c r="BI188" s="2"/>
      <c r="BJ188" s="2"/>
      <c r="BK188" s="1"/>
      <c r="BL188" s="2"/>
      <c r="BM188" s="2"/>
      <c r="BN188" s="2"/>
      <c r="BO188" s="1"/>
      <c r="BP188" s="29"/>
    </row>
    <row r="189" spans="1:68" ht="31.2">
      <c r="A189" s="23">
        <v>185</v>
      </c>
      <c r="B189" s="33" t="s">
        <v>1028</v>
      </c>
      <c r="C189" s="33" t="s">
        <v>864</v>
      </c>
      <c r="D189" s="33" t="s">
        <v>216</v>
      </c>
      <c r="E189" s="33">
        <v>68</v>
      </c>
      <c r="F189" s="33" t="s">
        <v>325</v>
      </c>
      <c r="G189" s="33" t="s">
        <v>325</v>
      </c>
      <c r="H189" s="52" t="str">
        <f t="shared" si="6"/>
        <v>江＊爽</v>
      </c>
      <c r="I189" s="23" t="str">
        <f t="shared" si="5"/>
        <v>2＊592884</v>
      </c>
      <c r="J189" s="33" t="s">
        <v>1652</v>
      </c>
      <c r="K189" s="33" t="s">
        <v>1127</v>
      </c>
      <c r="L189" s="33">
        <v>5760190</v>
      </c>
      <c r="M189" s="33">
        <v>5760300</v>
      </c>
      <c r="N189" s="33"/>
      <c r="O189" s="33"/>
      <c r="P189" s="33"/>
      <c r="Q189" s="33"/>
      <c r="R189" s="36" t="s">
        <v>334</v>
      </c>
      <c r="S189" s="2"/>
      <c r="T189" s="2"/>
      <c r="U189" s="2"/>
      <c r="V189" s="2"/>
      <c r="W189" s="2"/>
      <c r="X189" s="18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2"/>
      <c r="AQ189" s="2"/>
      <c r="AR189" s="2"/>
      <c r="AS189" s="1"/>
      <c r="AT189" s="1"/>
      <c r="AU189" s="1"/>
      <c r="AV189" s="1"/>
      <c r="AW189" s="1"/>
      <c r="AX189" s="2"/>
      <c r="AY189" s="1"/>
      <c r="AZ189" s="1"/>
      <c r="BA189" s="1"/>
      <c r="BB189" s="1"/>
      <c r="BC189" s="1"/>
      <c r="BD189" s="1"/>
      <c r="BE189" s="1"/>
      <c r="BF189" s="1"/>
      <c r="BG189" s="1" t="s">
        <v>1829</v>
      </c>
      <c r="BH189" s="1"/>
      <c r="BI189" s="2"/>
      <c r="BJ189" s="2"/>
      <c r="BK189" s="1"/>
      <c r="BL189" s="2"/>
      <c r="BM189" s="2"/>
      <c r="BN189" s="2"/>
      <c r="BO189" s="1"/>
      <c r="BP189" s="29"/>
    </row>
    <row r="190" spans="1:68" ht="31.2">
      <c r="A190" s="23">
        <v>186</v>
      </c>
      <c r="B190" s="33" t="s">
        <v>1878</v>
      </c>
      <c r="C190" s="33" t="s">
        <v>1653</v>
      </c>
      <c r="D190" s="33" t="s">
        <v>216</v>
      </c>
      <c r="E190" s="33">
        <v>68</v>
      </c>
      <c r="F190" s="33" t="s">
        <v>325</v>
      </c>
      <c r="G190" s="33" t="s">
        <v>325</v>
      </c>
      <c r="H190" s="52" t="str">
        <f t="shared" si="6"/>
        <v>高＊樺</v>
      </c>
      <c r="I190" s="23" t="str">
        <f t="shared" si="5"/>
        <v>0＊856708</v>
      </c>
      <c r="J190" s="33" t="s">
        <v>1654</v>
      </c>
      <c r="K190" s="33" t="s">
        <v>1127</v>
      </c>
      <c r="L190" s="33">
        <v>5760190</v>
      </c>
      <c r="M190" s="33">
        <v>5760300</v>
      </c>
      <c r="N190" s="33"/>
      <c r="O190" s="33"/>
      <c r="P190" s="33"/>
      <c r="Q190" s="33"/>
      <c r="R190" s="36" t="s">
        <v>334</v>
      </c>
      <c r="S190" s="2"/>
      <c r="T190" s="2"/>
      <c r="U190" s="2"/>
      <c r="V190" s="2"/>
      <c r="W190" s="2"/>
      <c r="X190" s="18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2"/>
      <c r="AQ190" s="2"/>
      <c r="AR190" s="2"/>
      <c r="AS190" s="1"/>
      <c r="AT190" s="1"/>
      <c r="AU190" s="1"/>
      <c r="AV190" s="1"/>
      <c r="AW190" s="1"/>
      <c r="AX190" s="2"/>
      <c r="AY190" s="1"/>
      <c r="AZ190" s="1"/>
      <c r="BA190" s="1"/>
      <c r="BB190" s="1"/>
      <c r="BC190" s="1"/>
      <c r="BD190" s="1"/>
      <c r="BE190" s="1"/>
      <c r="BF190" s="1"/>
      <c r="BG190" s="1" t="s">
        <v>1829</v>
      </c>
      <c r="BH190" s="1"/>
      <c r="BI190" s="2"/>
      <c r="BJ190" s="2"/>
      <c r="BK190" s="1"/>
      <c r="BL190" s="2"/>
      <c r="BM190" s="2"/>
      <c r="BN190" s="2"/>
      <c r="BO190" s="1"/>
      <c r="BP190" s="29"/>
    </row>
    <row r="191" spans="1:68" ht="16.2">
      <c r="A191" s="23">
        <v>187</v>
      </c>
      <c r="B191" s="33" t="s">
        <v>1879</v>
      </c>
      <c r="C191" s="33" t="s">
        <v>1655</v>
      </c>
      <c r="D191" s="33" t="s">
        <v>216</v>
      </c>
      <c r="E191" s="33">
        <v>61</v>
      </c>
      <c r="F191" s="33" t="s">
        <v>325</v>
      </c>
      <c r="G191" s="33" t="s">
        <v>325</v>
      </c>
      <c r="H191" s="52" t="str">
        <f t="shared" si="6"/>
        <v>施＊伶</v>
      </c>
      <c r="I191" s="23" t="str">
        <f t="shared" si="5"/>
        <v>0＊639601</v>
      </c>
      <c r="J191" s="33" t="s">
        <v>1654</v>
      </c>
      <c r="K191" s="33">
        <v>5761110</v>
      </c>
      <c r="L191" s="33">
        <v>5761110</v>
      </c>
      <c r="M191" s="33"/>
      <c r="N191" s="33"/>
      <c r="O191" s="33"/>
      <c r="P191" s="33"/>
      <c r="Q191" s="33"/>
      <c r="R191" s="36" t="s">
        <v>334</v>
      </c>
      <c r="S191" s="2"/>
      <c r="T191" s="2"/>
      <c r="U191" s="2"/>
      <c r="V191" s="2"/>
      <c r="W191" s="2"/>
      <c r="X191" s="18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2"/>
      <c r="AQ191" s="2"/>
      <c r="AR191" s="2"/>
      <c r="AS191" s="1"/>
      <c r="AT191" s="1"/>
      <c r="AU191" s="1"/>
      <c r="AV191" s="1"/>
      <c r="AW191" s="1"/>
      <c r="AX191" s="2"/>
      <c r="AY191" s="1"/>
      <c r="AZ191" s="1"/>
      <c r="BA191" s="1"/>
      <c r="BB191" s="1" t="s">
        <v>1830</v>
      </c>
      <c r="BC191" s="1"/>
      <c r="BD191" s="1"/>
      <c r="BE191" s="1"/>
      <c r="BF191" s="1"/>
      <c r="BG191" s="1"/>
      <c r="BH191" s="1"/>
      <c r="BI191" s="2"/>
      <c r="BJ191" s="2"/>
      <c r="BK191" s="1"/>
      <c r="BL191" s="2"/>
      <c r="BM191" s="2"/>
      <c r="BN191" s="2"/>
      <c r="BO191" s="1"/>
      <c r="BP191" s="29"/>
    </row>
    <row r="192" spans="1:68" ht="31.2">
      <c r="A192" s="23">
        <v>188</v>
      </c>
      <c r="B192" s="33" t="s">
        <v>1246</v>
      </c>
      <c r="C192" s="33" t="s">
        <v>401</v>
      </c>
      <c r="D192" s="33" t="s">
        <v>218</v>
      </c>
      <c r="E192" s="33">
        <v>82</v>
      </c>
      <c r="F192" s="33" t="s">
        <v>325</v>
      </c>
      <c r="G192" s="33" t="s">
        <v>325</v>
      </c>
      <c r="H192" s="52" t="str">
        <f t="shared" si="6"/>
        <v>林＊雄</v>
      </c>
      <c r="I192" s="23" t="str">
        <f t="shared" si="5"/>
        <v>1＊087373</v>
      </c>
      <c r="J192" s="33" t="s">
        <v>1654</v>
      </c>
      <c r="K192" s="33" t="s">
        <v>1127</v>
      </c>
      <c r="L192" s="33">
        <v>5760190</v>
      </c>
      <c r="M192" s="33">
        <v>5760300</v>
      </c>
      <c r="N192" s="33"/>
      <c r="O192" s="33"/>
      <c r="P192" s="33"/>
      <c r="Q192" s="33"/>
      <c r="R192" s="36" t="s">
        <v>334</v>
      </c>
      <c r="S192" s="2"/>
      <c r="T192" s="2"/>
      <c r="U192" s="2"/>
      <c r="V192" s="2"/>
      <c r="W192" s="2"/>
      <c r="X192" s="18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2"/>
      <c r="AQ192" s="2"/>
      <c r="AR192" s="2"/>
      <c r="AS192" s="1"/>
      <c r="AT192" s="1"/>
      <c r="AU192" s="1"/>
      <c r="AV192" s="1"/>
      <c r="AW192" s="1"/>
      <c r="AX192" s="2"/>
      <c r="AY192" s="1"/>
      <c r="AZ192" s="1"/>
      <c r="BA192" s="1"/>
      <c r="BB192" s="1"/>
      <c r="BC192" s="1"/>
      <c r="BD192" s="1"/>
      <c r="BE192" s="1"/>
      <c r="BF192" s="1"/>
      <c r="BG192" s="1" t="s">
        <v>1829</v>
      </c>
      <c r="BH192" s="1"/>
      <c r="BI192" s="2"/>
      <c r="BJ192" s="2"/>
      <c r="BK192" s="1"/>
      <c r="BL192" s="2"/>
      <c r="BM192" s="2"/>
      <c r="BN192" s="2"/>
      <c r="BO192" s="1"/>
      <c r="BP192" s="29"/>
    </row>
    <row r="193" spans="1:68" ht="31.2">
      <c r="A193" s="23">
        <v>189</v>
      </c>
      <c r="B193" s="33" t="s">
        <v>227</v>
      </c>
      <c r="C193" s="33" t="s">
        <v>123</v>
      </c>
      <c r="D193" s="33" t="s">
        <v>216</v>
      </c>
      <c r="E193" s="33">
        <v>39</v>
      </c>
      <c r="F193" s="33" t="s">
        <v>325</v>
      </c>
      <c r="G193" s="33" t="s">
        <v>325</v>
      </c>
      <c r="H193" s="52" t="str">
        <f t="shared" si="6"/>
        <v>邱＊惠</v>
      </c>
      <c r="I193" s="23" t="str">
        <f t="shared" si="5"/>
        <v>1＊745617</v>
      </c>
      <c r="J193" s="33" t="s">
        <v>1654</v>
      </c>
      <c r="K193" s="33" t="s">
        <v>1127</v>
      </c>
      <c r="L193" s="33">
        <v>5760190</v>
      </c>
      <c r="M193" s="33">
        <v>5760300</v>
      </c>
      <c r="N193" s="33"/>
      <c r="O193" s="33"/>
      <c r="P193" s="33"/>
      <c r="Q193" s="33"/>
      <c r="R193" s="36" t="s">
        <v>334</v>
      </c>
      <c r="S193" s="2"/>
      <c r="T193" s="2"/>
      <c r="U193" s="2"/>
      <c r="V193" s="2"/>
      <c r="W193" s="2"/>
      <c r="X193" s="18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2"/>
      <c r="AQ193" s="2"/>
      <c r="AR193" s="2"/>
      <c r="AS193" s="1"/>
      <c r="AT193" s="1"/>
      <c r="AU193" s="1"/>
      <c r="AV193" s="1"/>
      <c r="AW193" s="1"/>
      <c r="AX193" s="2"/>
      <c r="AY193" s="1"/>
      <c r="AZ193" s="1"/>
      <c r="BA193" s="1"/>
      <c r="BB193" s="1"/>
      <c r="BC193" s="1"/>
      <c r="BD193" s="1"/>
      <c r="BE193" s="1"/>
      <c r="BF193" s="1"/>
      <c r="BG193" s="1" t="s">
        <v>1829</v>
      </c>
      <c r="BH193" s="1"/>
      <c r="BI193" s="2"/>
      <c r="BJ193" s="2"/>
      <c r="BK193" s="1"/>
      <c r="BL193" s="2"/>
      <c r="BM193" s="2"/>
      <c r="BN193" s="2"/>
      <c r="BO193" s="1"/>
      <c r="BP193" s="29"/>
    </row>
    <row r="194" spans="1:68" ht="31.2">
      <c r="A194" s="23">
        <v>190</v>
      </c>
      <c r="B194" s="33" t="s">
        <v>1880</v>
      </c>
      <c r="C194" s="33" t="s">
        <v>1656</v>
      </c>
      <c r="D194" s="33" t="s">
        <v>218</v>
      </c>
      <c r="E194" s="33">
        <v>57</v>
      </c>
      <c r="F194" s="33" t="s">
        <v>325</v>
      </c>
      <c r="G194" s="33" t="s">
        <v>325</v>
      </c>
      <c r="H194" s="52" t="str">
        <f t="shared" si="6"/>
        <v>王＊魏</v>
      </c>
      <c r="I194" s="23" t="str">
        <f t="shared" si="5"/>
        <v>1＊778380</v>
      </c>
      <c r="J194" s="33" t="s">
        <v>1654</v>
      </c>
      <c r="K194" s="33" t="s">
        <v>1127</v>
      </c>
      <c r="L194" s="33">
        <v>5760190</v>
      </c>
      <c r="M194" s="33">
        <v>5760300</v>
      </c>
      <c r="N194" s="33"/>
      <c r="O194" s="33"/>
      <c r="P194" s="33"/>
      <c r="Q194" s="33"/>
      <c r="R194" s="36" t="s">
        <v>334</v>
      </c>
      <c r="S194" s="2"/>
      <c r="T194" s="2"/>
      <c r="U194" s="2"/>
      <c r="V194" s="2"/>
      <c r="W194" s="2"/>
      <c r="X194" s="18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2"/>
      <c r="AQ194" s="2"/>
      <c r="AR194" s="2"/>
      <c r="AS194" s="1"/>
      <c r="AT194" s="1"/>
      <c r="AU194" s="1"/>
      <c r="AV194" s="1"/>
      <c r="AW194" s="1"/>
      <c r="AX194" s="2"/>
      <c r="AY194" s="1"/>
      <c r="AZ194" s="1"/>
      <c r="BA194" s="1"/>
      <c r="BB194" s="1"/>
      <c r="BC194" s="1"/>
      <c r="BD194" s="1"/>
      <c r="BE194" s="1"/>
      <c r="BF194" s="1"/>
      <c r="BG194" s="1" t="s">
        <v>1829</v>
      </c>
      <c r="BH194" s="1"/>
      <c r="BI194" s="2"/>
      <c r="BJ194" s="2"/>
      <c r="BK194" s="1"/>
      <c r="BL194" s="2"/>
      <c r="BM194" s="2"/>
      <c r="BN194" s="2"/>
      <c r="BO194" s="1"/>
      <c r="BP194" s="29"/>
    </row>
    <row r="195" spans="1:68" ht="46.8">
      <c r="A195" s="23">
        <v>191</v>
      </c>
      <c r="B195" s="33" t="s">
        <v>1005</v>
      </c>
      <c r="C195" s="33" t="s">
        <v>406</v>
      </c>
      <c r="D195" s="33" t="s">
        <v>218</v>
      </c>
      <c r="E195" s="33">
        <v>47</v>
      </c>
      <c r="F195" s="33" t="s">
        <v>325</v>
      </c>
      <c r="G195" s="33" t="s">
        <v>325</v>
      </c>
      <c r="H195" s="52" t="str">
        <f t="shared" si="6"/>
        <v>呂＊暘</v>
      </c>
      <c r="I195" s="23" t="str">
        <f t="shared" si="5"/>
        <v>1＊811561</v>
      </c>
      <c r="J195" s="33" t="s">
        <v>1654</v>
      </c>
      <c r="K195" s="33" t="s">
        <v>1132</v>
      </c>
      <c r="L195" s="33">
        <v>5760190</v>
      </c>
      <c r="M195" s="33">
        <v>5760300</v>
      </c>
      <c r="N195" s="33">
        <v>5761050</v>
      </c>
      <c r="O195" s="33"/>
      <c r="P195" s="33"/>
      <c r="Q195" s="33"/>
      <c r="R195" s="36" t="s">
        <v>334</v>
      </c>
      <c r="S195" s="2"/>
      <c r="T195" s="2"/>
      <c r="U195" s="2"/>
      <c r="V195" s="2"/>
      <c r="W195" s="2"/>
      <c r="X195" s="18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2"/>
      <c r="AQ195" s="2"/>
      <c r="AR195" s="2"/>
      <c r="AS195" s="1"/>
      <c r="AT195" s="1"/>
      <c r="AU195" s="1"/>
      <c r="AV195" s="1"/>
      <c r="AW195" s="1"/>
      <c r="AX195" s="2"/>
      <c r="AY195" s="1"/>
      <c r="AZ195" s="1"/>
      <c r="BA195" s="1"/>
      <c r="BB195" s="1"/>
      <c r="BC195" s="1"/>
      <c r="BD195" s="1"/>
      <c r="BE195" s="1" t="s">
        <v>1829</v>
      </c>
      <c r="BF195" s="1"/>
      <c r="BG195" s="1" t="s">
        <v>1829</v>
      </c>
      <c r="BH195" s="1"/>
      <c r="BI195" s="2"/>
      <c r="BJ195" s="2"/>
      <c r="BK195" s="1"/>
      <c r="BL195" s="2"/>
      <c r="BM195" s="2"/>
      <c r="BN195" s="2"/>
      <c r="BO195" s="1"/>
      <c r="BP195" s="29"/>
    </row>
    <row r="196" spans="1:68" ht="31.2">
      <c r="A196" s="23">
        <v>192</v>
      </c>
      <c r="B196" s="33" t="s">
        <v>1215</v>
      </c>
      <c r="C196" s="33" t="s">
        <v>361</v>
      </c>
      <c r="D196" s="33" t="s">
        <v>216</v>
      </c>
      <c r="E196" s="33">
        <v>71</v>
      </c>
      <c r="F196" s="33" t="s">
        <v>325</v>
      </c>
      <c r="G196" s="33" t="s">
        <v>325</v>
      </c>
      <c r="H196" s="52" t="str">
        <f t="shared" si="6"/>
        <v>王＊惠</v>
      </c>
      <c r="I196" s="23" t="str">
        <f t="shared" si="5"/>
        <v>2＊912398</v>
      </c>
      <c r="J196" s="33" t="s">
        <v>1654</v>
      </c>
      <c r="K196" s="33" t="s">
        <v>1127</v>
      </c>
      <c r="L196" s="33">
        <v>5760190</v>
      </c>
      <c r="M196" s="33">
        <v>5760300</v>
      </c>
      <c r="N196" s="33"/>
      <c r="O196" s="33"/>
      <c r="P196" s="33"/>
      <c r="Q196" s="33"/>
      <c r="R196" s="36" t="s">
        <v>334</v>
      </c>
      <c r="S196" s="2"/>
      <c r="T196" s="2"/>
      <c r="U196" s="2"/>
      <c r="V196" s="2"/>
      <c r="W196" s="2"/>
      <c r="X196" s="18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2"/>
      <c r="AQ196" s="2"/>
      <c r="AR196" s="2"/>
      <c r="AS196" s="1"/>
      <c r="AT196" s="1"/>
      <c r="AU196" s="1"/>
      <c r="AV196" s="1"/>
      <c r="AW196" s="1"/>
      <c r="AX196" s="2"/>
      <c r="AY196" s="1"/>
      <c r="AZ196" s="1"/>
      <c r="BA196" s="1"/>
      <c r="BB196" s="1"/>
      <c r="BC196" s="1"/>
      <c r="BD196" s="1"/>
      <c r="BE196" s="1"/>
      <c r="BF196" s="1"/>
      <c r="BG196" s="1" t="s">
        <v>1829</v>
      </c>
      <c r="BH196" s="1"/>
      <c r="BI196" s="2"/>
      <c r="BJ196" s="2"/>
      <c r="BK196" s="1"/>
      <c r="BL196" s="2"/>
      <c r="BM196" s="2"/>
      <c r="BN196" s="2"/>
      <c r="BO196" s="1"/>
      <c r="BP196" s="29"/>
    </row>
    <row r="197" spans="1:68" ht="31.2">
      <c r="A197" s="23">
        <v>193</v>
      </c>
      <c r="B197" s="33" t="s">
        <v>1881</v>
      </c>
      <c r="C197" s="33" t="s">
        <v>1657</v>
      </c>
      <c r="D197" s="33" t="s">
        <v>218</v>
      </c>
      <c r="E197" s="33">
        <v>75</v>
      </c>
      <c r="F197" s="33" t="s">
        <v>325</v>
      </c>
      <c r="G197" s="33" t="s">
        <v>325</v>
      </c>
      <c r="H197" s="52" t="str">
        <f t="shared" si="6"/>
        <v>楊＊福</v>
      </c>
      <c r="I197" s="23" t="str">
        <f t="shared" ref="I197:I260" si="7">REPLACE(C197,2,1,"＊")</f>
        <v>2＊976974</v>
      </c>
      <c r="J197" s="33" t="s">
        <v>1654</v>
      </c>
      <c r="K197" s="33" t="s">
        <v>1127</v>
      </c>
      <c r="L197" s="33">
        <v>5760190</v>
      </c>
      <c r="M197" s="33">
        <v>5760300</v>
      </c>
      <c r="N197" s="33"/>
      <c r="O197" s="33"/>
      <c r="P197" s="33"/>
      <c r="Q197" s="33"/>
      <c r="R197" s="36" t="s">
        <v>334</v>
      </c>
      <c r="S197" s="2"/>
      <c r="T197" s="2"/>
      <c r="U197" s="2"/>
      <c r="V197" s="2"/>
      <c r="W197" s="2"/>
      <c r="X197" s="18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2"/>
      <c r="AQ197" s="2"/>
      <c r="AR197" s="2"/>
      <c r="AS197" s="1"/>
      <c r="AT197" s="1"/>
      <c r="AU197" s="1"/>
      <c r="AV197" s="1"/>
      <c r="AW197" s="1"/>
      <c r="AX197" s="2"/>
      <c r="AY197" s="1"/>
      <c r="AZ197" s="1"/>
      <c r="BA197" s="1"/>
      <c r="BB197" s="1"/>
      <c r="BC197" s="1"/>
      <c r="BD197" s="1"/>
      <c r="BE197" s="1"/>
      <c r="BF197" s="1"/>
      <c r="BG197" s="1" t="s">
        <v>1829</v>
      </c>
      <c r="BH197" s="1"/>
      <c r="BI197" s="2"/>
      <c r="BJ197" s="2"/>
      <c r="BK197" s="1"/>
      <c r="BL197" s="2"/>
      <c r="BM197" s="2"/>
      <c r="BN197" s="2"/>
      <c r="BO197" s="1"/>
      <c r="BP197" s="29"/>
    </row>
    <row r="198" spans="1:68" ht="31.2">
      <c r="A198" s="23">
        <v>194</v>
      </c>
      <c r="B198" s="33" t="s">
        <v>1882</v>
      </c>
      <c r="C198" s="33" t="s">
        <v>1658</v>
      </c>
      <c r="D198" s="33" t="s">
        <v>218</v>
      </c>
      <c r="E198" s="33">
        <v>41</v>
      </c>
      <c r="F198" s="33" t="s">
        <v>325</v>
      </c>
      <c r="G198" s="33" t="s">
        <v>325</v>
      </c>
      <c r="H198" s="52" t="str">
        <f t="shared" si="6"/>
        <v>黃＊源</v>
      </c>
      <c r="I198" s="23" t="str">
        <f t="shared" si="7"/>
        <v>2＊306241</v>
      </c>
      <c r="J198" s="33" t="s">
        <v>1654</v>
      </c>
      <c r="K198" s="33" t="s">
        <v>1127</v>
      </c>
      <c r="L198" s="33">
        <v>5760190</v>
      </c>
      <c r="M198" s="33">
        <v>5760300</v>
      </c>
      <c r="N198" s="33"/>
      <c r="O198" s="33"/>
      <c r="P198" s="33"/>
      <c r="Q198" s="33"/>
      <c r="R198" s="36" t="s">
        <v>334</v>
      </c>
      <c r="S198" s="2"/>
      <c r="T198" s="2"/>
      <c r="U198" s="2"/>
      <c r="V198" s="2"/>
      <c r="W198" s="2"/>
      <c r="X198" s="18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2"/>
      <c r="AQ198" s="2"/>
      <c r="AR198" s="2"/>
      <c r="AS198" s="1"/>
      <c r="AT198" s="1"/>
      <c r="AU198" s="1"/>
      <c r="AV198" s="1"/>
      <c r="AW198" s="1"/>
      <c r="AX198" s="2"/>
      <c r="AY198" s="1"/>
      <c r="AZ198" s="1"/>
      <c r="BA198" s="1"/>
      <c r="BB198" s="1"/>
      <c r="BC198" s="1"/>
      <c r="BD198" s="1"/>
      <c r="BE198" s="1"/>
      <c r="BF198" s="1"/>
      <c r="BG198" s="1" t="s">
        <v>1829</v>
      </c>
      <c r="BH198" s="1"/>
      <c r="BI198" s="2"/>
      <c r="BJ198" s="2"/>
      <c r="BK198" s="1"/>
      <c r="BL198" s="2"/>
      <c r="BM198" s="2"/>
      <c r="BN198" s="2"/>
      <c r="BO198" s="1"/>
      <c r="BP198" s="29"/>
    </row>
    <row r="199" spans="1:68" ht="46.8">
      <c r="A199" s="23">
        <v>195</v>
      </c>
      <c r="B199" s="33" t="s">
        <v>1875</v>
      </c>
      <c r="C199" s="33" t="s">
        <v>1645</v>
      </c>
      <c r="D199" s="33" t="s">
        <v>218</v>
      </c>
      <c r="E199" s="33">
        <v>65</v>
      </c>
      <c r="F199" s="33" t="s">
        <v>325</v>
      </c>
      <c r="G199" s="33" t="s">
        <v>325</v>
      </c>
      <c r="H199" s="52" t="str">
        <f t="shared" si="6"/>
        <v>洪＊成</v>
      </c>
      <c r="I199" s="23" t="str">
        <f t="shared" si="7"/>
        <v>2＊317815</v>
      </c>
      <c r="J199" s="33" t="s">
        <v>1654</v>
      </c>
      <c r="K199" s="33" t="s">
        <v>1802</v>
      </c>
      <c r="L199" s="33">
        <v>5760190</v>
      </c>
      <c r="M199" s="33">
        <v>5760300</v>
      </c>
      <c r="N199" s="33">
        <v>5760475</v>
      </c>
      <c r="O199" s="33"/>
      <c r="P199" s="33"/>
      <c r="Q199" s="33"/>
      <c r="R199" s="36" t="s">
        <v>334</v>
      </c>
      <c r="S199" s="2"/>
      <c r="T199" s="2"/>
      <c r="U199" s="2"/>
      <c r="V199" s="2"/>
      <c r="W199" s="2"/>
      <c r="X199" s="18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2"/>
      <c r="AQ199" s="2"/>
      <c r="AR199" s="2"/>
      <c r="AS199" s="1"/>
      <c r="AT199" s="1"/>
      <c r="AU199" s="1"/>
      <c r="AV199" s="1"/>
      <c r="AW199" s="1"/>
      <c r="AX199" s="2"/>
      <c r="AY199" s="1"/>
      <c r="AZ199" s="1"/>
      <c r="BA199" s="1"/>
      <c r="BB199" s="1"/>
      <c r="BC199" s="1"/>
      <c r="BD199" s="1"/>
      <c r="BE199" s="1"/>
      <c r="BF199" s="1"/>
      <c r="BG199" s="1" t="s">
        <v>1829</v>
      </c>
      <c r="BH199" s="1"/>
      <c r="BI199" s="2"/>
      <c r="BJ199" s="2"/>
      <c r="BK199" s="1"/>
      <c r="BL199" s="2"/>
      <c r="BM199" s="2"/>
      <c r="BN199" s="2"/>
      <c r="BO199" s="1" t="s">
        <v>1111</v>
      </c>
      <c r="BP199" s="29"/>
    </row>
    <row r="200" spans="1:68" ht="31.2">
      <c r="A200" s="23">
        <v>196</v>
      </c>
      <c r="B200" s="33" t="s">
        <v>1883</v>
      </c>
      <c r="C200" s="33" t="s">
        <v>1659</v>
      </c>
      <c r="D200" s="33" t="s">
        <v>216</v>
      </c>
      <c r="E200" s="33">
        <v>54</v>
      </c>
      <c r="F200" s="33" t="s">
        <v>325</v>
      </c>
      <c r="G200" s="33" t="s">
        <v>325</v>
      </c>
      <c r="H200" s="52" t="str">
        <f t="shared" si="6"/>
        <v>詹＊</v>
      </c>
      <c r="I200" s="23" t="str">
        <f t="shared" si="7"/>
        <v>2＊335161</v>
      </c>
      <c r="J200" s="33" t="s">
        <v>1654</v>
      </c>
      <c r="K200" s="33" t="s">
        <v>1130</v>
      </c>
      <c r="L200" s="33">
        <v>5760191</v>
      </c>
      <c r="M200" s="33">
        <v>5760300</v>
      </c>
      <c r="N200" s="33"/>
      <c r="O200" s="33"/>
      <c r="P200" s="33"/>
      <c r="Q200" s="33"/>
      <c r="R200" s="36" t="s">
        <v>334</v>
      </c>
      <c r="S200" s="2"/>
      <c r="T200" s="2"/>
      <c r="U200" s="2"/>
      <c r="V200" s="2"/>
      <c r="W200" s="2"/>
      <c r="X200" s="18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2"/>
      <c r="AQ200" s="2"/>
      <c r="AR200" s="2"/>
      <c r="AS200" s="1"/>
      <c r="AT200" s="1"/>
      <c r="AU200" s="1"/>
      <c r="AV200" s="1"/>
      <c r="AW200" s="1"/>
      <c r="AX200" s="2"/>
      <c r="AY200" s="1"/>
      <c r="AZ200" s="1"/>
      <c r="BA200" s="1"/>
      <c r="BB200" s="1"/>
      <c r="BC200" s="1"/>
      <c r="BD200" s="1"/>
      <c r="BE200" s="1"/>
      <c r="BF200" s="1"/>
      <c r="BG200" s="1"/>
      <c r="BH200" s="1" t="s">
        <v>1133</v>
      </c>
      <c r="BI200" s="2"/>
      <c r="BJ200" s="2"/>
      <c r="BK200" s="1"/>
      <c r="BL200" s="2"/>
      <c r="BM200" s="2"/>
      <c r="BN200" s="2"/>
      <c r="BO200" s="1"/>
      <c r="BP200" s="29"/>
    </row>
    <row r="201" spans="1:68" ht="31.2">
      <c r="A201" s="23">
        <v>197</v>
      </c>
      <c r="B201" s="33" t="s">
        <v>1884</v>
      </c>
      <c r="C201" s="33" t="s">
        <v>1660</v>
      </c>
      <c r="D201" s="33" t="s">
        <v>218</v>
      </c>
      <c r="E201" s="33">
        <v>71</v>
      </c>
      <c r="F201" s="33" t="s">
        <v>325</v>
      </c>
      <c r="G201" s="33" t="s">
        <v>325</v>
      </c>
      <c r="H201" s="52" t="str">
        <f t="shared" si="6"/>
        <v>張＊富</v>
      </c>
      <c r="I201" s="23" t="str">
        <f t="shared" si="7"/>
        <v>2＊383131</v>
      </c>
      <c r="J201" s="33" t="s">
        <v>1654</v>
      </c>
      <c r="K201" s="33" t="s">
        <v>1127</v>
      </c>
      <c r="L201" s="33">
        <v>5760190</v>
      </c>
      <c r="M201" s="33">
        <v>5760300</v>
      </c>
      <c r="N201" s="33"/>
      <c r="O201" s="33"/>
      <c r="P201" s="33"/>
      <c r="Q201" s="33"/>
      <c r="R201" s="36" t="s">
        <v>334</v>
      </c>
      <c r="S201" s="2"/>
      <c r="T201" s="2"/>
      <c r="U201" s="2"/>
      <c r="V201" s="2"/>
      <c r="W201" s="2"/>
      <c r="X201" s="18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2"/>
      <c r="AQ201" s="2"/>
      <c r="AR201" s="2"/>
      <c r="AS201" s="1"/>
      <c r="AT201" s="1"/>
      <c r="AU201" s="1"/>
      <c r="AV201" s="1"/>
      <c r="AW201" s="1"/>
      <c r="AX201" s="2"/>
      <c r="AY201" s="1"/>
      <c r="AZ201" s="1"/>
      <c r="BA201" s="1"/>
      <c r="BB201" s="1"/>
      <c r="BC201" s="1"/>
      <c r="BD201" s="1"/>
      <c r="BE201" s="1"/>
      <c r="BF201" s="1"/>
      <c r="BG201" s="1" t="s">
        <v>1829</v>
      </c>
      <c r="BH201" s="1"/>
      <c r="BI201" s="2"/>
      <c r="BJ201" s="2"/>
      <c r="BK201" s="1"/>
      <c r="BL201" s="2"/>
      <c r="BM201" s="2"/>
      <c r="BN201" s="2"/>
      <c r="BO201" s="1"/>
      <c r="BP201" s="29"/>
    </row>
    <row r="202" spans="1:68" ht="31.2">
      <c r="A202" s="23">
        <v>198</v>
      </c>
      <c r="B202" s="33" t="s">
        <v>1523</v>
      </c>
      <c r="C202" s="33" t="s">
        <v>1420</v>
      </c>
      <c r="D202" s="33" t="s">
        <v>218</v>
      </c>
      <c r="E202" s="33">
        <v>66</v>
      </c>
      <c r="F202" s="33" t="s">
        <v>325</v>
      </c>
      <c r="G202" s="33" t="s">
        <v>325</v>
      </c>
      <c r="H202" s="52" t="str">
        <f t="shared" si="6"/>
        <v>黃＊龍</v>
      </c>
      <c r="I202" s="23" t="str">
        <f t="shared" si="7"/>
        <v>2＊808190</v>
      </c>
      <c r="J202" s="33" t="s">
        <v>1654</v>
      </c>
      <c r="K202" s="33" t="s">
        <v>1127</v>
      </c>
      <c r="L202" s="33">
        <v>5760190</v>
      </c>
      <c r="M202" s="33">
        <v>5760300</v>
      </c>
      <c r="N202" s="33"/>
      <c r="O202" s="33"/>
      <c r="P202" s="33"/>
      <c r="Q202" s="33"/>
      <c r="R202" s="36" t="s">
        <v>334</v>
      </c>
      <c r="S202" s="2"/>
      <c r="T202" s="2"/>
      <c r="U202" s="2"/>
      <c r="V202" s="2"/>
      <c r="W202" s="2"/>
      <c r="X202" s="18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2"/>
      <c r="AQ202" s="2"/>
      <c r="AR202" s="2"/>
      <c r="AS202" s="1"/>
      <c r="AT202" s="1"/>
      <c r="AU202" s="1"/>
      <c r="AV202" s="1"/>
      <c r="AW202" s="1"/>
      <c r="AX202" s="2"/>
      <c r="AY202" s="1"/>
      <c r="AZ202" s="1"/>
      <c r="BA202" s="1"/>
      <c r="BB202" s="1"/>
      <c r="BC202" s="1"/>
      <c r="BD202" s="1"/>
      <c r="BE202" s="1"/>
      <c r="BF202" s="1"/>
      <c r="BG202" s="1" t="s">
        <v>1829</v>
      </c>
      <c r="BH202" s="1"/>
      <c r="BI202" s="2"/>
      <c r="BJ202" s="2"/>
      <c r="BK202" s="1"/>
      <c r="BL202" s="2"/>
      <c r="BM202" s="2"/>
      <c r="BN202" s="2"/>
      <c r="BO202" s="1"/>
      <c r="BP202" s="29"/>
    </row>
    <row r="203" spans="1:68" ht="16.2">
      <c r="A203" s="23">
        <v>199</v>
      </c>
      <c r="B203" s="33" t="s">
        <v>1885</v>
      </c>
      <c r="C203" s="33" t="s">
        <v>1661</v>
      </c>
      <c r="D203" s="33" t="s">
        <v>216</v>
      </c>
      <c r="E203" s="33">
        <v>79</v>
      </c>
      <c r="F203" s="33" t="s">
        <v>1619</v>
      </c>
      <c r="G203" s="33" t="s">
        <v>1662</v>
      </c>
      <c r="H203" s="52" t="str">
        <f t="shared" si="6"/>
        <v>張＊寶鳳</v>
      </c>
      <c r="I203" s="23" t="str">
        <f t="shared" si="7"/>
        <v>0＊461903</v>
      </c>
      <c r="J203" s="33" t="s">
        <v>1654</v>
      </c>
      <c r="K203" s="33">
        <v>5761110</v>
      </c>
      <c r="L203" s="33">
        <v>5761110</v>
      </c>
      <c r="M203" s="33"/>
      <c r="N203" s="33"/>
      <c r="O203" s="33"/>
      <c r="P203" s="33"/>
      <c r="Q203" s="33"/>
      <c r="R203" s="36" t="s">
        <v>334</v>
      </c>
      <c r="S203" s="2"/>
      <c r="T203" s="2"/>
      <c r="U203" s="2"/>
      <c r="V203" s="2"/>
      <c r="W203" s="2"/>
      <c r="X203" s="18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2"/>
      <c r="AQ203" s="2"/>
      <c r="AR203" s="2"/>
      <c r="AS203" s="1"/>
      <c r="AT203" s="1"/>
      <c r="AU203" s="1"/>
      <c r="AV203" s="1"/>
      <c r="AW203" s="1"/>
      <c r="AX203" s="2"/>
      <c r="AY203" s="1"/>
      <c r="AZ203" s="1"/>
      <c r="BA203" s="1"/>
      <c r="BB203" s="1" t="s">
        <v>1830</v>
      </c>
      <c r="BC203" s="1"/>
      <c r="BD203" s="1"/>
      <c r="BE203" s="1"/>
      <c r="BF203" s="1"/>
      <c r="BG203" s="1"/>
      <c r="BH203" s="1"/>
      <c r="BI203" s="2"/>
      <c r="BJ203" s="2"/>
      <c r="BK203" s="1"/>
      <c r="BL203" s="2"/>
      <c r="BM203" s="2"/>
      <c r="BN203" s="2"/>
      <c r="BO203" s="1"/>
      <c r="BP203" s="29"/>
    </row>
    <row r="204" spans="1:68" ht="16.2">
      <c r="A204" s="23">
        <v>200</v>
      </c>
      <c r="B204" s="33" t="s">
        <v>1886</v>
      </c>
      <c r="C204" s="33" t="s">
        <v>1663</v>
      </c>
      <c r="D204" s="33" t="s">
        <v>218</v>
      </c>
      <c r="E204" s="33">
        <v>62</v>
      </c>
      <c r="F204" s="33" t="s">
        <v>1649</v>
      </c>
      <c r="G204" s="33" t="s">
        <v>1664</v>
      </c>
      <c r="H204" s="52" t="str">
        <f t="shared" si="6"/>
        <v>許＊</v>
      </c>
      <c r="I204" s="23" t="str">
        <f t="shared" si="7"/>
        <v>2＊537006</v>
      </c>
      <c r="J204" s="33" t="s">
        <v>1654</v>
      </c>
      <c r="K204" s="33">
        <v>5761110</v>
      </c>
      <c r="L204" s="33">
        <v>5761110</v>
      </c>
      <c r="M204" s="33"/>
      <c r="N204" s="33"/>
      <c r="O204" s="33"/>
      <c r="P204" s="33"/>
      <c r="Q204" s="33"/>
      <c r="R204" s="36" t="s">
        <v>334</v>
      </c>
      <c r="S204" s="2"/>
      <c r="T204" s="2"/>
      <c r="U204" s="2"/>
      <c r="V204" s="2"/>
      <c r="W204" s="2"/>
      <c r="X204" s="18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2"/>
      <c r="AQ204" s="2"/>
      <c r="AR204" s="2"/>
      <c r="AS204" s="1"/>
      <c r="AT204" s="1"/>
      <c r="AU204" s="1"/>
      <c r="AV204" s="1"/>
      <c r="AW204" s="1"/>
      <c r="AX204" s="2"/>
      <c r="AY204" s="1"/>
      <c r="AZ204" s="1"/>
      <c r="BA204" s="1"/>
      <c r="BB204" s="1" t="s">
        <v>1830</v>
      </c>
      <c r="BC204" s="1"/>
      <c r="BD204" s="1"/>
      <c r="BE204" s="1"/>
      <c r="BF204" s="1"/>
      <c r="BG204" s="1"/>
      <c r="BH204" s="1"/>
      <c r="BI204" s="2"/>
      <c r="BJ204" s="2"/>
      <c r="BK204" s="1"/>
      <c r="BL204" s="2"/>
      <c r="BM204" s="2"/>
      <c r="BN204" s="2"/>
      <c r="BO204" s="1"/>
      <c r="BP204" s="29"/>
    </row>
    <row r="205" spans="1:68" ht="46.8">
      <c r="A205" s="23">
        <v>201</v>
      </c>
      <c r="B205" s="33" t="s">
        <v>1879</v>
      </c>
      <c r="C205" s="33" t="s">
        <v>1655</v>
      </c>
      <c r="D205" s="33" t="s">
        <v>216</v>
      </c>
      <c r="E205" s="33">
        <v>61</v>
      </c>
      <c r="F205" s="33" t="s">
        <v>325</v>
      </c>
      <c r="G205" s="33" t="s">
        <v>325</v>
      </c>
      <c r="H205" s="52" t="str">
        <f t="shared" si="6"/>
        <v>施＊伶</v>
      </c>
      <c r="I205" s="23" t="str">
        <f t="shared" si="7"/>
        <v>0＊639601</v>
      </c>
      <c r="J205" s="33" t="s">
        <v>1665</v>
      </c>
      <c r="K205" s="33" t="s">
        <v>1148</v>
      </c>
      <c r="L205" s="33">
        <v>5760230</v>
      </c>
      <c r="M205" s="33">
        <v>5760300</v>
      </c>
      <c r="N205" s="33">
        <v>5761110</v>
      </c>
      <c r="O205" s="33"/>
      <c r="P205" s="33"/>
      <c r="Q205" s="33"/>
      <c r="R205" s="36" t="s">
        <v>334</v>
      </c>
      <c r="S205" s="2"/>
      <c r="T205" s="2"/>
      <c r="U205" s="2"/>
      <c r="V205" s="2"/>
      <c r="W205" s="2"/>
      <c r="X205" s="18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2"/>
      <c r="AQ205" s="2"/>
      <c r="AR205" s="2"/>
      <c r="AS205" s="1"/>
      <c r="AT205" s="1"/>
      <c r="AU205" s="1"/>
      <c r="AV205" s="1"/>
      <c r="AW205" s="1"/>
      <c r="AX205" s="2"/>
      <c r="AY205" s="1"/>
      <c r="AZ205" s="1"/>
      <c r="BA205" s="1"/>
      <c r="BB205" s="1" t="s">
        <v>1830</v>
      </c>
      <c r="BC205" s="1"/>
      <c r="BD205" s="1"/>
      <c r="BE205" s="1"/>
      <c r="BF205" s="1"/>
      <c r="BG205" s="2"/>
      <c r="BH205" s="1"/>
      <c r="BI205" s="2" t="s">
        <v>1829</v>
      </c>
      <c r="BJ205" s="2"/>
      <c r="BK205" s="1"/>
      <c r="BL205" s="2"/>
      <c r="BM205" s="2"/>
      <c r="BN205" s="2"/>
      <c r="BO205" s="1"/>
      <c r="BP205" s="29"/>
    </row>
    <row r="206" spans="1:68" ht="31.2">
      <c r="A206" s="23">
        <v>202</v>
      </c>
      <c r="B206" s="33" t="s">
        <v>230</v>
      </c>
      <c r="C206" s="33" t="s">
        <v>126</v>
      </c>
      <c r="D206" s="33" t="s">
        <v>216</v>
      </c>
      <c r="E206" s="33">
        <v>82</v>
      </c>
      <c r="F206" s="33" t="s">
        <v>325</v>
      </c>
      <c r="G206" s="33" t="s">
        <v>325</v>
      </c>
      <c r="H206" s="52" t="str">
        <f t="shared" si="6"/>
        <v>陳＊來好</v>
      </c>
      <c r="I206" s="23" t="str">
        <f t="shared" si="7"/>
        <v>0＊688969</v>
      </c>
      <c r="J206" s="33" t="s">
        <v>1651</v>
      </c>
      <c r="K206" s="33" t="s">
        <v>1127</v>
      </c>
      <c r="L206" s="33">
        <v>5760190</v>
      </c>
      <c r="M206" s="33">
        <v>5760300</v>
      </c>
      <c r="N206" s="33"/>
      <c r="O206" s="33"/>
      <c r="P206" s="33"/>
      <c r="Q206" s="33"/>
      <c r="R206" s="36" t="s">
        <v>334</v>
      </c>
      <c r="S206" s="2"/>
      <c r="T206" s="2"/>
      <c r="U206" s="2"/>
      <c r="V206" s="2"/>
      <c r="W206" s="2"/>
      <c r="X206" s="18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2"/>
      <c r="AQ206" s="2"/>
      <c r="AR206" s="2"/>
      <c r="AS206" s="1"/>
      <c r="AT206" s="1"/>
      <c r="AU206" s="1"/>
      <c r="AV206" s="1"/>
      <c r="AW206" s="1"/>
      <c r="AX206" s="2"/>
      <c r="AY206" s="1"/>
      <c r="AZ206" s="1"/>
      <c r="BA206" s="1"/>
      <c r="BB206" s="1"/>
      <c r="BC206" s="1"/>
      <c r="BD206" s="1"/>
      <c r="BE206" s="1"/>
      <c r="BF206" s="1"/>
      <c r="BG206" s="1" t="s">
        <v>1829</v>
      </c>
      <c r="BH206" s="1"/>
      <c r="BI206" s="2"/>
      <c r="BJ206" s="2"/>
      <c r="BK206" s="1"/>
      <c r="BL206" s="2"/>
      <c r="BM206" s="2"/>
      <c r="BN206" s="2"/>
      <c r="BO206" s="1"/>
      <c r="BP206" s="29"/>
    </row>
    <row r="207" spans="1:68" ht="31.2">
      <c r="A207" s="23">
        <v>203</v>
      </c>
      <c r="B207" s="33" t="s">
        <v>1224</v>
      </c>
      <c r="C207" s="33" t="s">
        <v>372</v>
      </c>
      <c r="D207" s="33" t="s">
        <v>216</v>
      </c>
      <c r="E207" s="33">
        <v>54</v>
      </c>
      <c r="F207" s="33" t="s">
        <v>325</v>
      </c>
      <c r="G207" s="33" t="s">
        <v>325</v>
      </c>
      <c r="H207" s="52" t="str">
        <f t="shared" si="6"/>
        <v>盧＊蓉</v>
      </c>
      <c r="I207" s="23" t="str">
        <f t="shared" si="7"/>
        <v>0＊511592</v>
      </c>
      <c r="J207" s="33" t="s">
        <v>1651</v>
      </c>
      <c r="K207" s="33" t="s">
        <v>1127</v>
      </c>
      <c r="L207" s="33">
        <v>5760190</v>
      </c>
      <c r="M207" s="33">
        <v>5760300</v>
      </c>
      <c r="N207" s="33"/>
      <c r="O207" s="33"/>
      <c r="P207" s="33"/>
      <c r="Q207" s="33"/>
      <c r="R207" s="36" t="s">
        <v>334</v>
      </c>
      <c r="S207" s="2"/>
      <c r="T207" s="2"/>
      <c r="U207" s="2"/>
      <c r="V207" s="2"/>
      <c r="W207" s="2"/>
      <c r="X207" s="18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2"/>
      <c r="AQ207" s="2"/>
      <c r="AR207" s="2"/>
      <c r="AS207" s="1"/>
      <c r="AT207" s="1"/>
      <c r="AU207" s="1"/>
      <c r="AV207" s="1"/>
      <c r="AW207" s="1"/>
      <c r="AX207" s="2"/>
      <c r="AY207" s="1"/>
      <c r="AZ207" s="1"/>
      <c r="BA207" s="1"/>
      <c r="BB207" s="1"/>
      <c r="BC207" s="1"/>
      <c r="BD207" s="1"/>
      <c r="BE207" s="1"/>
      <c r="BF207" s="1"/>
      <c r="BG207" s="1" t="s">
        <v>1829</v>
      </c>
      <c r="BH207" s="1"/>
      <c r="BI207" s="2"/>
      <c r="BJ207" s="2"/>
      <c r="BK207" s="1"/>
      <c r="BL207" s="2"/>
      <c r="BM207" s="2"/>
      <c r="BN207" s="2"/>
      <c r="BO207" s="1"/>
      <c r="BP207" s="29"/>
    </row>
    <row r="208" spans="1:68" ht="16.2">
      <c r="A208" s="23">
        <v>204</v>
      </c>
      <c r="B208" s="33" t="s">
        <v>1887</v>
      </c>
      <c r="C208" s="33" t="s">
        <v>1666</v>
      </c>
      <c r="D208" s="33" t="s">
        <v>218</v>
      </c>
      <c r="E208" s="33">
        <v>73</v>
      </c>
      <c r="F208" s="33" t="s">
        <v>325</v>
      </c>
      <c r="G208" s="33" t="s">
        <v>325</v>
      </c>
      <c r="H208" s="52" t="str">
        <f t="shared" si="6"/>
        <v>陳＊明</v>
      </c>
      <c r="I208" s="23" t="str">
        <f t="shared" si="7"/>
        <v>0＊419744</v>
      </c>
      <c r="J208" s="33" t="s">
        <v>1651</v>
      </c>
      <c r="K208" s="33">
        <v>5761060</v>
      </c>
      <c r="L208" s="33">
        <v>5761060</v>
      </c>
      <c r="M208" s="33"/>
      <c r="N208" s="33"/>
      <c r="O208" s="33"/>
      <c r="P208" s="33"/>
      <c r="Q208" s="33"/>
      <c r="R208" s="36" t="s">
        <v>334</v>
      </c>
      <c r="S208" s="2"/>
      <c r="T208" s="2"/>
      <c r="U208" s="2"/>
      <c r="V208" s="2" t="s">
        <v>1829</v>
      </c>
      <c r="W208" s="2"/>
      <c r="X208" s="18" t="s">
        <v>1829</v>
      </c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2"/>
      <c r="AQ208" s="2"/>
      <c r="AR208" s="2"/>
      <c r="AS208" s="1"/>
      <c r="AT208" s="1"/>
      <c r="AU208" s="1"/>
      <c r="AV208" s="1"/>
      <c r="AW208" s="1"/>
      <c r="AX208" s="2"/>
      <c r="AY208" s="1"/>
      <c r="AZ208" s="1"/>
      <c r="BA208" s="1"/>
      <c r="BB208" s="1"/>
      <c r="BC208" s="1"/>
      <c r="BD208" s="1"/>
      <c r="BE208" s="1"/>
      <c r="BF208" s="1"/>
      <c r="BG208" s="2"/>
      <c r="BH208" s="1"/>
      <c r="BI208" s="2"/>
      <c r="BJ208" s="2"/>
      <c r="BK208" s="1"/>
      <c r="BL208" s="2"/>
      <c r="BM208" s="2"/>
      <c r="BN208" s="2"/>
      <c r="BO208" s="1"/>
      <c r="BP208" s="29"/>
    </row>
    <row r="209" spans="1:68" ht="46.8">
      <c r="A209" s="23">
        <v>205</v>
      </c>
      <c r="B209" s="33" t="s">
        <v>714</v>
      </c>
      <c r="C209" s="33" t="s">
        <v>715</v>
      </c>
      <c r="D209" s="33" t="s">
        <v>216</v>
      </c>
      <c r="E209" s="33">
        <v>80</v>
      </c>
      <c r="F209" s="33" t="s">
        <v>325</v>
      </c>
      <c r="G209" s="33" t="s">
        <v>325</v>
      </c>
      <c r="H209" s="52" t="str">
        <f t="shared" si="6"/>
        <v>許＊豊</v>
      </c>
      <c r="I209" s="23" t="str">
        <f t="shared" si="7"/>
        <v>0＊141717</v>
      </c>
      <c r="J209" s="33" t="s">
        <v>1651</v>
      </c>
      <c r="K209" s="33" t="s">
        <v>1135</v>
      </c>
      <c r="L209" s="33">
        <v>5760190</v>
      </c>
      <c r="M209" s="33">
        <v>5760300</v>
      </c>
      <c r="N209" s="33">
        <v>5761110</v>
      </c>
      <c r="O209" s="33"/>
      <c r="P209" s="33"/>
      <c r="Q209" s="33"/>
      <c r="R209" s="36" t="s">
        <v>334</v>
      </c>
      <c r="S209" s="2"/>
      <c r="T209" s="2"/>
      <c r="U209" s="2"/>
      <c r="V209" s="2"/>
      <c r="W209" s="2"/>
      <c r="X209" s="18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2"/>
      <c r="AQ209" s="2"/>
      <c r="AR209" s="2"/>
      <c r="AS209" s="1"/>
      <c r="AT209" s="1"/>
      <c r="AU209" s="1"/>
      <c r="AV209" s="1"/>
      <c r="AW209" s="1"/>
      <c r="AX209" s="2"/>
      <c r="AY209" s="1"/>
      <c r="AZ209" s="1"/>
      <c r="BA209" s="1"/>
      <c r="BB209" s="1"/>
      <c r="BC209" s="1" t="s">
        <v>1829</v>
      </c>
      <c r="BD209" s="1"/>
      <c r="BE209" s="1"/>
      <c r="BF209" s="1"/>
      <c r="BG209" s="1" t="s">
        <v>1829</v>
      </c>
      <c r="BH209" s="1"/>
      <c r="BI209" s="2"/>
      <c r="BJ209" s="2"/>
      <c r="BK209" s="1"/>
      <c r="BL209" s="2"/>
      <c r="BM209" s="2"/>
      <c r="BN209" s="2"/>
      <c r="BO209" s="1"/>
      <c r="BP209" s="29"/>
    </row>
    <row r="210" spans="1:68" ht="31.2">
      <c r="A210" s="23">
        <v>206</v>
      </c>
      <c r="B210" s="33" t="s">
        <v>1888</v>
      </c>
      <c r="C210" s="33" t="s">
        <v>1667</v>
      </c>
      <c r="D210" s="33" t="s">
        <v>216</v>
      </c>
      <c r="E210" s="33">
        <v>61</v>
      </c>
      <c r="F210" s="33" t="s">
        <v>325</v>
      </c>
      <c r="G210" s="33" t="s">
        <v>325</v>
      </c>
      <c r="H210" s="52" t="str">
        <f t="shared" si="6"/>
        <v>莊＊娟</v>
      </c>
      <c r="I210" s="23" t="str">
        <f t="shared" si="7"/>
        <v>0＊838388</v>
      </c>
      <c r="J210" s="33" t="s">
        <v>1651</v>
      </c>
      <c r="K210" s="33" t="s">
        <v>1127</v>
      </c>
      <c r="L210" s="33">
        <v>5760190</v>
      </c>
      <c r="M210" s="33">
        <v>5760300</v>
      </c>
      <c r="N210" s="33"/>
      <c r="O210" s="33"/>
      <c r="P210" s="33"/>
      <c r="Q210" s="33"/>
      <c r="R210" s="36" t="s">
        <v>334</v>
      </c>
      <c r="S210" s="2"/>
      <c r="T210" s="2"/>
      <c r="U210" s="2"/>
      <c r="V210" s="2"/>
      <c r="W210" s="2"/>
      <c r="X210" s="18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2"/>
      <c r="AQ210" s="2"/>
      <c r="AR210" s="2"/>
      <c r="AS210" s="1"/>
      <c r="AT210" s="1"/>
      <c r="AU210" s="1"/>
      <c r="AV210" s="1"/>
      <c r="AW210" s="1"/>
      <c r="AX210" s="2"/>
      <c r="AY210" s="1"/>
      <c r="AZ210" s="1"/>
      <c r="BA210" s="1"/>
      <c r="BB210" s="1"/>
      <c r="BC210" s="1"/>
      <c r="BD210" s="1"/>
      <c r="BE210" s="1"/>
      <c r="BF210" s="1"/>
      <c r="BG210" s="1" t="s">
        <v>1829</v>
      </c>
      <c r="BH210" s="1"/>
      <c r="BI210" s="2"/>
      <c r="BJ210" s="2"/>
      <c r="BK210" s="1"/>
      <c r="BL210" s="2"/>
      <c r="BM210" s="2"/>
      <c r="BN210" s="2"/>
      <c r="BO210" s="1"/>
      <c r="BP210" s="29"/>
    </row>
    <row r="211" spans="1:68" ht="31.2">
      <c r="A211" s="23">
        <v>207</v>
      </c>
      <c r="B211" s="33" t="s">
        <v>1889</v>
      </c>
      <c r="C211" s="33" t="s">
        <v>1668</v>
      </c>
      <c r="D211" s="33" t="s">
        <v>216</v>
      </c>
      <c r="E211" s="33">
        <v>88</v>
      </c>
      <c r="F211" s="33" t="s">
        <v>325</v>
      </c>
      <c r="G211" s="33" t="s">
        <v>325</v>
      </c>
      <c r="H211" s="52" t="str">
        <f t="shared" si="6"/>
        <v>林＊善</v>
      </c>
      <c r="I211" s="23" t="str">
        <f t="shared" si="7"/>
        <v>0＊396325</v>
      </c>
      <c r="J211" s="33" t="s">
        <v>1651</v>
      </c>
      <c r="K211" s="33" t="s">
        <v>1127</v>
      </c>
      <c r="L211" s="33">
        <v>5760190</v>
      </c>
      <c r="M211" s="33">
        <v>5760300</v>
      </c>
      <c r="N211" s="33"/>
      <c r="O211" s="33"/>
      <c r="P211" s="33"/>
      <c r="Q211" s="33"/>
      <c r="R211" s="36" t="s">
        <v>334</v>
      </c>
      <c r="S211" s="2"/>
      <c r="T211" s="2"/>
      <c r="U211" s="2"/>
      <c r="V211" s="2"/>
      <c r="W211" s="2"/>
      <c r="X211" s="18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2"/>
      <c r="AQ211" s="2"/>
      <c r="AR211" s="2"/>
      <c r="AS211" s="1"/>
      <c r="AT211" s="1"/>
      <c r="AU211" s="1"/>
      <c r="AV211" s="1"/>
      <c r="AW211" s="1"/>
      <c r="AX211" s="2"/>
      <c r="AY211" s="1"/>
      <c r="AZ211" s="1"/>
      <c r="BA211" s="1"/>
      <c r="BB211" s="1"/>
      <c r="BC211" s="1"/>
      <c r="BD211" s="1"/>
      <c r="BE211" s="1"/>
      <c r="BF211" s="1"/>
      <c r="BG211" s="1" t="s">
        <v>1829</v>
      </c>
      <c r="BH211" s="1"/>
      <c r="BI211" s="2"/>
      <c r="BJ211" s="2"/>
      <c r="BK211" s="1"/>
      <c r="BL211" s="2"/>
      <c r="BM211" s="2"/>
      <c r="BN211" s="2"/>
      <c r="BO211" s="1"/>
      <c r="BP211" s="29"/>
    </row>
    <row r="212" spans="1:68" ht="31.2">
      <c r="A212" s="23">
        <v>208</v>
      </c>
      <c r="B212" s="33" t="s">
        <v>1890</v>
      </c>
      <c r="C212" s="33" t="s">
        <v>1669</v>
      </c>
      <c r="D212" s="33" t="s">
        <v>218</v>
      </c>
      <c r="E212" s="33">
        <v>54</v>
      </c>
      <c r="F212" s="33" t="s">
        <v>325</v>
      </c>
      <c r="G212" s="33" t="s">
        <v>325</v>
      </c>
      <c r="H212" s="52" t="str">
        <f t="shared" si="6"/>
        <v>歐＊誌</v>
      </c>
      <c r="I212" s="23" t="str">
        <f t="shared" si="7"/>
        <v>1＊101116</v>
      </c>
      <c r="J212" s="33" t="s">
        <v>1651</v>
      </c>
      <c r="K212" s="33" t="s">
        <v>1127</v>
      </c>
      <c r="L212" s="33">
        <v>5760190</v>
      </c>
      <c r="M212" s="33">
        <v>5760300</v>
      </c>
      <c r="N212" s="33"/>
      <c r="O212" s="33"/>
      <c r="P212" s="33"/>
      <c r="Q212" s="33"/>
      <c r="R212" s="36" t="s">
        <v>334</v>
      </c>
      <c r="S212" s="2"/>
      <c r="T212" s="2"/>
      <c r="U212" s="2"/>
      <c r="V212" s="2"/>
      <c r="W212" s="2"/>
      <c r="X212" s="18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2"/>
      <c r="AQ212" s="2"/>
      <c r="AR212" s="2"/>
      <c r="AS212" s="1"/>
      <c r="AT212" s="1"/>
      <c r="AU212" s="1"/>
      <c r="AV212" s="1"/>
      <c r="AW212" s="1"/>
      <c r="AX212" s="2"/>
      <c r="AY212" s="1"/>
      <c r="AZ212" s="1"/>
      <c r="BA212" s="1"/>
      <c r="BB212" s="1"/>
      <c r="BC212" s="1"/>
      <c r="BD212" s="1"/>
      <c r="BE212" s="1"/>
      <c r="BF212" s="1"/>
      <c r="BG212" s="1" t="s">
        <v>1829</v>
      </c>
      <c r="BH212" s="1"/>
      <c r="BI212" s="2"/>
      <c r="BJ212" s="2"/>
      <c r="BK212" s="1"/>
      <c r="BL212" s="2"/>
      <c r="BM212" s="2"/>
      <c r="BN212" s="2"/>
      <c r="BO212" s="1"/>
      <c r="BP212" s="29"/>
    </row>
    <row r="213" spans="1:68" ht="16.2">
      <c r="A213" s="23">
        <v>209</v>
      </c>
      <c r="B213" s="33" t="s">
        <v>1539</v>
      </c>
      <c r="C213" s="33" t="s">
        <v>1444</v>
      </c>
      <c r="D213" s="33" t="s">
        <v>218</v>
      </c>
      <c r="E213" s="33">
        <v>54</v>
      </c>
      <c r="F213" s="33" t="s">
        <v>325</v>
      </c>
      <c r="G213" s="33" t="s">
        <v>325</v>
      </c>
      <c r="H213" s="52" t="str">
        <f t="shared" si="6"/>
        <v>劉＊源</v>
      </c>
      <c r="I213" s="23" t="str">
        <f t="shared" si="7"/>
        <v>1＊604856</v>
      </c>
      <c r="J213" s="33" t="s">
        <v>1651</v>
      </c>
      <c r="K213" s="33">
        <v>5761110</v>
      </c>
      <c r="L213" s="33">
        <v>5761110</v>
      </c>
      <c r="M213" s="33"/>
      <c r="N213" s="33"/>
      <c r="O213" s="33"/>
      <c r="P213" s="33"/>
      <c r="Q213" s="33"/>
      <c r="R213" s="36" t="s">
        <v>334</v>
      </c>
      <c r="S213" s="2"/>
      <c r="T213" s="2"/>
      <c r="U213" s="2"/>
      <c r="V213" s="2"/>
      <c r="W213" s="2"/>
      <c r="X213" s="18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2"/>
      <c r="AQ213" s="2"/>
      <c r="AR213" s="2"/>
      <c r="AS213" s="1"/>
      <c r="AT213" s="1"/>
      <c r="AU213" s="1"/>
      <c r="AV213" s="1"/>
      <c r="AW213" s="1"/>
      <c r="AX213" s="2"/>
      <c r="AY213" s="1"/>
      <c r="AZ213" s="1"/>
      <c r="BA213" s="1"/>
      <c r="BB213" s="1" t="s">
        <v>1830</v>
      </c>
      <c r="BC213" s="1"/>
      <c r="BD213" s="1"/>
      <c r="BE213" s="1"/>
      <c r="BF213" s="1"/>
      <c r="BG213" s="1"/>
      <c r="BH213" s="1"/>
      <c r="BI213" s="2"/>
      <c r="BJ213" s="2"/>
      <c r="BK213" s="1"/>
      <c r="BL213" s="2"/>
      <c r="BM213" s="2"/>
      <c r="BN213" s="2"/>
      <c r="BO213" s="1"/>
      <c r="BP213" s="29"/>
    </row>
    <row r="214" spans="1:68" ht="46.8">
      <c r="A214" s="23">
        <v>210</v>
      </c>
      <c r="B214" s="33" t="s">
        <v>1891</v>
      </c>
      <c r="C214" s="33" t="s">
        <v>1670</v>
      </c>
      <c r="D214" s="33" t="s">
        <v>216</v>
      </c>
      <c r="E214" s="33">
        <v>73</v>
      </c>
      <c r="F214" s="33" t="s">
        <v>325</v>
      </c>
      <c r="G214" s="33" t="s">
        <v>325</v>
      </c>
      <c r="H214" s="52" t="str">
        <f t="shared" si="6"/>
        <v>冉＊麗花</v>
      </c>
      <c r="I214" s="23" t="str">
        <f t="shared" si="7"/>
        <v>1＊799700</v>
      </c>
      <c r="J214" s="33" t="s">
        <v>1651</v>
      </c>
      <c r="K214" s="33" t="s">
        <v>1803</v>
      </c>
      <c r="L214" s="33">
        <v>5760190</v>
      </c>
      <c r="M214" s="33">
        <v>5760300</v>
      </c>
      <c r="N214" s="33">
        <v>5760350</v>
      </c>
      <c r="O214" s="33"/>
      <c r="P214" s="33"/>
      <c r="Q214" s="33"/>
      <c r="R214" s="36" t="s">
        <v>334</v>
      </c>
      <c r="S214" s="2"/>
      <c r="T214" s="2"/>
      <c r="U214" s="2"/>
      <c r="V214" s="2"/>
      <c r="W214" s="2"/>
      <c r="X214" s="18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2"/>
      <c r="AQ214" s="2"/>
      <c r="AR214" s="2"/>
      <c r="AS214" s="1"/>
      <c r="AT214" s="1"/>
      <c r="AU214" s="1"/>
      <c r="AV214" s="1"/>
      <c r="AW214" s="1"/>
      <c r="AX214" s="2"/>
      <c r="AY214" s="1"/>
      <c r="AZ214" s="1"/>
      <c r="BA214" s="1" t="s">
        <v>1829</v>
      </c>
      <c r="BB214" s="1"/>
      <c r="BC214" s="1"/>
      <c r="BD214" s="1"/>
      <c r="BE214" s="1"/>
      <c r="BF214" s="1"/>
      <c r="BG214" s="1" t="s">
        <v>1829</v>
      </c>
      <c r="BH214" s="1"/>
      <c r="BI214" s="2"/>
      <c r="BJ214" s="2"/>
      <c r="BK214" s="1"/>
      <c r="BL214" s="2"/>
      <c r="BM214" s="2"/>
      <c r="BN214" s="2"/>
      <c r="BO214" s="1"/>
      <c r="BP214" s="29"/>
    </row>
    <row r="215" spans="1:68" ht="46.8">
      <c r="A215" s="23">
        <v>211</v>
      </c>
      <c r="B215" s="33" t="s">
        <v>1239</v>
      </c>
      <c r="C215" s="33" t="s">
        <v>391</v>
      </c>
      <c r="D215" s="33" t="s">
        <v>218</v>
      </c>
      <c r="E215" s="33">
        <v>81</v>
      </c>
      <c r="F215" s="33" t="s">
        <v>325</v>
      </c>
      <c r="G215" s="33" t="s">
        <v>325</v>
      </c>
      <c r="H215" s="52" t="str">
        <f t="shared" si="6"/>
        <v>宋＊明</v>
      </c>
      <c r="I215" s="23" t="str">
        <f t="shared" si="7"/>
        <v>2＊485464</v>
      </c>
      <c r="J215" s="33" t="s">
        <v>1651</v>
      </c>
      <c r="K215" s="33" t="s">
        <v>1803</v>
      </c>
      <c r="L215" s="33">
        <v>5760190</v>
      </c>
      <c r="M215" s="33">
        <v>5760300</v>
      </c>
      <c r="N215" s="33">
        <v>5760350</v>
      </c>
      <c r="O215" s="33"/>
      <c r="P215" s="33"/>
      <c r="Q215" s="33"/>
      <c r="R215" s="36" t="s">
        <v>334</v>
      </c>
      <c r="S215" s="2"/>
      <c r="T215" s="2"/>
      <c r="U215" s="2"/>
      <c r="V215" s="2"/>
      <c r="W215" s="2"/>
      <c r="X215" s="18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2"/>
      <c r="AQ215" s="2"/>
      <c r="AR215" s="2"/>
      <c r="AS215" s="1"/>
      <c r="AT215" s="1"/>
      <c r="AU215" s="1"/>
      <c r="AV215" s="1"/>
      <c r="AW215" s="1"/>
      <c r="AX215" s="2"/>
      <c r="AY215" s="1"/>
      <c r="AZ215" s="1"/>
      <c r="BA215" s="1" t="s">
        <v>1829</v>
      </c>
      <c r="BB215" s="1"/>
      <c r="BC215" s="1"/>
      <c r="BD215" s="1"/>
      <c r="BE215" s="1"/>
      <c r="BF215" s="1"/>
      <c r="BG215" s="1" t="s">
        <v>1829</v>
      </c>
      <c r="BH215" s="1"/>
      <c r="BI215" s="2"/>
      <c r="BJ215" s="2"/>
      <c r="BK215" s="1" t="s">
        <v>1114</v>
      </c>
      <c r="BL215" s="2"/>
      <c r="BM215" s="2"/>
      <c r="BN215" s="2"/>
      <c r="BO215" s="1"/>
      <c r="BP215" s="29"/>
    </row>
    <row r="216" spans="1:68" ht="16.2">
      <c r="A216" s="23">
        <v>212</v>
      </c>
      <c r="B216" s="33" t="s">
        <v>220</v>
      </c>
      <c r="C216" s="33" t="s">
        <v>113</v>
      </c>
      <c r="D216" s="33" t="s">
        <v>218</v>
      </c>
      <c r="E216" s="33">
        <v>48</v>
      </c>
      <c r="F216" s="33" t="s">
        <v>325</v>
      </c>
      <c r="G216" s="33" t="s">
        <v>325</v>
      </c>
      <c r="H216" s="52" t="str">
        <f t="shared" si="6"/>
        <v>王＊榮</v>
      </c>
      <c r="I216" s="23" t="str">
        <f t="shared" si="7"/>
        <v>2＊671706</v>
      </c>
      <c r="J216" s="33" t="s">
        <v>1651</v>
      </c>
      <c r="K216" s="33">
        <v>5761110</v>
      </c>
      <c r="L216" s="33">
        <v>5761110</v>
      </c>
      <c r="M216" s="33"/>
      <c r="N216" s="33"/>
      <c r="O216" s="33"/>
      <c r="P216" s="33"/>
      <c r="Q216" s="33"/>
      <c r="R216" s="36" t="s">
        <v>334</v>
      </c>
      <c r="S216" s="2"/>
      <c r="T216" s="2"/>
      <c r="U216" s="2"/>
      <c r="V216" s="2"/>
      <c r="W216" s="2"/>
      <c r="X216" s="18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2"/>
      <c r="AQ216" s="2"/>
      <c r="AR216" s="2"/>
      <c r="AS216" s="1"/>
      <c r="AT216" s="1"/>
      <c r="AU216" s="1"/>
      <c r="AV216" s="1"/>
      <c r="AW216" s="1"/>
      <c r="AX216" s="2"/>
      <c r="AY216" s="1"/>
      <c r="AZ216" s="1"/>
      <c r="BA216" s="1"/>
      <c r="BB216" s="1" t="s">
        <v>1830</v>
      </c>
      <c r="BC216" s="1"/>
      <c r="BD216" s="1"/>
      <c r="BE216" s="1"/>
      <c r="BF216" s="1"/>
      <c r="BG216" s="2"/>
      <c r="BH216" s="1"/>
      <c r="BI216" s="2"/>
      <c r="BJ216" s="2"/>
      <c r="BK216" s="1"/>
      <c r="BL216" s="2"/>
      <c r="BM216" s="2"/>
      <c r="BN216" s="2"/>
      <c r="BO216" s="1"/>
      <c r="BP216" s="29"/>
    </row>
    <row r="217" spans="1:68" ht="16.2">
      <c r="A217" s="23">
        <v>213</v>
      </c>
      <c r="B217" s="33" t="s">
        <v>997</v>
      </c>
      <c r="C217" s="33" t="s">
        <v>837</v>
      </c>
      <c r="D217" s="33" t="s">
        <v>218</v>
      </c>
      <c r="E217" s="33">
        <v>83</v>
      </c>
      <c r="F217" s="33" t="s">
        <v>325</v>
      </c>
      <c r="G217" s="33" t="s">
        <v>325</v>
      </c>
      <c r="H217" s="52" t="str">
        <f t="shared" si="6"/>
        <v>呂＊財</v>
      </c>
      <c r="I217" s="23" t="str">
        <f t="shared" si="7"/>
        <v>2＊730208</v>
      </c>
      <c r="J217" s="33" t="s">
        <v>1651</v>
      </c>
      <c r="K217" s="33">
        <v>5760350</v>
      </c>
      <c r="L217" s="33">
        <v>5760350</v>
      </c>
      <c r="M217" s="33"/>
      <c r="N217" s="33"/>
      <c r="O217" s="33"/>
      <c r="P217" s="33"/>
      <c r="Q217" s="33"/>
      <c r="R217" s="36" t="s">
        <v>334</v>
      </c>
      <c r="S217" s="2"/>
      <c r="T217" s="2"/>
      <c r="U217" s="2"/>
      <c r="V217" s="2"/>
      <c r="W217" s="2"/>
      <c r="X217" s="18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2"/>
      <c r="AQ217" s="2"/>
      <c r="AR217" s="2"/>
      <c r="AS217" s="1"/>
      <c r="AT217" s="1"/>
      <c r="AU217" s="1"/>
      <c r="AV217" s="1"/>
      <c r="AW217" s="1"/>
      <c r="AX217" s="2"/>
      <c r="AY217" s="1"/>
      <c r="AZ217" s="1"/>
      <c r="BA217" s="1" t="s">
        <v>1829</v>
      </c>
      <c r="BB217" s="1"/>
      <c r="BC217" s="1"/>
      <c r="BD217" s="1"/>
      <c r="BE217" s="1"/>
      <c r="BF217" s="1"/>
      <c r="BG217" s="2"/>
      <c r="BH217" s="1"/>
      <c r="BI217" s="2"/>
      <c r="BJ217" s="2"/>
      <c r="BK217" s="1"/>
      <c r="BL217" s="2"/>
      <c r="BM217" s="2"/>
      <c r="BN217" s="2"/>
      <c r="BO217" s="1"/>
      <c r="BP217" s="29"/>
    </row>
    <row r="218" spans="1:68" ht="31.2">
      <c r="A218" s="23">
        <v>214</v>
      </c>
      <c r="B218" s="33" t="s">
        <v>235</v>
      </c>
      <c r="C218" s="33" t="s">
        <v>136</v>
      </c>
      <c r="D218" s="33" t="s">
        <v>218</v>
      </c>
      <c r="E218" s="33">
        <v>57</v>
      </c>
      <c r="F218" s="33" t="s">
        <v>325</v>
      </c>
      <c r="G218" s="33" t="s">
        <v>325</v>
      </c>
      <c r="H218" s="52" t="str">
        <f t="shared" si="6"/>
        <v>陳＊輝</v>
      </c>
      <c r="I218" s="23" t="str">
        <f t="shared" si="7"/>
        <v>0＊454661</v>
      </c>
      <c r="J218" s="33" t="s">
        <v>1664</v>
      </c>
      <c r="K218" s="33" t="s">
        <v>1127</v>
      </c>
      <c r="L218" s="33">
        <v>5760190</v>
      </c>
      <c r="M218" s="33">
        <v>5760300</v>
      </c>
      <c r="N218" s="33"/>
      <c r="O218" s="33"/>
      <c r="P218" s="33"/>
      <c r="Q218" s="33"/>
      <c r="R218" s="36" t="s">
        <v>334</v>
      </c>
      <c r="S218" s="2"/>
      <c r="T218" s="2"/>
      <c r="U218" s="2"/>
      <c r="V218" s="2"/>
      <c r="W218" s="2"/>
      <c r="X218" s="18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2"/>
      <c r="AQ218" s="2"/>
      <c r="AR218" s="2"/>
      <c r="AS218" s="1"/>
      <c r="AT218" s="1"/>
      <c r="AU218" s="1"/>
      <c r="AV218" s="1"/>
      <c r="AW218" s="1"/>
      <c r="AX218" s="2"/>
      <c r="AY218" s="1"/>
      <c r="AZ218" s="1"/>
      <c r="BA218" s="1"/>
      <c r="BB218" s="1"/>
      <c r="BC218" s="1"/>
      <c r="BD218" s="1"/>
      <c r="BE218" s="1"/>
      <c r="BF218" s="1"/>
      <c r="BG218" s="1" t="s">
        <v>1829</v>
      </c>
      <c r="BH218" s="1"/>
      <c r="BI218" s="2"/>
      <c r="BJ218" s="2"/>
      <c r="BK218" s="1"/>
      <c r="BL218" s="2"/>
      <c r="BM218" s="2"/>
      <c r="BN218" s="2"/>
      <c r="BO218" s="1"/>
      <c r="BP218" s="29"/>
    </row>
    <row r="219" spans="1:68" ht="31.2">
      <c r="A219" s="23">
        <v>215</v>
      </c>
      <c r="B219" s="33" t="s">
        <v>1892</v>
      </c>
      <c r="C219" s="33" t="s">
        <v>1671</v>
      </c>
      <c r="D219" s="33" t="s">
        <v>216</v>
      </c>
      <c r="E219" s="33">
        <v>66</v>
      </c>
      <c r="F219" s="33" t="s">
        <v>325</v>
      </c>
      <c r="G219" s="33" t="s">
        <v>325</v>
      </c>
      <c r="H219" s="52" t="str">
        <f t="shared" si="6"/>
        <v>張＊金</v>
      </c>
      <c r="I219" s="23" t="str">
        <f t="shared" si="7"/>
        <v>1＊782064</v>
      </c>
      <c r="J219" s="33" t="s">
        <v>1664</v>
      </c>
      <c r="K219" s="33" t="s">
        <v>1127</v>
      </c>
      <c r="L219" s="33">
        <v>5760190</v>
      </c>
      <c r="M219" s="33">
        <v>5760300</v>
      </c>
      <c r="N219" s="33"/>
      <c r="O219" s="33"/>
      <c r="P219" s="33"/>
      <c r="Q219" s="33"/>
      <c r="R219" s="36" t="s">
        <v>334</v>
      </c>
      <c r="S219" s="2"/>
      <c r="T219" s="2"/>
      <c r="U219" s="2"/>
      <c r="V219" s="2"/>
      <c r="W219" s="2"/>
      <c r="X219" s="18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2"/>
      <c r="AQ219" s="2"/>
      <c r="AR219" s="2"/>
      <c r="AS219" s="1"/>
      <c r="AT219" s="1"/>
      <c r="AU219" s="1"/>
      <c r="AV219" s="1"/>
      <c r="AW219" s="1"/>
      <c r="AX219" s="2"/>
      <c r="AY219" s="1"/>
      <c r="AZ219" s="1"/>
      <c r="BA219" s="1"/>
      <c r="BB219" s="1"/>
      <c r="BC219" s="1"/>
      <c r="BD219" s="1"/>
      <c r="BE219" s="1"/>
      <c r="BF219" s="1"/>
      <c r="BG219" s="1" t="s">
        <v>1829</v>
      </c>
      <c r="BH219" s="1"/>
      <c r="BI219" s="2"/>
      <c r="BJ219" s="2"/>
      <c r="BK219" s="1"/>
      <c r="BL219" s="2"/>
      <c r="BM219" s="2"/>
      <c r="BN219" s="2"/>
      <c r="BO219" s="1"/>
      <c r="BP219" s="29"/>
    </row>
    <row r="220" spans="1:68" ht="31.2">
      <c r="A220" s="23">
        <v>216</v>
      </c>
      <c r="B220" s="33" t="s">
        <v>1893</v>
      </c>
      <c r="C220" s="33" t="s">
        <v>1672</v>
      </c>
      <c r="D220" s="33" t="s">
        <v>216</v>
      </c>
      <c r="E220" s="33">
        <v>81</v>
      </c>
      <c r="F220" s="33" t="s">
        <v>325</v>
      </c>
      <c r="G220" s="33" t="s">
        <v>325</v>
      </c>
      <c r="H220" s="52" t="str">
        <f t="shared" si="6"/>
        <v>謝＊秋雪</v>
      </c>
      <c r="I220" s="23" t="str">
        <f t="shared" si="7"/>
        <v>1＊923134</v>
      </c>
      <c r="J220" s="33" t="s">
        <v>1664</v>
      </c>
      <c r="K220" s="33">
        <v>5761085</v>
      </c>
      <c r="L220" s="33">
        <v>5761085</v>
      </c>
      <c r="M220" s="33"/>
      <c r="N220" s="33"/>
      <c r="O220" s="33"/>
      <c r="P220" s="33"/>
      <c r="Q220" s="33"/>
      <c r="R220" s="36" t="s">
        <v>334</v>
      </c>
      <c r="S220" s="2"/>
      <c r="T220" s="2"/>
      <c r="U220" s="2"/>
      <c r="V220" s="2"/>
      <c r="W220" s="2"/>
      <c r="X220" s="18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2"/>
      <c r="AQ220" s="2"/>
      <c r="AR220" s="2"/>
      <c r="AS220" s="1"/>
      <c r="AT220" s="1"/>
      <c r="AU220" s="1"/>
      <c r="AV220" s="1"/>
      <c r="AW220" s="1"/>
      <c r="AX220" s="2"/>
      <c r="AY220" s="1"/>
      <c r="AZ220" s="1"/>
      <c r="BA220" s="1"/>
      <c r="BB220" s="1"/>
      <c r="BC220" s="1"/>
      <c r="BD220" s="1"/>
      <c r="BE220" s="1"/>
      <c r="BF220" s="1"/>
      <c r="BG220" s="2"/>
      <c r="BH220" s="1"/>
      <c r="BI220" s="2"/>
      <c r="BJ220" s="2"/>
      <c r="BK220" s="1"/>
      <c r="BL220" s="2"/>
      <c r="BM220" s="2"/>
      <c r="BN220" s="2"/>
      <c r="BO220" s="1" t="s">
        <v>1098</v>
      </c>
      <c r="BP220" s="29"/>
    </row>
    <row r="221" spans="1:68" ht="31.2">
      <c r="A221" s="23">
        <v>217</v>
      </c>
      <c r="B221" s="33" t="s">
        <v>1894</v>
      </c>
      <c r="C221" s="33" t="s">
        <v>1673</v>
      </c>
      <c r="D221" s="33" t="s">
        <v>216</v>
      </c>
      <c r="E221" s="33">
        <v>86</v>
      </c>
      <c r="F221" s="33" t="s">
        <v>325</v>
      </c>
      <c r="G221" s="33" t="s">
        <v>325</v>
      </c>
      <c r="H221" s="52" t="str">
        <f t="shared" si="6"/>
        <v>王＊茶</v>
      </c>
      <c r="I221" s="23" t="str">
        <f t="shared" si="7"/>
        <v>0＊911727</v>
      </c>
      <c r="J221" s="33" t="s">
        <v>1674</v>
      </c>
      <c r="K221" s="33" t="s">
        <v>1127</v>
      </c>
      <c r="L221" s="33">
        <v>5760190</v>
      </c>
      <c r="M221" s="33">
        <v>5760300</v>
      </c>
      <c r="N221" s="33"/>
      <c r="O221" s="33"/>
      <c r="P221" s="33"/>
      <c r="Q221" s="33"/>
      <c r="R221" s="36" t="s">
        <v>334</v>
      </c>
      <c r="S221" s="2"/>
      <c r="T221" s="2"/>
      <c r="U221" s="2"/>
      <c r="V221" s="2"/>
      <c r="W221" s="2"/>
      <c r="X221" s="18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2"/>
      <c r="AQ221" s="2"/>
      <c r="AR221" s="2"/>
      <c r="AS221" s="1"/>
      <c r="AT221" s="1"/>
      <c r="AU221" s="1"/>
      <c r="AV221" s="1"/>
      <c r="AW221" s="1"/>
      <c r="AX221" s="2"/>
      <c r="AY221" s="1"/>
      <c r="AZ221" s="1"/>
      <c r="BA221" s="1"/>
      <c r="BB221" s="1"/>
      <c r="BC221" s="1"/>
      <c r="BD221" s="1"/>
      <c r="BE221" s="1"/>
      <c r="BF221" s="1"/>
      <c r="BG221" s="1" t="s">
        <v>1804</v>
      </c>
      <c r="BH221" s="1"/>
      <c r="BI221" s="2"/>
      <c r="BJ221" s="2"/>
      <c r="BK221" s="1"/>
      <c r="BL221" s="2"/>
      <c r="BM221" s="2"/>
      <c r="BN221" s="2"/>
      <c r="BO221" s="1"/>
      <c r="BP221" s="29"/>
    </row>
    <row r="222" spans="1:68" ht="31.2">
      <c r="A222" s="23">
        <v>218</v>
      </c>
      <c r="B222" s="33" t="s">
        <v>1895</v>
      </c>
      <c r="C222" s="33" t="s">
        <v>1675</v>
      </c>
      <c r="D222" s="33" t="s">
        <v>216</v>
      </c>
      <c r="E222" s="33">
        <v>58</v>
      </c>
      <c r="F222" s="33" t="s">
        <v>325</v>
      </c>
      <c r="G222" s="33" t="s">
        <v>325</v>
      </c>
      <c r="H222" s="52" t="str">
        <f t="shared" si="6"/>
        <v>陳＊莉</v>
      </c>
      <c r="I222" s="23" t="str">
        <f t="shared" si="7"/>
        <v>1＊291567</v>
      </c>
      <c r="J222" s="33" t="s">
        <v>1674</v>
      </c>
      <c r="K222" s="33" t="s">
        <v>1127</v>
      </c>
      <c r="L222" s="33">
        <v>5760190</v>
      </c>
      <c r="M222" s="33">
        <v>5760300</v>
      </c>
      <c r="N222" s="33"/>
      <c r="O222" s="33"/>
      <c r="P222" s="33"/>
      <c r="Q222" s="33"/>
      <c r="R222" s="36" t="s">
        <v>334</v>
      </c>
      <c r="S222" s="2"/>
      <c r="T222" s="2"/>
      <c r="U222" s="2"/>
      <c r="V222" s="2"/>
      <c r="W222" s="2"/>
      <c r="X222" s="18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2"/>
      <c r="AQ222" s="2"/>
      <c r="AR222" s="2"/>
      <c r="AS222" s="1"/>
      <c r="AT222" s="1"/>
      <c r="AU222" s="1"/>
      <c r="AV222" s="1"/>
      <c r="AW222" s="1"/>
      <c r="AX222" s="2"/>
      <c r="AY222" s="1"/>
      <c r="AZ222" s="1"/>
      <c r="BA222" s="1"/>
      <c r="BB222" s="1"/>
      <c r="BC222" s="1"/>
      <c r="BD222" s="1"/>
      <c r="BE222" s="1"/>
      <c r="BF222" s="1"/>
      <c r="BG222" s="1" t="s">
        <v>1829</v>
      </c>
      <c r="BH222" s="1"/>
      <c r="BI222" s="2"/>
      <c r="BJ222" s="2"/>
      <c r="BK222" s="1"/>
      <c r="BL222" s="2"/>
      <c r="BM222" s="2"/>
      <c r="BN222" s="2"/>
      <c r="BO222" s="1"/>
      <c r="BP222" s="29"/>
    </row>
    <row r="223" spans="1:68" ht="31.2">
      <c r="A223" s="23">
        <v>219</v>
      </c>
      <c r="B223" s="33" t="s">
        <v>1896</v>
      </c>
      <c r="C223" s="33" t="s">
        <v>1676</v>
      </c>
      <c r="D223" s="33" t="s">
        <v>216</v>
      </c>
      <c r="E223" s="33">
        <v>56</v>
      </c>
      <c r="F223" s="33" t="s">
        <v>325</v>
      </c>
      <c r="G223" s="33" t="s">
        <v>325</v>
      </c>
      <c r="H223" s="52" t="str">
        <f t="shared" si="6"/>
        <v>鄒＊良</v>
      </c>
      <c r="I223" s="23" t="str">
        <f t="shared" si="7"/>
        <v>1＊639954</v>
      </c>
      <c r="J223" s="33" t="s">
        <v>1674</v>
      </c>
      <c r="K223" s="33" t="s">
        <v>1127</v>
      </c>
      <c r="L223" s="33">
        <v>5760190</v>
      </c>
      <c r="M223" s="33">
        <v>5760300</v>
      </c>
      <c r="N223" s="33"/>
      <c r="O223" s="33"/>
      <c r="P223" s="33"/>
      <c r="Q223" s="33"/>
      <c r="R223" s="36" t="s">
        <v>334</v>
      </c>
      <c r="S223" s="2"/>
      <c r="T223" s="2"/>
      <c r="U223" s="2"/>
      <c r="V223" s="2"/>
      <c r="W223" s="2"/>
      <c r="X223" s="18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2"/>
      <c r="AQ223" s="2"/>
      <c r="AR223" s="2"/>
      <c r="AS223" s="1"/>
      <c r="AT223" s="1"/>
      <c r="AU223" s="1"/>
      <c r="AV223" s="1"/>
      <c r="AW223" s="1"/>
      <c r="AX223" s="2"/>
      <c r="AY223" s="1"/>
      <c r="AZ223" s="1"/>
      <c r="BA223" s="1"/>
      <c r="BB223" s="1"/>
      <c r="BC223" s="1"/>
      <c r="BD223" s="1"/>
      <c r="BE223" s="1"/>
      <c r="BF223" s="1"/>
      <c r="BG223" s="1" t="s">
        <v>1829</v>
      </c>
      <c r="BH223" s="1"/>
      <c r="BI223" s="2"/>
      <c r="BJ223" s="2"/>
      <c r="BK223" s="1"/>
      <c r="BL223" s="2"/>
      <c r="BM223" s="2"/>
      <c r="BN223" s="2"/>
      <c r="BO223" s="1"/>
      <c r="BP223" s="29"/>
    </row>
    <row r="224" spans="1:68" ht="31.2">
      <c r="A224" s="23">
        <v>220</v>
      </c>
      <c r="B224" s="33" t="s">
        <v>1890</v>
      </c>
      <c r="C224" s="33" t="s">
        <v>1669</v>
      </c>
      <c r="D224" s="33" t="s">
        <v>218</v>
      </c>
      <c r="E224" s="33">
        <v>54</v>
      </c>
      <c r="F224" s="33" t="s">
        <v>325</v>
      </c>
      <c r="G224" s="33" t="s">
        <v>325</v>
      </c>
      <c r="H224" s="52" t="str">
        <f t="shared" si="6"/>
        <v>歐＊誌</v>
      </c>
      <c r="I224" s="23" t="str">
        <f t="shared" si="7"/>
        <v>1＊101116</v>
      </c>
      <c r="J224" s="33" t="s">
        <v>1674</v>
      </c>
      <c r="K224" s="33" t="s">
        <v>1127</v>
      </c>
      <c r="L224" s="33">
        <v>5760190</v>
      </c>
      <c r="M224" s="33">
        <v>5760300</v>
      </c>
      <c r="N224" s="33"/>
      <c r="O224" s="33"/>
      <c r="P224" s="33"/>
      <c r="Q224" s="33"/>
      <c r="R224" s="36" t="s">
        <v>334</v>
      </c>
      <c r="S224" s="2"/>
      <c r="T224" s="2"/>
      <c r="U224" s="2"/>
      <c r="V224" s="2"/>
      <c r="W224" s="2"/>
      <c r="X224" s="18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2"/>
      <c r="AQ224" s="2"/>
      <c r="AR224" s="2"/>
      <c r="AS224" s="1"/>
      <c r="AT224" s="1"/>
      <c r="AU224" s="1"/>
      <c r="AV224" s="1"/>
      <c r="AW224" s="1"/>
      <c r="AX224" s="2"/>
      <c r="AY224" s="1"/>
      <c r="AZ224" s="1"/>
      <c r="BA224" s="1"/>
      <c r="BB224" s="1"/>
      <c r="BC224" s="1"/>
      <c r="BD224" s="1"/>
      <c r="BE224" s="1"/>
      <c r="BF224" s="1"/>
      <c r="BG224" s="1" t="s">
        <v>1829</v>
      </c>
      <c r="BH224" s="1"/>
      <c r="BI224" s="2"/>
      <c r="BJ224" s="2"/>
      <c r="BK224" s="1"/>
      <c r="BL224" s="2"/>
      <c r="BM224" s="2"/>
      <c r="BN224" s="2"/>
      <c r="BO224" s="1"/>
      <c r="BP224" s="29"/>
    </row>
    <row r="225" spans="1:68" ht="31.2">
      <c r="A225" s="23">
        <v>221</v>
      </c>
      <c r="B225" s="33" t="s">
        <v>1227</v>
      </c>
      <c r="C225" s="33" t="s">
        <v>376</v>
      </c>
      <c r="D225" s="33" t="s">
        <v>216</v>
      </c>
      <c r="E225" s="33">
        <v>66</v>
      </c>
      <c r="F225" s="33" t="s">
        <v>325</v>
      </c>
      <c r="G225" s="33" t="s">
        <v>325</v>
      </c>
      <c r="H225" s="52" t="str">
        <f t="shared" si="6"/>
        <v>黃＊蓁</v>
      </c>
      <c r="I225" s="23" t="str">
        <f t="shared" si="7"/>
        <v>1＊267971</v>
      </c>
      <c r="J225" s="33" t="s">
        <v>1674</v>
      </c>
      <c r="K225" s="33" t="s">
        <v>1127</v>
      </c>
      <c r="L225" s="33">
        <v>5760190</v>
      </c>
      <c r="M225" s="33">
        <v>5760300</v>
      </c>
      <c r="N225" s="33"/>
      <c r="O225" s="33"/>
      <c r="P225" s="33"/>
      <c r="Q225" s="33"/>
      <c r="R225" s="36" t="s">
        <v>334</v>
      </c>
      <c r="S225" s="2"/>
      <c r="T225" s="2"/>
      <c r="U225" s="2"/>
      <c r="V225" s="2"/>
      <c r="W225" s="2"/>
      <c r="X225" s="18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2"/>
      <c r="AQ225" s="2"/>
      <c r="AR225" s="2"/>
      <c r="AS225" s="1"/>
      <c r="AT225" s="1"/>
      <c r="AU225" s="1"/>
      <c r="AV225" s="1"/>
      <c r="AW225" s="1"/>
      <c r="AX225" s="2"/>
      <c r="AY225" s="1"/>
      <c r="AZ225" s="1"/>
      <c r="BA225" s="1"/>
      <c r="BB225" s="1"/>
      <c r="BC225" s="1"/>
      <c r="BD225" s="1"/>
      <c r="BE225" s="1"/>
      <c r="BF225" s="1"/>
      <c r="BG225" s="1" t="s">
        <v>1829</v>
      </c>
      <c r="BH225" s="1"/>
      <c r="BI225" s="2"/>
      <c r="BJ225" s="2"/>
      <c r="BK225" s="1"/>
      <c r="BL225" s="2"/>
      <c r="BM225" s="2"/>
      <c r="BN225" s="2"/>
      <c r="BO225" s="1"/>
      <c r="BP225" s="29"/>
    </row>
    <row r="226" spans="1:68" ht="31.2">
      <c r="A226" s="23">
        <v>222</v>
      </c>
      <c r="B226" s="33" t="s">
        <v>1250</v>
      </c>
      <c r="C226" s="33" t="s">
        <v>407</v>
      </c>
      <c r="D226" s="33" t="s">
        <v>216</v>
      </c>
      <c r="E226" s="33">
        <v>79</v>
      </c>
      <c r="F226" s="33" t="s">
        <v>325</v>
      </c>
      <c r="G226" s="33" t="s">
        <v>325</v>
      </c>
      <c r="H226" s="52" t="str">
        <f t="shared" si="6"/>
        <v>陳＊子</v>
      </c>
      <c r="I226" s="23" t="str">
        <f t="shared" si="7"/>
        <v>2＊567926</v>
      </c>
      <c r="J226" s="33" t="s">
        <v>1674</v>
      </c>
      <c r="K226" s="33" t="s">
        <v>1127</v>
      </c>
      <c r="L226" s="33">
        <v>5760190</v>
      </c>
      <c r="M226" s="33">
        <v>5760300</v>
      </c>
      <c r="N226" s="33"/>
      <c r="O226" s="33"/>
      <c r="P226" s="33"/>
      <c r="Q226" s="33"/>
      <c r="R226" s="36" t="s">
        <v>334</v>
      </c>
      <c r="S226" s="2"/>
      <c r="T226" s="2"/>
      <c r="U226" s="2"/>
      <c r="V226" s="2"/>
      <c r="W226" s="2"/>
      <c r="X226" s="18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2"/>
      <c r="AQ226" s="2"/>
      <c r="AR226" s="2"/>
      <c r="AS226" s="1"/>
      <c r="AT226" s="1"/>
      <c r="AU226" s="1"/>
      <c r="AV226" s="1"/>
      <c r="AW226" s="1"/>
      <c r="AX226" s="2"/>
      <c r="AY226" s="1"/>
      <c r="AZ226" s="1"/>
      <c r="BA226" s="1"/>
      <c r="BB226" s="1"/>
      <c r="BC226" s="1"/>
      <c r="BD226" s="1"/>
      <c r="BE226" s="1"/>
      <c r="BF226" s="1"/>
      <c r="BG226" s="1" t="s">
        <v>1829</v>
      </c>
      <c r="BH226" s="1"/>
      <c r="BI226" s="2"/>
      <c r="BJ226" s="2"/>
      <c r="BK226" s="1"/>
      <c r="BL226" s="2"/>
      <c r="BM226" s="2"/>
      <c r="BN226" s="2"/>
      <c r="BO226" s="1"/>
      <c r="BP226" s="29"/>
    </row>
    <row r="227" spans="1:68" ht="31.2">
      <c r="A227" s="23">
        <v>223</v>
      </c>
      <c r="B227" s="33" t="s">
        <v>1897</v>
      </c>
      <c r="C227" s="33" t="s">
        <v>1677</v>
      </c>
      <c r="D227" s="33" t="s">
        <v>218</v>
      </c>
      <c r="E227" s="33">
        <v>68</v>
      </c>
      <c r="F227" s="33" t="s">
        <v>325</v>
      </c>
      <c r="G227" s="33" t="s">
        <v>325</v>
      </c>
      <c r="H227" s="52" t="str">
        <f t="shared" si="6"/>
        <v>張＊福</v>
      </c>
      <c r="I227" s="23" t="str">
        <f t="shared" si="7"/>
        <v>2＊738055</v>
      </c>
      <c r="J227" s="33" t="s">
        <v>1674</v>
      </c>
      <c r="K227" s="33" t="s">
        <v>1127</v>
      </c>
      <c r="L227" s="33">
        <v>5760190</v>
      </c>
      <c r="M227" s="33">
        <v>5760300</v>
      </c>
      <c r="N227" s="33"/>
      <c r="O227" s="33"/>
      <c r="P227" s="33"/>
      <c r="Q227" s="33"/>
      <c r="R227" s="36" t="s">
        <v>334</v>
      </c>
      <c r="S227" s="2"/>
      <c r="T227" s="2"/>
      <c r="U227" s="2"/>
      <c r="V227" s="2"/>
      <c r="W227" s="2"/>
      <c r="X227" s="18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2"/>
      <c r="AQ227" s="2"/>
      <c r="AR227" s="2"/>
      <c r="AS227" s="1"/>
      <c r="AT227" s="1"/>
      <c r="AU227" s="1"/>
      <c r="AV227" s="1"/>
      <c r="AW227" s="1"/>
      <c r="AX227" s="2"/>
      <c r="AY227" s="1"/>
      <c r="AZ227" s="1"/>
      <c r="BA227" s="1"/>
      <c r="BB227" s="1"/>
      <c r="BC227" s="1"/>
      <c r="BD227" s="1"/>
      <c r="BE227" s="1"/>
      <c r="BF227" s="1"/>
      <c r="BG227" s="1" t="s">
        <v>1829</v>
      </c>
      <c r="BH227" s="1"/>
      <c r="BI227" s="2"/>
      <c r="BJ227" s="2"/>
      <c r="BK227" s="1"/>
      <c r="BL227" s="2"/>
      <c r="BM227" s="2"/>
      <c r="BN227" s="2"/>
      <c r="BO227" s="1"/>
      <c r="BP227" s="29"/>
    </row>
    <row r="228" spans="1:68" ht="31.2">
      <c r="A228" s="23">
        <v>224</v>
      </c>
      <c r="B228" s="33" t="s">
        <v>1898</v>
      </c>
      <c r="C228" s="33" t="s">
        <v>1678</v>
      </c>
      <c r="D228" s="33" t="s">
        <v>216</v>
      </c>
      <c r="E228" s="33">
        <v>81</v>
      </c>
      <c r="F228" s="33" t="s">
        <v>325</v>
      </c>
      <c r="G228" s="33" t="s">
        <v>325</v>
      </c>
      <c r="H228" s="52" t="str">
        <f t="shared" si="6"/>
        <v>鄭＊金英</v>
      </c>
      <c r="I228" s="23" t="str">
        <f t="shared" si="7"/>
        <v>2＊313457</v>
      </c>
      <c r="J228" s="33" t="s">
        <v>1674</v>
      </c>
      <c r="K228" s="33" t="s">
        <v>1127</v>
      </c>
      <c r="L228" s="33">
        <v>5760190</v>
      </c>
      <c r="M228" s="33">
        <v>5760300</v>
      </c>
      <c r="N228" s="33"/>
      <c r="O228" s="33"/>
      <c r="P228" s="33"/>
      <c r="Q228" s="33"/>
      <c r="R228" s="36" t="s">
        <v>334</v>
      </c>
      <c r="S228" s="2"/>
      <c r="T228" s="2"/>
      <c r="U228" s="2"/>
      <c r="V228" s="2"/>
      <c r="W228" s="2"/>
      <c r="X228" s="18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2"/>
      <c r="AQ228" s="2"/>
      <c r="AR228" s="2"/>
      <c r="AS228" s="1"/>
      <c r="AT228" s="1"/>
      <c r="AU228" s="1"/>
      <c r="AV228" s="1"/>
      <c r="AW228" s="1"/>
      <c r="AX228" s="2"/>
      <c r="AY228" s="1"/>
      <c r="AZ228" s="1"/>
      <c r="BA228" s="1"/>
      <c r="BB228" s="1"/>
      <c r="BC228" s="1"/>
      <c r="BD228" s="1"/>
      <c r="BE228" s="1"/>
      <c r="BF228" s="1"/>
      <c r="BG228" s="1" t="s">
        <v>1829</v>
      </c>
      <c r="BH228" s="1"/>
      <c r="BI228" s="2"/>
      <c r="BJ228" s="2"/>
      <c r="BK228" s="1"/>
      <c r="BL228" s="2"/>
      <c r="BM228" s="2"/>
      <c r="BN228" s="2"/>
      <c r="BO228" s="1"/>
      <c r="BP228" s="29"/>
    </row>
    <row r="229" spans="1:68" ht="16.2">
      <c r="A229" s="23">
        <v>225</v>
      </c>
      <c r="B229" s="33" t="s">
        <v>1043</v>
      </c>
      <c r="C229" s="33" t="s">
        <v>878</v>
      </c>
      <c r="D229" s="33" t="s">
        <v>218</v>
      </c>
      <c r="E229" s="33">
        <v>76</v>
      </c>
      <c r="F229" s="33" t="s">
        <v>325</v>
      </c>
      <c r="G229" s="33" t="s">
        <v>325</v>
      </c>
      <c r="H229" s="52" t="str">
        <f t="shared" si="6"/>
        <v>林＊</v>
      </c>
      <c r="I229" s="23" t="str">
        <f t="shared" si="7"/>
        <v>2＊718837</v>
      </c>
      <c r="J229" s="33" t="s">
        <v>1674</v>
      </c>
      <c r="K229" s="33">
        <v>5760350</v>
      </c>
      <c r="L229" s="33">
        <v>5760350</v>
      </c>
      <c r="M229" s="33"/>
      <c r="N229" s="33"/>
      <c r="O229" s="33"/>
      <c r="P229" s="33"/>
      <c r="Q229" s="33"/>
      <c r="R229" s="36" t="s">
        <v>334</v>
      </c>
      <c r="S229" s="2"/>
      <c r="T229" s="2"/>
      <c r="U229" s="2"/>
      <c r="V229" s="2"/>
      <c r="W229" s="2"/>
      <c r="X229" s="18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2"/>
      <c r="AQ229" s="2"/>
      <c r="AR229" s="2"/>
      <c r="AS229" s="1"/>
      <c r="AT229" s="1"/>
      <c r="AU229" s="1"/>
      <c r="AV229" s="1"/>
      <c r="AW229" s="1"/>
      <c r="AX229" s="2"/>
      <c r="AY229" s="1"/>
      <c r="AZ229" s="1"/>
      <c r="BA229" s="1" t="s">
        <v>1829</v>
      </c>
      <c r="BB229" s="1"/>
      <c r="BC229" s="1"/>
      <c r="BD229" s="1"/>
      <c r="BE229" s="1"/>
      <c r="BF229" s="1"/>
      <c r="BG229" s="1"/>
      <c r="BH229" s="1"/>
      <c r="BI229" s="2"/>
      <c r="BJ229" s="2"/>
      <c r="BK229" s="1"/>
      <c r="BL229" s="2"/>
      <c r="BM229" s="2"/>
      <c r="BN229" s="2"/>
      <c r="BO229" s="1"/>
      <c r="BP229" s="29"/>
    </row>
    <row r="230" spans="1:68" ht="31.2">
      <c r="A230" s="23">
        <v>226</v>
      </c>
      <c r="B230" s="33" t="s">
        <v>1899</v>
      </c>
      <c r="C230" s="33" t="s">
        <v>1679</v>
      </c>
      <c r="D230" s="33" t="s">
        <v>216</v>
      </c>
      <c r="E230" s="33">
        <v>67</v>
      </c>
      <c r="F230" s="33" t="s">
        <v>1664</v>
      </c>
      <c r="G230" s="33" t="s">
        <v>1662</v>
      </c>
      <c r="H230" s="52" t="str">
        <f t="shared" si="6"/>
        <v>汪＊娟</v>
      </c>
      <c r="I230" s="23" t="str">
        <f t="shared" si="7"/>
        <v>2＊832175</v>
      </c>
      <c r="J230" s="33" t="s">
        <v>1674</v>
      </c>
      <c r="K230" s="33" t="s">
        <v>1130</v>
      </c>
      <c r="L230" s="33">
        <v>5760191</v>
      </c>
      <c r="M230" s="33">
        <v>5760300</v>
      </c>
      <c r="N230" s="33"/>
      <c r="O230" s="33"/>
      <c r="P230" s="33"/>
      <c r="Q230" s="33"/>
      <c r="R230" s="36" t="s">
        <v>334</v>
      </c>
      <c r="S230" s="2"/>
      <c r="T230" s="2"/>
      <c r="U230" s="2"/>
      <c r="V230" s="2"/>
      <c r="W230" s="2"/>
      <c r="X230" s="18"/>
      <c r="Y230" s="1"/>
      <c r="Z230" s="1"/>
      <c r="AA230" s="1"/>
      <c r="AB230" s="1"/>
      <c r="AC230" s="1" t="s">
        <v>1829</v>
      </c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2"/>
      <c r="AQ230" s="2"/>
      <c r="AR230" s="2"/>
      <c r="AS230" s="1"/>
      <c r="AT230" s="1"/>
      <c r="AU230" s="1"/>
      <c r="AV230" s="1"/>
      <c r="AW230" s="1"/>
      <c r="AX230" s="2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2"/>
      <c r="BJ230" s="2"/>
      <c r="BK230" s="1"/>
      <c r="BL230" s="2"/>
      <c r="BM230" s="2"/>
      <c r="BN230" s="2"/>
      <c r="BO230" s="1"/>
      <c r="BP230" s="29"/>
    </row>
    <row r="231" spans="1:68" ht="16.2">
      <c r="A231" s="23">
        <v>227</v>
      </c>
      <c r="B231" s="33" t="s">
        <v>1900</v>
      </c>
      <c r="C231" s="33" t="s">
        <v>1680</v>
      </c>
      <c r="D231" s="33" t="s">
        <v>218</v>
      </c>
      <c r="E231" s="33">
        <v>73</v>
      </c>
      <c r="F231" s="33" t="s">
        <v>325</v>
      </c>
      <c r="G231" s="33" t="s">
        <v>325</v>
      </c>
      <c r="H231" s="52" t="str">
        <f t="shared" si="6"/>
        <v>莊＊村</v>
      </c>
      <c r="I231" s="23" t="str">
        <f t="shared" si="7"/>
        <v>2＊836258</v>
      </c>
      <c r="J231" s="33" t="s">
        <v>1674</v>
      </c>
      <c r="K231" s="33">
        <v>5761110</v>
      </c>
      <c r="L231" s="33">
        <v>5761110</v>
      </c>
      <c r="M231" s="33"/>
      <c r="N231" s="33"/>
      <c r="O231" s="33"/>
      <c r="P231" s="33"/>
      <c r="Q231" s="33"/>
      <c r="R231" s="36" t="s">
        <v>334</v>
      </c>
      <c r="S231" s="2"/>
      <c r="T231" s="2"/>
      <c r="U231" s="2"/>
      <c r="V231" s="2"/>
      <c r="W231" s="2"/>
      <c r="X231" s="18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2"/>
      <c r="AQ231" s="2"/>
      <c r="AR231" s="2"/>
      <c r="AS231" s="1"/>
      <c r="AT231" s="1"/>
      <c r="AU231" s="1"/>
      <c r="AV231" s="1"/>
      <c r="AW231" s="1"/>
      <c r="AX231" s="2"/>
      <c r="AY231" s="1"/>
      <c r="AZ231" s="1"/>
      <c r="BA231" s="1"/>
      <c r="BB231" s="1" t="s">
        <v>1830</v>
      </c>
      <c r="BC231" s="1"/>
      <c r="BD231" s="1"/>
      <c r="BE231" s="1"/>
      <c r="BF231" s="1"/>
      <c r="BG231" s="1"/>
      <c r="BH231" s="1"/>
      <c r="BI231" s="2"/>
      <c r="BJ231" s="2"/>
      <c r="BK231" s="1"/>
      <c r="BL231" s="2"/>
      <c r="BM231" s="2"/>
      <c r="BN231" s="2"/>
      <c r="BO231" s="1"/>
      <c r="BP231" s="29"/>
    </row>
    <row r="232" spans="1:68" ht="16.2">
      <c r="A232" s="23">
        <v>228</v>
      </c>
      <c r="B232" s="33" t="s">
        <v>1901</v>
      </c>
      <c r="C232" s="33" t="s">
        <v>1681</v>
      </c>
      <c r="D232" s="33" t="s">
        <v>216</v>
      </c>
      <c r="E232" s="33">
        <v>80</v>
      </c>
      <c r="F232" s="33" t="s">
        <v>1674</v>
      </c>
      <c r="G232" s="33" t="s">
        <v>1662</v>
      </c>
      <c r="H232" s="52" t="str">
        <f t="shared" si="6"/>
        <v>陳＊百合</v>
      </c>
      <c r="I232" s="23" t="str">
        <f t="shared" si="7"/>
        <v>1＊741949</v>
      </c>
      <c r="J232" s="33" t="s">
        <v>1674</v>
      </c>
      <c r="K232" s="33">
        <v>5761110</v>
      </c>
      <c r="L232" s="33">
        <v>5761110</v>
      </c>
      <c r="M232" s="33"/>
      <c r="N232" s="33"/>
      <c r="O232" s="33"/>
      <c r="P232" s="33"/>
      <c r="Q232" s="33"/>
      <c r="R232" s="36" t="s">
        <v>334</v>
      </c>
      <c r="S232" s="2"/>
      <c r="T232" s="2"/>
      <c r="U232" s="2"/>
      <c r="V232" s="2"/>
      <c r="W232" s="2"/>
      <c r="X232" s="18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2"/>
      <c r="AQ232" s="2"/>
      <c r="AR232" s="2"/>
      <c r="AS232" s="1"/>
      <c r="AT232" s="1"/>
      <c r="AU232" s="1"/>
      <c r="AV232" s="1"/>
      <c r="AW232" s="1"/>
      <c r="AX232" s="2"/>
      <c r="AY232" s="1"/>
      <c r="AZ232" s="1"/>
      <c r="BA232" s="1"/>
      <c r="BB232" s="1" t="s">
        <v>1830</v>
      </c>
      <c r="BC232" s="1"/>
      <c r="BD232" s="1"/>
      <c r="BE232" s="1"/>
      <c r="BF232" s="1"/>
      <c r="BG232" s="1"/>
      <c r="BH232" s="1"/>
      <c r="BI232" s="2"/>
      <c r="BJ232" s="2"/>
      <c r="BK232" s="1"/>
      <c r="BL232" s="2"/>
      <c r="BM232" s="2"/>
      <c r="BN232" s="2"/>
      <c r="BO232" s="1"/>
      <c r="BP232" s="29"/>
    </row>
    <row r="233" spans="1:68" ht="46.8">
      <c r="A233" s="23">
        <v>229</v>
      </c>
      <c r="B233" s="33" t="s">
        <v>260</v>
      </c>
      <c r="C233" s="33" t="s">
        <v>62</v>
      </c>
      <c r="D233" s="33" t="s">
        <v>218</v>
      </c>
      <c r="E233" s="33">
        <v>81</v>
      </c>
      <c r="F233" s="33" t="s">
        <v>1682</v>
      </c>
      <c r="G233" s="33" t="s">
        <v>906</v>
      </c>
      <c r="H233" s="52" t="str">
        <f t="shared" si="6"/>
        <v>林＊雄</v>
      </c>
      <c r="I233" s="23" t="str">
        <f t="shared" si="7"/>
        <v>0＊076562</v>
      </c>
      <c r="J233" s="33" t="s">
        <v>1594</v>
      </c>
      <c r="K233" s="33" t="s">
        <v>1139</v>
      </c>
      <c r="L233" s="33">
        <v>5760191</v>
      </c>
      <c r="M233" s="33">
        <v>5760300</v>
      </c>
      <c r="N233" s="33">
        <v>5760475</v>
      </c>
      <c r="O233" s="33"/>
      <c r="P233" s="33"/>
      <c r="Q233" s="33"/>
      <c r="R233" s="33">
        <v>1058</v>
      </c>
      <c r="S233" s="2"/>
      <c r="T233" s="2"/>
      <c r="U233" s="2"/>
      <c r="V233" s="2"/>
      <c r="W233" s="2"/>
      <c r="X233" s="18"/>
      <c r="Y233" s="1"/>
      <c r="Z233" s="1"/>
      <c r="AA233" s="1"/>
      <c r="AB233" s="1"/>
      <c r="AC233" s="1" t="s">
        <v>1829</v>
      </c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2"/>
      <c r="AQ233" s="2"/>
      <c r="AR233" s="2"/>
      <c r="AS233" s="1"/>
      <c r="AT233" s="1"/>
      <c r="AU233" s="1"/>
      <c r="AV233" s="1"/>
      <c r="AW233" s="1"/>
      <c r="AX233" s="2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2"/>
      <c r="BJ233" s="2"/>
      <c r="BK233" s="1"/>
      <c r="BL233" s="2"/>
      <c r="BM233" s="2"/>
      <c r="BN233" s="2"/>
      <c r="BO233" s="1" t="s">
        <v>1111</v>
      </c>
      <c r="BP233" s="29"/>
    </row>
    <row r="234" spans="1:68" ht="31.2">
      <c r="A234" s="23">
        <v>230</v>
      </c>
      <c r="B234" s="33" t="s">
        <v>264</v>
      </c>
      <c r="C234" s="33" t="s">
        <v>70</v>
      </c>
      <c r="D234" s="33" t="s">
        <v>218</v>
      </c>
      <c r="E234" s="33">
        <v>76</v>
      </c>
      <c r="F234" s="33" t="s">
        <v>325</v>
      </c>
      <c r="G234" s="33" t="s">
        <v>325</v>
      </c>
      <c r="H234" s="52" t="str">
        <f t="shared" si="6"/>
        <v>張＊隆</v>
      </c>
      <c r="I234" s="23" t="str">
        <f t="shared" si="7"/>
        <v>0＊004547</v>
      </c>
      <c r="J234" s="33" t="s">
        <v>1595</v>
      </c>
      <c r="K234" s="33" t="s">
        <v>1127</v>
      </c>
      <c r="L234" s="33">
        <v>5760190</v>
      </c>
      <c r="M234" s="33">
        <v>5760300</v>
      </c>
      <c r="N234" s="33"/>
      <c r="O234" s="33"/>
      <c r="P234" s="33"/>
      <c r="Q234" s="33"/>
      <c r="R234" s="33">
        <v>1058</v>
      </c>
      <c r="S234" s="2"/>
      <c r="T234" s="2"/>
      <c r="U234" s="2"/>
      <c r="V234" s="2"/>
      <c r="W234" s="2"/>
      <c r="X234" s="18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2"/>
      <c r="AQ234" s="2"/>
      <c r="AR234" s="2"/>
      <c r="AS234" s="1"/>
      <c r="AT234" s="1"/>
      <c r="AU234" s="1"/>
      <c r="AV234" s="1"/>
      <c r="AW234" s="1"/>
      <c r="AX234" s="2"/>
      <c r="AY234" s="1"/>
      <c r="AZ234" s="1"/>
      <c r="BA234" s="1"/>
      <c r="BB234" s="1"/>
      <c r="BC234" s="1"/>
      <c r="BD234" s="1"/>
      <c r="BE234" s="1"/>
      <c r="BF234" s="1"/>
      <c r="BG234" s="1" t="s">
        <v>1829</v>
      </c>
      <c r="BH234" s="1"/>
      <c r="BI234" s="2"/>
      <c r="BJ234" s="2"/>
      <c r="BK234" s="1"/>
      <c r="BL234" s="2"/>
      <c r="BM234" s="2"/>
      <c r="BN234" s="2"/>
      <c r="BO234" s="1"/>
      <c r="BP234" s="29"/>
    </row>
    <row r="235" spans="1:68" ht="93.6">
      <c r="A235" s="23">
        <v>231</v>
      </c>
      <c r="B235" s="33" t="s">
        <v>258</v>
      </c>
      <c r="C235" s="33" t="s">
        <v>59</v>
      </c>
      <c r="D235" s="33" t="s">
        <v>216</v>
      </c>
      <c r="E235" s="33">
        <v>55</v>
      </c>
      <c r="F235" s="33" t="s">
        <v>782</v>
      </c>
      <c r="G235" s="33" t="s">
        <v>1605</v>
      </c>
      <c r="H235" s="52" t="str">
        <f t="shared" si="6"/>
        <v>徐＊淑茹</v>
      </c>
      <c r="I235" s="23" t="str">
        <f t="shared" si="7"/>
        <v>0＊720274</v>
      </c>
      <c r="J235" s="33" t="s">
        <v>1595</v>
      </c>
      <c r="K235" s="33" t="s">
        <v>1805</v>
      </c>
      <c r="L235" s="33">
        <v>5760191</v>
      </c>
      <c r="M235" s="33">
        <v>5760240</v>
      </c>
      <c r="N235" s="33">
        <v>5760290</v>
      </c>
      <c r="O235" s="33">
        <v>5760300</v>
      </c>
      <c r="P235" s="33">
        <v>5760475</v>
      </c>
      <c r="Q235" s="33">
        <v>5761050</v>
      </c>
      <c r="R235" s="33">
        <v>1058</v>
      </c>
      <c r="S235" s="2"/>
      <c r="T235" s="2"/>
      <c r="U235" s="2"/>
      <c r="V235" s="2"/>
      <c r="W235" s="2"/>
      <c r="X235" s="18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 t="s">
        <v>1829</v>
      </c>
      <c r="AP235" s="2"/>
      <c r="AQ235" s="54" t="s">
        <v>1806</v>
      </c>
      <c r="AR235" s="2"/>
      <c r="AS235" s="1"/>
      <c r="AT235" s="1"/>
      <c r="AU235" s="1"/>
      <c r="AV235" s="1" t="s">
        <v>1829</v>
      </c>
      <c r="AW235" s="1"/>
      <c r="AX235" s="2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2"/>
      <c r="BJ235" s="2"/>
      <c r="BK235" s="1"/>
      <c r="BL235" s="2"/>
      <c r="BM235" s="2"/>
      <c r="BN235" s="2"/>
      <c r="BO235" s="1" t="s">
        <v>1111</v>
      </c>
      <c r="BP235" s="29"/>
    </row>
    <row r="236" spans="1:68" ht="31.2">
      <c r="A236" s="23">
        <v>232</v>
      </c>
      <c r="B236" s="33" t="s">
        <v>1902</v>
      </c>
      <c r="C236" s="33" t="s">
        <v>1683</v>
      </c>
      <c r="D236" s="33" t="s">
        <v>216</v>
      </c>
      <c r="E236" s="33">
        <v>64</v>
      </c>
      <c r="F236" s="33" t="s">
        <v>325</v>
      </c>
      <c r="G236" s="33" t="s">
        <v>325</v>
      </c>
      <c r="H236" s="52" t="str">
        <f t="shared" si="6"/>
        <v>翁＊蘭</v>
      </c>
      <c r="I236" s="23" t="str">
        <f t="shared" si="7"/>
        <v>1＊757326</v>
      </c>
      <c r="J236" s="33" t="s">
        <v>1595</v>
      </c>
      <c r="K236" s="33" t="s">
        <v>1127</v>
      </c>
      <c r="L236" s="33">
        <v>5760190</v>
      </c>
      <c r="M236" s="33">
        <v>5760300</v>
      </c>
      <c r="N236" s="33"/>
      <c r="O236" s="33"/>
      <c r="P236" s="33"/>
      <c r="Q236" s="33"/>
      <c r="R236" s="33">
        <v>1058</v>
      </c>
      <c r="S236" s="2"/>
      <c r="T236" s="2"/>
      <c r="U236" s="2"/>
      <c r="V236" s="2"/>
      <c r="W236" s="2"/>
      <c r="X236" s="18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2"/>
      <c r="AQ236" s="2"/>
      <c r="AR236" s="2"/>
      <c r="AS236" s="1"/>
      <c r="AT236" s="1"/>
      <c r="AU236" s="1"/>
      <c r="AV236" s="1"/>
      <c r="AW236" s="1"/>
      <c r="AX236" s="2"/>
      <c r="AY236" s="1"/>
      <c r="AZ236" s="1"/>
      <c r="BA236" s="1"/>
      <c r="BB236" s="1"/>
      <c r="BC236" s="1"/>
      <c r="BD236" s="1"/>
      <c r="BE236" s="1"/>
      <c r="BF236" s="1"/>
      <c r="BG236" s="1" t="s">
        <v>1829</v>
      </c>
      <c r="BH236" s="1"/>
      <c r="BI236" s="2"/>
      <c r="BJ236" s="2"/>
      <c r="BK236" s="1"/>
      <c r="BL236" s="2"/>
      <c r="BM236" s="2"/>
      <c r="BN236" s="2"/>
      <c r="BO236" s="1"/>
      <c r="BP236" s="29"/>
    </row>
    <row r="237" spans="1:68" ht="31.2">
      <c r="A237" s="23">
        <v>233</v>
      </c>
      <c r="B237" s="33" t="s">
        <v>1903</v>
      </c>
      <c r="C237" s="33" t="s">
        <v>1684</v>
      </c>
      <c r="D237" s="33" t="s">
        <v>218</v>
      </c>
      <c r="E237" s="33">
        <v>81</v>
      </c>
      <c r="F237" s="33" t="s">
        <v>325</v>
      </c>
      <c r="G237" s="33" t="s">
        <v>325</v>
      </c>
      <c r="H237" s="52" t="str">
        <f t="shared" si="6"/>
        <v>李＊平</v>
      </c>
      <c r="I237" s="23" t="str">
        <f t="shared" si="7"/>
        <v>2＊904919</v>
      </c>
      <c r="J237" s="33" t="s">
        <v>1685</v>
      </c>
      <c r="K237" s="33" t="s">
        <v>1127</v>
      </c>
      <c r="L237" s="33">
        <v>5760190</v>
      </c>
      <c r="M237" s="33">
        <v>5760300</v>
      </c>
      <c r="N237" s="33"/>
      <c r="O237" s="33"/>
      <c r="P237" s="33"/>
      <c r="Q237" s="33"/>
      <c r="R237" s="33">
        <v>1058</v>
      </c>
      <c r="S237" s="2"/>
      <c r="T237" s="2"/>
      <c r="U237" s="2"/>
      <c r="V237" s="2"/>
      <c r="W237" s="2"/>
      <c r="X237" s="18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2"/>
      <c r="AQ237" s="2"/>
      <c r="AR237" s="2"/>
      <c r="AS237" s="1"/>
      <c r="AT237" s="1"/>
      <c r="AU237" s="1"/>
      <c r="AV237" s="1"/>
      <c r="AW237" s="1"/>
      <c r="AX237" s="2"/>
      <c r="AY237" s="1"/>
      <c r="AZ237" s="1"/>
      <c r="BA237" s="1"/>
      <c r="BB237" s="1"/>
      <c r="BC237" s="1"/>
      <c r="BD237" s="1"/>
      <c r="BE237" s="1"/>
      <c r="BF237" s="1"/>
      <c r="BG237" s="1" t="s">
        <v>1829</v>
      </c>
      <c r="BH237" s="1"/>
      <c r="BI237" s="2"/>
      <c r="BJ237" s="2"/>
      <c r="BK237" s="1"/>
      <c r="BL237" s="2"/>
      <c r="BM237" s="2"/>
      <c r="BN237" s="2"/>
      <c r="BO237" s="1"/>
      <c r="BP237" s="29"/>
    </row>
    <row r="238" spans="1:68" ht="46.8">
      <c r="A238" s="23">
        <v>234</v>
      </c>
      <c r="B238" s="33" t="s">
        <v>1539</v>
      </c>
      <c r="C238" s="33" t="s">
        <v>1444</v>
      </c>
      <c r="D238" s="33" t="s">
        <v>218</v>
      </c>
      <c r="E238" s="33">
        <v>54</v>
      </c>
      <c r="F238" s="33" t="s">
        <v>325</v>
      </c>
      <c r="G238" s="33" t="s">
        <v>325</v>
      </c>
      <c r="H238" s="52" t="str">
        <f t="shared" si="6"/>
        <v>劉＊源</v>
      </c>
      <c r="I238" s="23" t="str">
        <f t="shared" si="7"/>
        <v>1＊604856</v>
      </c>
      <c r="J238" s="33" t="s">
        <v>1619</v>
      </c>
      <c r="K238" s="33" t="s">
        <v>1132</v>
      </c>
      <c r="L238" s="33">
        <v>5760190</v>
      </c>
      <c r="M238" s="33">
        <v>5760300</v>
      </c>
      <c r="N238" s="33">
        <v>5761050</v>
      </c>
      <c r="O238" s="33"/>
      <c r="P238" s="33"/>
      <c r="Q238" s="33"/>
      <c r="R238" s="33">
        <v>1058</v>
      </c>
      <c r="S238" s="2"/>
      <c r="T238" s="2"/>
      <c r="U238" s="2"/>
      <c r="V238" s="2"/>
      <c r="W238" s="2"/>
      <c r="X238" s="18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2"/>
      <c r="AQ238" s="2"/>
      <c r="AR238" s="2"/>
      <c r="AS238" s="1"/>
      <c r="AT238" s="1"/>
      <c r="AU238" s="1"/>
      <c r="AV238" s="1"/>
      <c r="AW238" s="1"/>
      <c r="AX238" s="2"/>
      <c r="AY238" s="1"/>
      <c r="AZ238" s="1"/>
      <c r="BA238" s="1"/>
      <c r="BB238" s="1"/>
      <c r="BC238" s="1"/>
      <c r="BD238" s="1"/>
      <c r="BE238" s="1"/>
      <c r="BF238" s="1" t="s">
        <v>1829</v>
      </c>
      <c r="BG238" s="1" t="s">
        <v>1829</v>
      </c>
      <c r="BH238" s="1"/>
      <c r="BI238" s="2"/>
      <c r="BJ238" s="2"/>
      <c r="BK238" s="1"/>
      <c r="BL238" s="2"/>
      <c r="BM238" s="2"/>
      <c r="BN238" s="2"/>
      <c r="BO238" s="1"/>
      <c r="BP238" s="29"/>
    </row>
    <row r="239" spans="1:68" ht="31.2">
      <c r="A239" s="23">
        <v>235</v>
      </c>
      <c r="B239" s="33" t="s">
        <v>1904</v>
      </c>
      <c r="C239" s="33" t="s">
        <v>1686</v>
      </c>
      <c r="D239" s="33" t="s">
        <v>216</v>
      </c>
      <c r="E239" s="33">
        <v>80</v>
      </c>
      <c r="F239" s="33" t="s">
        <v>325</v>
      </c>
      <c r="G239" s="33" t="s">
        <v>325</v>
      </c>
      <c r="H239" s="52" t="str">
        <f t="shared" si="6"/>
        <v>宋＊霞</v>
      </c>
      <c r="I239" s="23" t="str">
        <f t="shared" si="7"/>
        <v>1＊377946</v>
      </c>
      <c r="J239" s="33" t="s">
        <v>1627</v>
      </c>
      <c r="K239" s="33" t="s">
        <v>1127</v>
      </c>
      <c r="L239" s="33">
        <v>5760190</v>
      </c>
      <c r="M239" s="33">
        <v>5760300</v>
      </c>
      <c r="N239" s="33"/>
      <c r="O239" s="33"/>
      <c r="P239" s="33"/>
      <c r="Q239" s="33"/>
      <c r="R239" s="33">
        <v>1058</v>
      </c>
      <c r="S239" s="2"/>
      <c r="T239" s="2"/>
      <c r="U239" s="2"/>
      <c r="V239" s="2"/>
      <c r="W239" s="2"/>
      <c r="X239" s="18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2"/>
      <c r="AQ239" s="2"/>
      <c r="AR239" s="2"/>
      <c r="AS239" s="1"/>
      <c r="AT239" s="1"/>
      <c r="AU239" s="1"/>
      <c r="AV239" s="1"/>
      <c r="AW239" s="1"/>
      <c r="AX239" s="2"/>
      <c r="AY239" s="1"/>
      <c r="AZ239" s="1"/>
      <c r="BA239" s="1"/>
      <c r="BB239" s="1"/>
      <c r="BC239" s="1"/>
      <c r="BD239" s="1"/>
      <c r="BE239" s="1"/>
      <c r="BF239" s="1"/>
      <c r="BG239" s="1" t="s">
        <v>1829</v>
      </c>
      <c r="BH239" s="1"/>
      <c r="BI239" s="2"/>
      <c r="BJ239" s="2"/>
      <c r="BK239" s="1"/>
      <c r="BL239" s="2"/>
      <c r="BM239" s="2"/>
      <c r="BN239" s="2"/>
      <c r="BO239" s="1"/>
      <c r="BP239" s="29"/>
    </row>
    <row r="240" spans="1:68" ht="31.2">
      <c r="A240" s="23">
        <v>236</v>
      </c>
      <c r="B240" s="33" t="s">
        <v>1905</v>
      </c>
      <c r="C240" s="33" t="s">
        <v>1687</v>
      </c>
      <c r="D240" s="33" t="s">
        <v>218</v>
      </c>
      <c r="E240" s="33">
        <v>62</v>
      </c>
      <c r="F240" s="33" t="s">
        <v>325</v>
      </c>
      <c r="G240" s="33" t="s">
        <v>325</v>
      </c>
      <c r="H240" s="52" t="str">
        <f t="shared" si="6"/>
        <v>郭＊忠</v>
      </c>
      <c r="I240" s="23" t="str">
        <f t="shared" si="7"/>
        <v>1＊601711</v>
      </c>
      <c r="J240" s="33" t="s">
        <v>1635</v>
      </c>
      <c r="K240" s="33" t="s">
        <v>1130</v>
      </c>
      <c r="L240" s="33">
        <v>5760191</v>
      </c>
      <c r="M240" s="33">
        <v>5760300</v>
      </c>
      <c r="N240" s="33"/>
      <c r="O240" s="33"/>
      <c r="P240" s="33"/>
      <c r="Q240" s="33"/>
      <c r="R240" s="33">
        <v>1058</v>
      </c>
      <c r="S240" s="2"/>
      <c r="T240" s="2"/>
      <c r="U240" s="2"/>
      <c r="V240" s="2"/>
      <c r="W240" s="2"/>
      <c r="X240" s="18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2"/>
      <c r="AQ240" s="2"/>
      <c r="AR240" s="2"/>
      <c r="AS240" s="1"/>
      <c r="AT240" s="1"/>
      <c r="AU240" s="1"/>
      <c r="AV240" s="1"/>
      <c r="AW240" s="1"/>
      <c r="AX240" s="2"/>
      <c r="AY240" s="1"/>
      <c r="AZ240" s="1"/>
      <c r="BA240" s="1"/>
      <c r="BB240" s="1"/>
      <c r="BC240" s="1"/>
      <c r="BD240" s="1"/>
      <c r="BE240" s="1"/>
      <c r="BF240" s="1"/>
      <c r="BG240" s="1"/>
      <c r="BH240" s="1" t="s">
        <v>1102</v>
      </c>
      <c r="BI240" s="2"/>
      <c r="BJ240" s="2"/>
      <c r="BK240" s="1"/>
      <c r="BL240" s="2"/>
      <c r="BM240" s="2"/>
      <c r="BN240" s="2"/>
      <c r="BO240" s="1"/>
      <c r="BP240" s="29"/>
    </row>
    <row r="241" spans="1:68" ht="31.2">
      <c r="A241" s="23">
        <v>237</v>
      </c>
      <c r="B241" s="33" t="s">
        <v>1906</v>
      </c>
      <c r="C241" s="33" t="s">
        <v>1688</v>
      </c>
      <c r="D241" s="33" t="s">
        <v>218</v>
      </c>
      <c r="E241" s="33">
        <v>75</v>
      </c>
      <c r="F241" s="33" t="s">
        <v>325</v>
      </c>
      <c r="G241" s="33" t="s">
        <v>325</v>
      </c>
      <c r="H241" s="52" t="str">
        <f t="shared" si="6"/>
        <v>謝＊丁</v>
      </c>
      <c r="I241" s="23" t="str">
        <f t="shared" si="7"/>
        <v>1＊925727</v>
      </c>
      <c r="J241" s="33" t="s">
        <v>1635</v>
      </c>
      <c r="K241" s="33" t="s">
        <v>1127</v>
      </c>
      <c r="L241" s="33">
        <v>5760190</v>
      </c>
      <c r="M241" s="33">
        <v>5760300</v>
      </c>
      <c r="N241" s="33"/>
      <c r="O241" s="33"/>
      <c r="P241" s="33"/>
      <c r="Q241" s="33"/>
      <c r="R241" s="33">
        <v>1058</v>
      </c>
      <c r="S241" s="2"/>
      <c r="T241" s="2"/>
      <c r="U241" s="2"/>
      <c r="V241" s="2"/>
      <c r="W241" s="2"/>
      <c r="X241" s="18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2"/>
      <c r="AQ241" s="2"/>
      <c r="AR241" s="2"/>
      <c r="AS241" s="1"/>
      <c r="AT241" s="1"/>
      <c r="AU241" s="1"/>
      <c r="AV241" s="1"/>
      <c r="AW241" s="1"/>
      <c r="AX241" s="2"/>
      <c r="AY241" s="1"/>
      <c r="AZ241" s="1"/>
      <c r="BA241" s="1"/>
      <c r="BB241" s="1"/>
      <c r="BC241" s="1"/>
      <c r="BD241" s="1"/>
      <c r="BE241" s="1"/>
      <c r="BF241" s="1"/>
      <c r="BG241" s="1" t="s">
        <v>1829</v>
      </c>
      <c r="BH241" s="1"/>
      <c r="BI241" s="2"/>
      <c r="BJ241" s="2"/>
      <c r="BK241" s="1"/>
      <c r="BL241" s="2"/>
      <c r="BM241" s="2"/>
      <c r="BN241" s="2"/>
      <c r="BO241" s="1"/>
      <c r="BP241" s="29"/>
    </row>
    <row r="242" spans="1:68" ht="46.8">
      <c r="A242" s="23">
        <v>238</v>
      </c>
      <c r="B242" s="33" t="s">
        <v>633</v>
      </c>
      <c r="C242" s="33" t="s">
        <v>634</v>
      </c>
      <c r="D242" s="33" t="s">
        <v>218</v>
      </c>
      <c r="E242" s="33">
        <v>67</v>
      </c>
      <c r="F242" s="33" t="s">
        <v>325</v>
      </c>
      <c r="G242" s="33" t="s">
        <v>325</v>
      </c>
      <c r="H242" s="52" t="str">
        <f t="shared" ref="H242:H305" si="8">REPLACE(B242,2,1,"＊")</f>
        <v>謝＊龍</v>
      </c>
      <c r="I242" s="23" t="str">
        <f t="shared" si="7"/>
        <v>1＊627474</v>
      </c>
      <c r="J242" s="33" t="s">
        <v>1635</v>
      </c>
      <c r="K242" s="33" t="s">
        <v>1807</v>
      </c>
      <c r="L242" s="33">
        <v>5760230</v>
      </c>
      <c r="M242" s="33">
        <v>5760300</v>
      </c>
      <c r="N242" s="33">
        <v>5761085</v>
      </c>
      <c r="O242" s="33"/>
      <c r="P242" s="33"/>
      <c r="Q242" s="33"/>
      <c r="R242" s="33">
        <v>1058</v>
      </c>
      <c r="S242" s="2"/>
      <c r="T242" s="2"/>
      <c r="U242" s="2"/>
      <c r="V242" s="2"/>
      <c r="W242" s="2"/>
      <c r="X242" s="18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2"/>
      <c r="AQ242" s="2"/>
      <c r="AR242" s="2"/>
      <c r="AS242" s="1"/>
      <c r="AT242" s="1"/>
      <c r="AU242" s="1"/>
      <c r="AV242" s="1"/>
      <c r="AW242" s="1"/>
      <c r="AX242" s="2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2" t="s">
        <v>1829</v>
      </c>
      <c r="BJ242" s="2"/>
      <c r="BK242" s="1"/>
      <c r="BL242" s="2"/>
      <c r="BM242" s="2"/>
      <c r="BN242" s="2"/>
      <c r="BO242" s="1" t="s">
        <v>1098</v>
      </c>
      <c r="BP242" s="29"/>
    </row>
    <row r="243" spans="1:68" ht="46.8">
      <c r="A243" s="23">
        <v>239</v>
      </c>
      <c r="B243" s="33" t="s">
        <v>1907</v>
      </c>
      <c r="C243" s="33" t="s">
        <v>1689</v>
      </c>
      <c r="D243" s="33" t="s">
        <v>216</v>
      </c>
      <c r="E243" s="33">
        <v>78</v>
      </c>
      <c r="F243" s="33" t="s">
        <v>1690</v>
      </c>
      <c r="G243" s="33" t="s">
        <v>1654</v>
      </c>
      <c r="H243" s="52" t="str">
        <f t="shared" si="8"/>
        <v>李＊美里</v>
      </c>
      <c r="I243" s="23" t="str">
        <f t="shared" si="7"/>
        <v>1＊696299</v>
      </c>
      <c r="J243" s="33" t="s">
        <v>1652</v>
      </c>
      <c r="K243" s="33" t="s">
        <v>1139</v>
      </c>
      <c r="L243" s="33">
        <v>5760191</v>
      </c>
      <c r="M243" s="33">
        <v>5760300</v>
      </c>
      <c r="N243" s="33">
        <v>5760475</v>
      </c>
      <c r="O243" s="33"/>
      <c r="P243" s="33"/>
      <c r="Q243" s="33"/>
      <c r="R243" s="33">
        <v>1058</v>
      </c>
      <c r="S243" s="2"/>
      <c r="T243" s="2"/>
      <c r="U243" s="2"/>
      <c r="V243" s="2"/>
      <c r="W243" s="2"/>
      <c r="X243" s="18"/>
      <c r="Y243" s="1"/>
      <c r="Z243" s="1"/>
      <c r="AA243" s="1"/>
      <c r="AB243" s="1"/>
      <c r="AC243" s="1" t="s">
        <v>1829</v>
      </c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2"/>
      <c r="AQ243" s="2"/>
      <c r="AR243" s="2"/>
      <c r="AS243" s="1"/>
      <c r="AT243" s="1"/>
      <c r="AU243" s="1"/>
      <c r="AV243" s="1"/>
      <c r="AW243" s="1"/>
      <c r="AX243" s="2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2"/>
      <c r="BJ243" s="2"/>
      <c r="BK243" s="1"/>
      <c r="BL243" s="2"/>
      <c r="BM243" s="2"/>
      <c r="BN243" s="2"/>
      <c r="BO243" s="1" t="s">
        <v>1111</v>
      </c>
      <c r="BP243" s="29"/>
    </row>
    <row r="244" spans="1:68" ht="31.2">
      <c r="A244" s="23">
        <v>240</v>
      </c>
      <c r="B244" s="33" t="s">
        <v>1908</v>
      </c>
      <c r="C244" s="33" t="s">
        <v>1691</v>
      </c>
      <c r="D244" s="33" t="s">
        <v>216</v>
      </c>
      <c r="E244" s="33">
        <v>70</v>
      </c>
      <c r="F244" s="33" t="s">
        <v>325</v>
      </c>
      <c r="G244" s="33" t="s">
        <v>325</v>
      </c>
      <c r="H244" s="52" t="str">
        <f t="shared" si="8"/>
        <v>林＊珊</v>
      </c>
      <c r="I244" s="23" t="str">
        <f t="shared" si="7"/>
        <v>0＊400350</v>
      </c>
      <c r="J244" s="33" t="s">
        <v>1692</v>
      </c>
      <c r="K244" s="33" t="s">
        <v>1127</v>
      </c>
      <c r="L244" s="33">
        <v>5760190</v>
      </c>
      <c r="M244" s="33">
        <v>5760300</v>
      </c>
      <c r="N244" s="33"/>
      <c r="O244" s="33"/>
      <c r="P244" s="33"/>
      <c r="Q244" s="33"/>
      <c r="R244" s="33">
        <v>1058</v>
      </c>
      <c r="S244" s="2"/>
      <c r="T244" s="2"/>
      <c r="U244" s="2"/>
      <c r="V244" s="2"/>
      <c r="W244" s="2"/>
      <c r="X244" s="18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2"/>
      <c r="AQ244" s="2"/>
      <c r="AR244" s="2"/>
      <c r="AS244" s="1"/>
      <c r="AT244" s="1"/>
      <c r="AU244" s="1"/>
      <c r="AV244" s="1"/>
      <c r="AW244" s="1"/>
      <c r="AX244" s="2"/>
      <c r="AY244" s="1"/>
      <c r="AZ244" s="1"/>
      <c r="BA244" s="1"/>
      <c r="BB244" s="1"/>
      <c r="BC244" s="1"/>
      <c r="BD244" s="1"/>
      <c r="BE244" s="1"/>
      <c r="BF244" s="1"/>
      <c r="BG244" s="1" t="s">
        <v>1133</v>
      </c>
      <c r="BH244" s="1"/>
      <c r="BI244" s="2"/>
      <c r="BJ244" s="2"/>
      <c r="BK244" s="1"/>
      <c r="BL244" s="2"/>
      <c r="BM244" s="2"/>
      <c r="BN244" s="2"/>
      <c r="BO244" s="1"/>
      <c r="BP244" s="29"/>
    </row>
    <row r="245" spans="1:68" ht="16.2">
      <c r="A245" s="23">
        <v>241</v>
      </c>
      <c r="B245" s="33" t="s">
        <v>261</v>
      </c>
      <c r="C245" s="33" t="s">
        <v>65</v>
      </c>
      <c r="D245" s="33" t="s">
        <v>218</v>
      </c>
      <c r="E245" s="33">
        <v>49</v>
      </c>
      <c r="F245" s="33" t="s">
        <v>325</v>
      </c>
      <c r="G245" s="33" t="s">
        <v>325</v>
      </c>
      <c r="H245" s="52" t="str">
        <f t="shared" si="8"/>
        <v>潘＊郎</v>
      </c>
      <c r="I245" s="23" t="str">
        <f t="shared" si="7"/>
        <v>2＊107630</v>
      </c>
      <c r="J245" s="33" t="s">
        <v>1692</v>
      </c>
      <c r="K245" s="33">
        <v>5760350</v>
      </c>
      <c r="L245" s="33">
        <v>5760350</v>
      </c>
      <c r="M245" s="33"/>
      <c r="N245" s="33"/>
      <c r="O245" s="33"/>
      <c r="P245" s="33"/>
      <c r="Q245" s="33"/>
      <c r="R245" s="33">
        <v>1058</v>
      </c>
      <c r="S245" s="2"/>
      <c r="T245" s="2"/>
      <c r="U245" s="2"/>
      <c r="V245" s="2"/>
      <c r="W245" s="2"/>
      <c r="X245" s="18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2"/>
      <c r="AQ245" s="2"/>
      <c r="AR245" s="2"/>
      <c r="AS245" s="1"/>
      <c r="AT245" s="1"/>
      <c r="AU245" s="1"/>
      <c r="AV245" s="1"/>
      <c r="AW245" s="1"/>
      <c r="AX245" s="2"/>
      <c r="AY245" s="1"/>
      <c r="AZ245" s="1"/>
      <c r="BA245" s="1" t="s">
        <v>1829</v>
      </c>
      <c r="BB245" s="1"/>
      <c r="BC245" s="1"/>
      <c r="BD245" s="1"/>
      <c r="BE245" s="1"/>
      <c r="BF245" s="1"/>
      <c r="BG245" s="1"/>
      <c r="BH245" s="1"/>
      <c r="BI245" s="2"/>
      <c r="BJ245" s="2"/>
      <c r="BK245" s="1"/>
      <c r="BL245" s="2"/>
      <c r="BM245" s="2"/>
      <c r="BN245" s="2"/>
      <c r="BO245" s="1"/>
      <c r="BP245" s="29"/>
    </row>
    <row r="246" spans="1:68" ht="62.4">
      <c r="A246" s="23">
        <v>242</v>
      </c>
      <c r="B246" s="33" t="s">
        <v>1877</v>
      </c>
      <c r="C246" s="33" t="s">
        <v>1650</v>
      </c>
      <c r="D246" s="33" t="s">
        <v>216</v>
      </c>
      <c r="E246" s="33">
        <v>73</v>
      </c>
      <c r="F246" s="33" t="s">
        <v>1635</v>
      </c>
      <c r="G246" s="33" t="s">
        <v>1651</v>
      </c>
      <c r="H246" s="52" t="str">
        <f t="shared" si="8"/>
        <v>謝＊花</v>
      </c>
      <c r="I246" s="23" t="str">
        <f t="shared" si="7"/>
        <v>1＊487654</v>
      </c>
      <c r="J246" s="33" t="s">
        <v>1692</v>
      </c>
      <c r="K246" s="33" t="s">
        <v>1808</v>
      </c>
      <c r="L246" s="33">
        <v>5760190</v>
      </c>
      <c r="M246" s="33">
        <v>5760230</v>
      </c>
      <c r="N246" s="33">
        <v>5760300</v>
      </c>
      <c r="O246" s="33">
        <v>5761110</v>
      </c>
      <c r="P246" s="33"/>
      <c r="Q246" s="33"/>
      <c r="R246" s="33">
        <v>1058</v>
      </c>
      <c r="S246" s="2"/>
      <c r="T246" s="2"/>
      <c r="U246" s="2"/>
      <c r="V246" s="2"/>
      <c r="W246" s="2"/>
      <c r="X246" s="18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2"/>
      <c r="AQ246" s="2"/>
      <c r="AR246" s="2"/>
      <c r="AS246" s="1"/>
      <c r="AT246" s="1"/>
      <c r="AU246" s="1"/>
      <c r="AV246" s="1"/>
      <c r="AW246" s="1"/>
      <c r="AX246" s="2"/>
      <c r="AY246" s="1"/>
      <c r="AZ246" s="1"/>
      <c r="BA246" s="1"/>
      <c r="BB246" s="1" t="s">
        <v>1830</v>
      </c>
      <c r="BC246" s="1" t="s">
        <v>1108</v>
      </c>
      <c r="BD246" s="1"/>
      <c r="BE246" s="1"/>
      <c r="BF246" s="1"/>
      <c r="BG246" s="1" t="s">
        <v>1829</v>
      </c>
      <c r="BH246" s="1"/>
      <c r="BI246" s="2" t="s">
        <v>1829</v>
      </c>
      <c r="BJ246" s="2"/>
      <c r="BK246" s="1"/>
      <c r="BL246" s="2"/>
      <c r="BM246" s="2"/>
      <c r="BN246" s="2"/>
      <c r="BO246" s="1"/>
      <c r="BP246" s="29"/>
    </row>
    <row r="247" spans="1:68" ht="31.2">
      <c r="A247" s="23">
        <v>243</v>
      </c>
      <c r="B247" s="33" t="s">
        <v>1909</v>
      </c>
      <c r="C247" s="33" t="s">
        <v>1693</v>
      </c>
      <c r="D247" s="33" t="s">
        <v>216</v>
      </c>
      <c r="E247" s="33">
        <v>66</v>
      </c>
      <c r="F247" s="33" t="s">
        <v>325</v>
      </c>
      <c r="G247" s="33" t="s">
        <v>325</v>
      </c>
      <c r="H247" s="52" t="str">
        <f t="shared" si="8"/>
        <v>邱＊珍</v>
      </c>
      <c r="I247" s="23" t="str">
        <f t="shared" si="7"/>
        <v>0＊660161</v>
      </c>
      <c r="J247" s="33" t="s">
        <v>1594</v>
      </c>
      <c r="K247" s="33" t="s">
        <v>1127</v>
      </c>
      <c r="L247" s="33">
        <v>5760190</v>
      </c>
      <c r="M247" s="33">
        <v>5760300</v>
      </c>
      <c r="N247" s="33"/>
      <c r="O247" s="33"/>
      <c r="P247" s="33"/>
      <c r="Q247" s="33"/>
      <c r="R247" s="38">
        <v>1058</v>
      </c>
      <c r="S247" s="2"/>
      <c r="T247" s="2"/>
      <c r="U247" s="2"/>
      <c r="V247" s="2"/>
      <c r="W247" s="2"/>
      <c r="X247" s="18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2"/>
      <c r="AQ247" s="2"/>
      <c r="AR247" s="2"/>
      <c r="AS247" s="1"/>
      <c r="AT247" s="1"/>
      <c r="AU247" s="1"/>
      <c r="AV247" s="1"/>
      <c r="AW247" s="1"/>
      <c r="AX247" s="2"/>
      <c r="AY247" s="1"/>
      <c r="AZ247" s="1"/>
      <c r="BA247" s="1"/>
      <c r="BB247" s="1"/>
      <c r="BC247" s="1"/>
      <c r="BD247" s="1"/>
      <c r="BE247" s="1"/>
      <c r="BF247" s="1"/>
      <c r="BG247" s="1" t="s">
        <v>1126</v>
      </c>
      <c r="BH247" s="1"/>
      <c r="BI247" s="2"/>
      <c r="BJ247" s="2"/>
      <c r="BK247" s="1"/>
      <c r="BL247" s="2"/>
      <c r="BM247" s="2"/>
      <c r="BN247" s="2"/>
      <c r="BO247" s="1"/>
      <c r="BP247" s="29"/>
    </row>
    <row r="248" spans="1:68" ht="31.2">
      <c r="A248" s="23">
        <v>244</v>
      </c>
      <c r="B248" s="33" t="s">
        <v>1910</v>
      </c>
      <c r="C248" s="33" t="s">
        <v>1694</v>
      </c>
      <c r="D248" s="33" t="s">
        <v>218</v>
      </c>
      <c r="E248" s="33">
        <v>59</v>
      </c>
      <c r="F248" s="33" t="s">
        <v>325</v>
      </c>
      <c r="G248" s="33" t="s">
        <v>325</v>
      </c>
      <c r="H248" s="52" t="str">
        <f t="shared" si="8"/>
        <v>楊＊書</v>
      </c>
      <c r="I248" s="23" t="str">
        <f t="shared" si="7"/>
        <v>2＊709450</v>
      </c>
      <c r="J248" s="33" t="s">
        <v>1594</v>
      </c>
      <c r="K248" s="33" t="s">
        <v>1127</v>
      </c>
      <c r="L248" s="33">
        <v>5760190</v>
      </c>
      <c r="M248" s="33">
        <v>5760300</v>
      </c>
      <c r="N248" s="33"/>
      <c r="O248" s="33"/>
      <c r="P248" s="33"/>
      <c r="Q248" s="33"/>
      <c r="R248" s="33">
        <v>1125</v>
      </c>
      <c r="S248" s="2"/>
      <c r="T248" s="2"/>
      <c r="U248" s="2"/>
      <c r="V248" s="2"/>
      <c r="W248" s="2"/>
      <c r="X248" s="18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2"/>
      <c r="AQ248" s="2"/>
      <c r="AR248" s="2"/>
      <c r="AS248" s="1"/>
      <c r="AT248" s="1"/>
      <c r="AU248" s="1"/>
      <c r="AV248" s="1"/>
      <c r="AW248" s="1"/>
      <c r="AX248" s="2"/>
      <c r="AY248" s="1"/>
      <c r="AZ248" s="1"/>
      <c r="BA248" s="1"/>
      <c r="BB248" s="1"/>
      <c r="BC248" s="1"/>
      <c r="BD248" s="1"/>
      <c r="BE248" s="1"/>
      <c r="BF248" s="1"/>
      <c r="BG248" s="1" t="s">
        <v>1829</v>
      </c>
      <c r="BH248" s="1"/>
      <c r="BI248" s="2"/>
      <c r="BJ248" s="2"/>
      <c r="BK248" s="1" t="s">
        <v>1114</v>
      </c>
      <c r="BL248" s="2"/>
      <c r="BM248" s="2"/>
      <c r="BN248" s="2"/>
      <c r="BO248" s="1"/>
      <c r="BP248" s="29"/>
    </row>
    <row r="249" spans="1:68" ht="31.2">
      <c r="A249" s="23">
        <v>245</v>
      </c>
      <c r="B249" s="33" t="s">
        <v>1911</v>
      </c>
      <c r="C249" s="33" t="s">
        <v>1695</v>
      </c>
      <c r="D249" s="33" t="s">
        <v>218</v>
      </c>
      <c r="E249" s="33">
        <v>86</v>
      </c>
      <c r="F249" s="33" t="s">
        <v>325</v>
      </c>
      <c r="G249" s="33" t="s">
        <v>325</v>
      </c>
      <c r="H249" s="52" t="str">
        <f t="shared" si="8"/>
        <v>黃＊智</v>
      </c>
      <c r="I249" s="23" t="str">
        <f t="shared" si="7"/>
        <v>0＊160946</v>
      </c>
      <c r="J249" s="33" t="s">
        <v>782</v>
      </c>
      <c r="K249" s="33" t="s">
        <v>1127</v>
      </c>
      <c r="L249" s="33">
        <v>5760190</v>
      </c>
      <c r="M249" s="33">
        <v>5760300</v>
      </c>
      <c r="N249" s="33"/>
      <c r="O249" s="33"/>
      <c r="P249" s="33"/>
      <c r="Q249" s="33"/>
      <c r="R249" s="33">
        <v>1125</v>
      </c>
      <c r="S249" s="2"/>
      <c r="T249" s="2"/>
      <c r="U249" s="2"/>
      <c r="V249" s="2"/>
      <c r="W249" s="2"/>
      <c r="X249" s="18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2"/>
      <c r="AQ249" s="2"/>
      <c r="AR249" s="2"/>
      <c r="AS249" s="1"/>
      <c r="AT249" s="1"/>
      <c r="AU249" s="1"/>
      <c r="AV249" s="1"/>
      <c r="AW249" s="1"/>
      <c r="AX249" s="2"/>
      <c r="AY249" s="1"/>
      <c r="AZ249" s="1"/>
      <c r="BA249" s="1"/>
      <c r="BB249" s="1"/>
      <c r="BC249" s="1"/>
      <c r="BD249" s="1"/>
      <c r="BE249" s="1"/>
      <c r="BF249" s="1"/>
      <c r="BG249" s="1" t="s">
        <v>1102</v>
      </c>
      <c r="BH249" s="1"/>
      <c r="BI249" s="2"/>
      <c r="BJ249" s="2"/>
      <c r="BK249" s="1"/>
      <c r="BL249" s="2"/>
      <c r="BM249" s="2"/>
      <c r="BN249" s="2"/>
      <c r="BO249" s="1"/>
      <c r="BP249" s="29"/>
    </row>
    <row r="250" spans="1:68" ht="31.2">
      <c r="A250" s="23">
        <v>246</v>
      </c>
      <c r="B250" s="33" t="s">
        <v>1288</v>
      </c>
      <c r="C250" s="33" t="s">
        <v>461</v>
      </c>
      <c r="D250" s="33" t="s">
        <v>216</v>
      </c>
      <c r="E250" s="33">
        <v>54</v>
      </c>
      <c r="F250" s="33" t="s">
        <v>325</v>
      </c>
      <c r="G250" s="33" t="s">
        <v>325</v>
      </c>
      <c r="H250" s="52" t="str">
        <f t="shared" si="8"/>
        <v>陳＊娟</v>
      </c>
      <c r="I250" s="23" t="str">
        <f t="shared" si="7"/>
        <v>1＊555151</v>
      </c>
      <c r="J250" s="33" t="s">
        <v>782</v>
      </c>
      <c r="K250" s="33" t="s">
        <v>1127</v>
      </c>
      <c r="L250" s="33">
        <v>5760190</v>
      </c>
      <c r="M250" s="33">
        <v>5760300</v>
      </c>
      <c r="N250" s="33"/>
      <c r="O250" s="33"/>
      <c r="P250" s="33"/>
      <c r="Q250" s="33"/>
      <c r="R250" s="33">
        <v>1125</v>
      </c>
      <c r="S250" s="2"/>
      <c r="T250" s="2"/>
      <c r="U250" s="2"/>
      <c r="V250" s="2"/>
      <c r="W250" s="2"/>
      <c r="X250" s="18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2"/>
      <c r="AQ250" s="2"/>
      <c r="AR250" s="2"/>
      <c r="AS250" s="1"/>
      <c r="AT250" s="1"/>
      <c r="AU250" s="1"/>
      <c r="AV250" s="1"/>
      <c r="AW250" s="1"/>
      <c r="AX250" s="2"/>
      <c r="AY250" s="1"/>
      <c r="AZ250" s="1"/>
      <c r="BA250" s="1"/>
      <c r="BB250" s="1"/>
      <c r="BC250" s="1"/>
      <c r="BD250" s="1"/>
      <c r="BE250" s="1"/>
      <c r="BF250" s="1"/>
      <c r="BG250" s="1" t="s">
        <v>1829</v>
      </c>
      <c r="BH250" s="1"/>
      <c r="BI250" s="2"/>
      <c r="BJ250" s="2"/>
      <c r="BK250" s="1"/>
      <c r="BL250" s="2"/>
      <c r="BM250" s="2"/>
      <c r="BN250" s="2"/>
      <c r="BO250" s="1"/>
      <c r="BP250" s="29"/>
    </row>
    <row r="251" spans="1:68" ht="46.8">
      <c r="A251" s="23">
        <v>247</v>
      </c>
      <c r="B251" s="33" t="s">
        <v>1912</v>
      </c>
      <c r="C251" s="33" t="s">
        <v>1696</v>
      </c>
      <c r="D251" s="33" t="s">
        <v>218</v>
      </c>
      <c r="E251" s="33">
        <v>67</v>
      </c>
      <c r="F251" s="33" t="s">
        <v>325</v>
      </c>
      <c r="G251" s="33" t="s">
        <v>325</v>
      </c>
      <c r="H251" s="52" t="str">
        <f t="shared" si="8"/>
        <v>龔＊輝</v>
      </c>
      <c r="I251" s="23" t="str">
        <f t="shared" si="7"/>
        <v>1＊838718</v>
      </c>
      <c r="J251" s="33" t="s">
        <v>782</v>
      </c>
      <c r="K251" s="33" t="s">
        <v>1140</v>
      </c>
      <c r="L251" s="33">
        <v>5760190</v>
      </c>
      <c r="M251" s="33">
        <v>5760200</v>
      </c>
      <c r="N251" s="33">
        <v>5760300</v>
      </c>
      <c r="O251" s="33"/>
      <c r="P251" s="33"/>
      <c r="Q251" s="33"/>
      <c r="R251" s="33">
        <v>1125</v>
      </c>
      <c r="S251" s="2"/>
      <c r="T251" s="2"/>
      <c r="U251" s="2"/>
      <c r="V251" s="2"/>
      <c r="W251" s="2"/>
      <c r="X251" s="18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2"/>
      <c r="AQ251" s="2"/>
      <c r="AR251" s="2"/>
      <c r="AS251" s="1"/>
      <c r="AT251" s="1"/>
      <c r="AU251" s="1"/>
      <c r="AV251" s="1"/>
      <c r="AW251" s="1"/>
      <c r="AX251" s="2"/>
      <c r="AY251" s="1"/>
      <c r="AZ251" s="1"/>
      <c r="BA251" s="1"/>
      <c r="BB251" s="1"/>
      <c r="BC251" s="1"/>
      <c r="BD251" s="1"/>
      <c r="BE251" s="1"/>
      <c r="BF251" s="1"/>
      <c r="BG251" s="1" t="s">
        <v>1829</v>
      </c>
      <c r="BH251" s="1"/>
      <c r="BI251" s="2"/>
      <c r="BJ251" s="2"/>
      <c r="BK251" s="1"/>
      <c r="BL251" s="2" t="s">
        <v>1114</v>
      </c>
      <c r="BM251" s="2"/>
      <c r="BN251" s="2"/>
      <c r="BO251" s="1"/>
      <c r="BP251" s="29"/>
    </row>
    <row r="252" spans="1:68" ht="31.2">
      <c r="A252" s="23">
        <v>248</v>
      </c>
      <c r="B252" s="33" t="s">
        <v>1913</v>
      </c>
      <c r="C252" s="33" t="s">
        <v>1697</v>
      </c>
      <c r="D252" s="33" t="s">
        <v>216</v>
      </c>
      <c r="E252" s="33">
        <v>70</v>
      </c>
      <c r="F252" s="33" t="s">
        <v>325</v>
      </c>
      <c r="G252" s="33" t="s">
        <v>325</v>
      </c>
      <c r="H252" s="52" t="str">
        <f t="shared" si="8"/>
        <v>陳＊</v>
      </c>
      <c r="I252" s="23" t="str">
        <f t="shared" si="7"/>
        <v>2＊427574</v>
      </c>
      <c r="J252" s="33" t="s">
        <v>782</v>
      </c>
      <c r="K252" s="33" t="s">
        <v>1127</v>
      </c>
      <c r="L252" s="33">
        <v>5760190</v>
      </c>
      <c r="M252" s="33">
        <v>5760300</v>
      </c>
      <c r="N252" s="33"/>
      <c r="O252" s="33"/>
      <c r="P252" s="33"/>
      <c r="Q252" s="33"/>
      <c r="R252" s="33">
        <v>1125</v>
      </c>
      <c r="S252" s="2"/>
      <c r="T252" s="2"/>
      <c r="U252" s="2"/>
      <c r="V252" s="2"/>
      <c r="W252" s="2"/>
      <c r="X252" s="18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2"/>
      <c r="AQ252" s="2"/>
      <c r="AR252" s="2"/>
      <c r="AS252" s="1"/>
      <c r="AT252" s="1"/>
      <c r="AU252" s="1"/>
      <c r="AV252" s="1"/>
      <c r="AW252" s="1"/>
      <c r="AX252" s="2"/>
      <c r="AY252" s="1"/>
      <c r="AZ252" s="1"/>
      <c r="BA252" s="1"/>
      <c r="BB252" s="1"/>
      <c r="BC252" s="1"/>
      <c r="BD252" s="1"/>
      <c r="BE252" s="1"/>
      <c r="BF252" s="1"/>
      <c r="BG252" s="1" t="s">
        <v>1829</v>
      </c>
      <c r="BH252" s="1"/>
      <c r="BI252" s="2"/>
      <c r="BJ252" s="2"/>
      <c r="BK252" s="1"/>
      <c r="BL252" s="2"/>
      <c r="BM252" s="2"/>
      <c r="BN252" s="2"/>
      <c r="BO252" s="1"/>
      <c r="BP252" s="29"/>
    </row>
    <row r="253" spans="1:68" ht="16.2">
      <c r="A253" s="23">
        <v>249</v>
      </c>
      <c r="B253" s="33" t="s">
        <v>1914</v>
      </c>
      <c r="C253" s="33" t="s">
        <v>1698</v>
      </c>
      <c r="D253" s="33" t="s">
        <v>218</v>
      </c>
      <c r="E253" s="33">
        <v>48</v>
      </c>
      <c r="F253" s="33" t="s">
        <v>325</v>
      </c>
      <c r="G253" s="33" t="s">
        <v>325</v>
      </c>
      <c r="H253" s="52" t="str">
        <f t="shared" si="8"/>
        <v>曾＊傑</v>
      </c>
      <c r="I253" s="23" t="str">
        <f t="shared" si="7"/>
        <v>2＊545854</v>
      </c>
      <c r="J253" s="33" t="s">
        <v>782</v>
      </c>
      <c r="K253" s="33">
        <v>5760350</v>
      </c>
      <c r="L253" s="33">
        <v>5760350</v>
      </c>
      <c r="M253" s="33"/>
      <c r="N253" s="33"/>
      <c r="O253" s="33"/>
      <c r="P253" s="33"/>
      <c r="Q253" s="33"/>
      <c r="R253" s="33">
        <v>1125</v>
      </c>
      <c r="S253" s="2"/>
      <c r="T253" s="2"/>
      <c r="U253" s="2"/>
      <c r="V253" s="2"/>
      <c r="W253" s="2"/>
      <c r="X253" s="18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2"/>
      <c r="AQ253" s="2"/>
      <c r="AR253" s="2"/>
      <c r="AS253" s="1"/>
      <c r="AT253" s="1"/>
      <c r="AU253" s="1"/>
      <c r="AV253" s="1"/>
      <c r="AW253" s="1"/>
      <c r="AX253" s="2"/>
      <c r="AY253" s="1"/>
      <c r="AZ253" s="1"/>
      <c r="BA253" s="1" t="s">
        <v>1829</v>
      </c>
      <c r="BB253" s="1"/>
      <c r="BC253" s="1"/>
      <c r="BD253" s="1"/>
      <c r="BE253" s="1"/>
      <c r="BF253" s="1"/>
      <c r="BG253" s="1"/>
      <c r="BH253" s="1"/>
      <c r="BI253" s="2"/>
      <c r="BJ253" s="2"/>
      <c r="BK253" s="1"/>
      <c r="BL253" s="2"/>
      <c r="BM253" s="2"/>
      <c r="BN253" s="2"/>
      <c r="BO253" s="1"/>
      <c r="BP253" s="29"/>
    </row>
    <row r="254" spans="1:68" ht="46.8">
      <c r="A254" s="23">
        <v>250</v>
      </c>
      <c r="B254" s="33" t="s">
        <v>1915</v>
      </c>
      <c r="C254" s="33" t="s">
        <v>1699</v>
      </c>
      <c r="D254" s="33" t="s">
        <v>216</v>
      </c>
      <c r="E254" s="33">
        <v>53</v>
      </c>
      <c r="F254" s="33" t="s">
        <v>325</v>
      </c>
      <c r="G254" s="33" t="s">
        <v>325</v>
      </c>
      <c r="H254" s="52" t="str">
        <f t="shared" si="8"/>
        <v>黃＊珠</v>
      </c>
      <c r="I254" s="23" t="str">
        <f t="shared" si="7"/>
        <v>0＊874748</v>
      </c>
      <c r="J254" s="33" t="s">
        <v>1595</v>
      </c>
      <c r="K254" s="33" t="s">
        <v>1140</v>
      </c>
      <c r="L254" s="33">
        <v>5760190</v>
      </c>
      <c r="M254" s="33">
        <v>5760200</v>
      </c>
      <c r="N254" s="33">
        <v>5760300</v>
      </c>
      <c r="O254" s="33"/>
      <c r="P254" s="33"/>
      <c r="Q254" s="33"/>
      <c r="R254" s="33">
        <v>1125</v>
      </c>
      <c r="S254" s="2"/>
      <c r="T254" s="2"/>
      <c r="U254" s="2"/>
      <c r="V254" s="2"/>
      <c r="W254" s="2"/>
      <c r="X254" s="18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2"/>
      <c r="AQ254" s="2"/>
      <c r="AR254" s="2"/>
      <c r="AS254" s="1"/>
      <c r="AT254" s="1"/>
      <c r="AU254" s="1"/>
      <c r="AV254" s="1"/>
      <c r="AW254" s="1"/>
      <c r="AX254" s="2"/>
      <c r="AY254" s="1"/>
      <c r="AZ254" s="1"/>
      <c r="BA254" s="1"/>
      <c r="BB254" s="1"/>
      <c r="BC254" s="1"/>
      <c r="BD254" s="1"/>
      <c r="BE254" s="1"/>
      <c r="BF254" s="1"/>
      <c r="BG254" s="1" t="s">
        <v>1829</v>
      </c>
      <c r="BH254" s="1"/>
      <c r="BI254" s="2"/>
      <c r="BJ254" s="2"/>
      <c r="BK254" s="1"/>
      <c r="BL254" s="2" t="s">
        <v>1114</v>
      </c>
      <c r="BM254" s="2"/>
      <c r="BN254" s="2"/>
      <c r="BO254" s="1"/>
      <c r="BP254" s="29"/>
    </row>
    <row r="255" spans="1:68" ht="31.2">
      <c r="A255" s="23">
        <v>251</v>
      </c>
      <c r="B255" s="33" t="s">
        <v>1916</v>
      </c>
      <c r="C255" s="33" t="s">
        <v>1700</v>
      </c>
      <c r="D255" s="33" t="s">
        <v>218</v>
      </c>
      <c r="E255" s="33">
        <v>86</v>
      </c>
      <c r="F255" s="33" t="s">
        <v>325</v>
      </c>
      <c r="G255" s="33" t="s">
        <v>325</v>
      </c>
      <c r="H255" s="52" t="str">
        <f t="shared" si="8"/>
        <v>林＊欽</v>
      </c>
      <c r="I255" s="23" t="str">
        <f t="shared" si="7"/>
        <v>0＊009590</v>
      </c>
      <c r="J255" s="33" t="s">
        <v>1595</v>
      </c>
      <c r="K255" s="33" t="s">
        <v>1127</v>
      </c>
      <c r="L255" s="33">
        <v>5760190</v>
      </c>
      <c r="M255" s="33">
        <v>5760300</v>
      </c>
      <c r="N255" s="33"/>
      <c r="O255" s="33"/>
      <c r="P255" s="33"/>
      <c r="Q255" s="33"/>
      <c r="R255" s="33">
        <v>1125</v>
      </c>
      <c r="S255" s="2"/>
      <c r="T255" s="2"/>
      <c r="U255" s="2"/>
      <c r="V255" s="2"/>
      <c r="W255" s="2"/>
      <c r="X255" s="18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2"/>
      <c r="AQ255" s="2"/>
      <c r="AR255" s="2"/>
      <c r="AS255" s="1"/>
      <c r="AT255" s="1"/>
      <c r="AU255" s="1"/>
      <c r="AV255" s="1"/>
      <c r="AW255" s="1"/>
      <c r="AX255" s="2"/>
      <c r="AY255" s="1"/>
      <c r="AZ255" s="1"/>
      <c r="BA255" s="1"/>
      <c r="BB255" s="1"/>
      <c r="BC255" s="1"/>
      <c r="BD255" s="1"/>
      <c r="BE255" s="1"/>
      <c r="BF255" s="1"/>
      <c r="BG255" s="1" t="s">
        <v>1829</v>
      </c>
      <c r="BH255" s="1"/>
      <c r="BI255" s="2"/>
      <c r="BJ255" s="2"/>
      <c r="BK255" s="1"/>
      <c r="BL255" s="2"/>
      <c r="BM255" s="2"/>
      <c r="BN255" s="2"/>
      <c r="BO255" s="1"/>
      <c r="BP255" s="29"/>
    </row>
    <row r="256" spans="1:68" ht="16.2">
      <c r="A256" s="23">
        <v>252</v>
      </c>
      <c r="B256" s="33" t="s">
        <v>1917</v>
      </c>
      <c r="C256" s="33" t="s">
        <v>1701</v>
      </c>
      <c r="D256" s="33" t="s">
        <v>216</v>
      </c>
      <c r="E256" s="33">
        <v>89</v>
      </c>
      <c r="F256" s="33" t="s">
        <v>325</v>
      </c>
      <c r="G256" s="33" t="s">
        <v>325</v>
      </c>
      <c r="H256" s="52" t="str">
        <f t="shared" si="8"/>
        <v>林＊數蓮</v>
      </c>
      <c r="I256" s="23" t="str">
        <f t="shared" si="7"/>
        <v>0＊037250</v>
      </c>
      <c r="J256" s="33" t="s">
        <v>1595</v>
      </c>
      <c r="K256" s="33">
        <v>5760350</v>
      </c>
      <c r="L256" s="33">
        <v>5760350</v>
      </c>
      <c r="M256" s="33"/>
      <c r="N256" s="33"/>
      <c r="O256" s="33"/>
      <c r="P256" s="33"/>
      <c r="Q256" s="33"/>
      <c r="R256" s="33">
        <v>1125</v>
      </c>
      <c r="S256" s="2"/>
      <c r="T256" s="2"/>
      <c r="U256" s="2"/>
      <c r="V256" s="2"/>
      <c r="W256" s="2"/>
      <c r="X256" s="18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2"/>
      <c r="AQ256" s="2"/>
      <c r="AR256" s="2"/>
      <c r="AS256" s="1"/>
      <c r="AT256" s="1"/>
      <c r="AU256" s="1"/>
      <c r="AV256" s="1"/>
      <c r="AW256" s="1"/>
      <c r="AX256" s="2"/>
      <c r="AY256" s="1"/>
      <c r="AZ256" s="1"/>
      <c r="BA256" s="1" t="s">
        <v>1829</v>
      </c>
      <c r="BB256" s="1"/>
      <c r="BC256" s="1"/>
      <c r="BD256" s="1"/>
      <c r="BE256" s="1"/>
      <c r="BF256" s="1"/>
      <c r="BG256" s="1"/>
      <c r="BH256" s="1"/>
      <c r="BI256" s="2"/>
      <c r="BJ256" s="2"/>
      <c r="BK256" s="1"/>
      <c r="BL256" s="2"/>
      <c r="BM256" s="2"/>
      <c r="BN256" s="2"/>
      <c r="BO256" s="1"/>
      <c r="BP256" s="29"/>
    </row>
    <row r="257" spans="1:68" ht="16.2">
      <c r="A257" s="23">
        <v>253</v>
      </c>
      <c r="B257" s="33" t="s">
        <v>948</v>
      </c>
      <c r="C257" s="33" t="s">
        <v>792</v>
      </c>
      <c r="D257" s="33" t="s">
        <v>216</v>
      </c>
      <c r="E257" s="33">
        <v>80</v>
      </c>
      <c r="F257" s="33" t="s">
        <v>325</v>
      </c>
      <c r="G257" s="33" t="s">
        <v>325</v>
      </c>
      <c r="H257" s="52" t="str">
        <f t="shared" si="8"/>
        <v>周＊翠季</v>
      </c>
      <c r="I257" s="23" t="str">
        <f t="shared" si="7"/>
        <v>0＊086282</v>
      </c>
      <c r="J257" s="33" t="s">
        <v>1595</v>
      </c>
      <c r="K257" s="33">
        <v>5760350</v>
      </c>
      <c r="L257" s="33">
        <v>5760350</v>
      </c>
      <c r="M257" s="33"/>
      <c r="N257" s="33"/>
      <c r="O257" s="33"/>
      <c r="P257" s="33"/>
      <c r="Q257" s="33"/>
      <c r="R257" s="33">
        <v>1125</v>
      </c>
      <c r="S257" s="2"/>
      <c r="T257" s="2"/>
      <c r="U257" s="2"/>
      <c r="V257" s="2"/>
      <c r="W257" s="2"/>
      <c r="X257" s="18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2"/>
      <c r="AQ257" s="2"/>
      <c r="AR257" s="2"/>
      <c r="AS257" s="1"/>
      <c r="AT257" s="1"/>
      <c r="AU257" s="1"/>
      <c r="AV257" s="1"/>
      <c r="AW257" s="1"/>
      <c r="AX257" s="2"/>
      <c r="AY257" s="1"/>
      <c r="AZ257" s="1"/>
      <c r="BA257" s="1" t="s">
        <v>1829</v>
      </c>
      <c r="BB257" s="1"/>
      <c r="BC257" s="1"/>
      <c r="BD257" s="1"/>
      <c r="BE257" s="1"/>
      <c r="BF257" s="1"/>
      <c r="BG257" s="1"/>
      <c r="BH257" s="1"/>
      <c r="BI257" s="2"/>
      <c r="BJ257" s="2"/>
      <c r="BK257" s="1"/>
      <c r="BL257" s="2"/>
      <c r="BM257" s="2"/>
      <c r="BN257" s="2"/>
      <c r="BO257" s="1"/>
      <c r="BP257" s="29"/>
    </row>
    <row r="258" spans="1:68" ht="31.2">
      <c r="A258" s="23">
        <v>254</v>
      </c>
      <c r="B258" s="33" t="s">
        <v>1918</v>
      </c>
      <c r="C258" s="33" t="s">
        <v>1702</v>
      </c>
      <c r="D258" s="33" t="s">
        <v>216</v>
      </c>
      <c r="E258" s="33">
        <v>65</v>
      </c>
      <c r="F258" s="33" t="s">
        <v>325</v>
      </c>
      <c r="G258" s="33" t="s">
        <v>325</v>
      </c>
      <c r="H258" s="52" t="str">
        <f t="shared" si="8"/>
        <v>吳＊愛珠</v>
      </c>
      <c r="I258" s="23" t="str">
        <f t="shared" si="7"/>
        <v>1＊891118</v>
      </c>
      <c r="J258" s="33" t="s">
        <v>1595</v>
      </c>
      <c r="K258" s="33" t="s">
        <v>1127</v>
      </c>
      <c r="L258" s="33">
        <v>5760190</v>
      </c>
      <c r="M258" s="33">
        <v>5760300</v>
      </c>
      <c r="N258" s="33"/>
      <c r="O258" s="33"/>
      <c r="P258" s="33"/>
      <c r="Q258" s="33"/>
      <c r="R258" s="33">
        <v>1125</v>
      </c>
      <c r="S258" s="2"/>
      <c r="T258" s="2"/>
      <c r="U258" s="2"/>
      <c r="V258" s="2"/>
      <c r="W258" s="2"/>
      <c r="X258" s="18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2"/>
      <c r="AQ258" s="2"/>
      <c r="AR258" s="2"/>
      <c r="AS258" s="1"/>
      <c r="AT258" s="1"/>
      <c r="AU258" s="1"/>
      <c r="AV258" s="1"/>
      <c r="AW258" s="1"/>
      <c r="AX258" s="2"/>
      <c r="AY258" s="1"/>
      <c r="AZ258" s="1"/>
      <c r="BA258" s="1"/>
      <c r="BB258" s="1"/>
      <c r="BC258" s="1"/>
      <c r="BD258" s="1"/>
      <c r="BE258" s="1"/>
      <c r="BF258" s="1"/>
      <c r="BG258" s="1" t="s">
        <v>1133</v>
      </c>
      <c r="BH258" s="1"/>
      <c r="BI258" s="2"/>
      <c r="BJ258" s="2"/>
      <c r="BK258" s="1"/>
      <c r="BL258" s="2"/>
      <c r="BM258" s="2"/>
      <c r="BN258" s="2"/>
      <c r="BO258" s="1"/>
      <c r="BP258" s="29"/>
    </row>
    <row r="259" spans="1:68" ht="46.8">
      <c r="A259" s="23">
        <v>255</v>
      </c>
      <c r="B259" s="33" t="s">
        <v>1919</v>
      </c>
      <c r="C259" s="33" t="s">
        <v>1703</v>
      </c>
      <c r="D259" s="33" t="s">
        <v>216</v>
      </c>
      <c r="E259" s="33">
        <v>84</v>
      </c>
      <c r="F259" s="33" t="s">
        <v>325</v>
      </c>
      <c r="G259" s="33" t="s">
        <v>325</v>
      </c>
      <c r="H259" s="52" t="str">
        <f t="shared" si="8"/>
        <v>許＊銀柳</v>
      </c>
      <c r="I259" s="23" t="str">
        <f t="shared" si="7"/>
        <v>1＊352230</v>
      </c>
      <c r="J259" s="33" t="s">
        <v>1595</v>
      </c>
      <c r="K259" s="33" t="s">
        <v>1125</v>
      </c>
      <c r="L259" s="33">
        <v>5760191</v>
      </c>
      <c r="M259" s="33">
        <v>5760300</v>
      </c>
      <c r="N259" s="33">
        <v>5761050</v>
      </c>
      <c r="O259" s="33"/>
      <c r="P259" s="33"/>
      <c r="Q259" s="33"/>
      <c r="R259" s="33">
        <v>1125</v>
      </c>
      <c r="S259" s="2"/>
      <c r="T259" s="2"/>
      <c r="U259" s="2"/>
      <c r="V259" s="2"/>
      <c r="W259" s="2"/>
      <c r="X259" s="18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2"/>
      <c r="AQ259" s="2"/>
      <c r="AR259" s="2"/>
      <c r="AS259" s="1"/>
      <c r="AT259" s="1"/>
      <c r="AU259" s="1"/>
      <c r="AV259" s="1"/>
      <c r="AW259" s="1"/>
      <c r="AX259" s="2"/>
      <c r="AY259" s="1"/>
      <c r="AZ259" s="1"/>
      <c r="BA259" s="1"/>
      <c r="BB259" s="1"/>
      <c r="BC259" s="1"/>
      <c r="BD259" s="1"/>
      <c r="BE259" s="1"/>
      <c r="BF259" s="1" t="s">
        <v>1829</v>
      </c>
      <c r="BG259" s="1"/>
      <c r="BH259" s="1" t="s">
        <v>1102</v>
      </c>
      <c r="BI259" s="2"/>
      <c r="BJ259" s="2"/>
      <c r="BK259" s="1" t="s">
        <v>1114</v>
      </c>
      <c r="BL259" s="2"/>
      <c r="BM259" s="2"/>
      <c r="BN259" s="2"/>
      <c r="BO259" s="1"/>
      <c r="BP259" s="29"/>
    </row>
    <row r="260" spans="1:68" ht="31.2">
      <c r="A260" s="23">
        <v>256</v>
      </c>
      <c r="B260" s="33" t="s">
        <v>1920</v>
      </c>
      <c r="C260" s="33" t="s">
        <v>1704</v>
      </c>
      <c r="D260" s="33" t="s">
        <v>218</v>
      </c>
      <c r="E260" s="33">
        <v>61</v>
      </c>
      <c r="F260" s="33" t="s">
        <v>325</v>
      </c>
      <c r="G260" s="33" t="s">
        <v>325</v>
      </c>
      <c r="H260" s="52" t="str">
        <f t="shared" si="8"/>
        <v>陳＊禮</v>
      </c>
      <c r="I260" s="23" t="str">
        <f t="shared" si="7"/>
        <v>2＊464077</v>
      </c>
      <c r="J260" s="33" t="s">
        <v>1595</v>
      </c>
      <c r="K260" s="33" t="s">
        <v>1127</v>
      </c>
      <c r="L260" s="33">
        <v>5760190</v>
      </c>
      <c r="M260" s="33">
        <v>5760300</v>
      </c>
      <c r="N260" s="33"/>
      <c r="O260" s="33"/>
      <c r="P260" s="33"/>
      <c r="Q260" s="33"/>
      <c r="R260" s="33">
        <v>1125</v>
      </c>
      <c r="S260" s="2"/>
      <c r="T260" s="2"/>
      <c r="U260" s="2"/>
      <c r="V260" s="2"/>
      <c r="W260" s="2"/>
      <c r="X260" s="18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2"/>
      <c r="AQ260" s="2"/>
      <c r="AR260" s="2"/>
      <c r="AS260" s="1"/>
      <c r="AT260" s="1"/>
      <c r="AU260" s="1"/>
      <c r="AV260" s="1"/>
      <c r="AW260" s="1"/>
      <c r="AX260" s="2"/>
      <c r="AY260" s="1"/>
      <c r="AZ260" s="1"/>
      <c r="BA260" s="1"/>
      <c r="BB260" s="1"/>
      <c r="BC260" s="1"/>
      <c r="BD260" s="1"/>
      <c r="BE260" s="1"/>
      <c r="BF260" s="1"/>
      <c r="BG260" s="1" t="s">
        <v>1829</v>
      </c>
      <c r="BH260" s="1"/>
      <c r="BI260" s="2"/>
      <c r="BJ260" s="2"/>
      <c r="BK260" s="1"/>
      <c r="BL260" s="2"/>
      <c r="BM260" s="2"/>
      <c r="BN260" s="2"/>
      <c r="BO260" s="1"/>
      <c r="BP260" s="29"/>
    </row>
    <row r="261" spans="1:68" ht="31.2">
      <c r="A261" s="23">
        <v>257</v>
      </c>
      <c r="B261" s="33" t="s">
        <v>1921</v>
      </c>
      <c r="C261" s="33" t="s">
        <v>1705</v>
      </c>
      <c r="D261" s="33" t="s">
        <v>216</v>
      </c>
      <c r="E261" s="33">
        <v>65</v>
      </c>
      <c r="F261" s="33" t="s">
        <v>325</v>
      </c>
      <c r="G261" s="33" t="s">
        <v>325</v>
      </c>
      <c r="H261" s="52" t="str">
        <f t="shared" si="8"/>
        <v>李＊敏</v>
      </c>
      <c r="I261" s="23" t="str">
        <f t="shared" ref="I261:I324" si="9">REPLACE(C261,2,1,"＊")</f>
        <v>2＊464758</v>
      </c>
      <c r="J261" s="33" t="s">
        <v>1595</v>
      </c>
      <c r="K261" s="33" t="s">
        <v>1127</v>
      </c>
      <c r="L261" s="33">
        <v>5760190</v>
      </c>
      <c r="M261" s="33">
        <v>5760300</v>
      </c>
      <c r="N261" s="33"/>
      <c r="O261" s="33"/>
      <c r="P261" s="33"/>
      <c r="Q261" s="33"/>
      <c r="R261" s="33">
        <v>1125</v>
      </c>
      <c r="S261" s="2"/>
      <c r="T261" s="2"/>
      <c r="U261" s="2"/>
      <c r="V261" s="2"/>
      <c r="W261" s="2"/>
      <c r="X261" s="18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2"/>
      <c r="AQ261" s="2"/>
      <c r="AR261" s="2"/>
      <c r="AS261" s="1"/>
      <c r="AT261" s="1"/>
      <c r="AU261" s="1"/>
      <c r="AV261" s="1"/>
      <c r="AW261" s="1"/>
      <c r="AX261" s="2"/>
      <c r="AY261" s="1"/>
      <c r="AZ261" s="1"/>
      <c r="BA261" s="1"/>
      <c r="BB261" s="1"/>
      <c r="BC261" s="1"/>
      <c r="BD261" s="1"/>
      <c r="BE261" s="1"/>
      <c r="BF261" s="1"/>
      <c r="BG261" s="1" t="s">
        <v>1829</v>
      </c>
      <c r="BH261" s="1"/>
      <c r="BI261" s="2"/>
      <c r="BJ261" s="2"/>
      <c r="BK261" s="1"/>
      <c r="BL261" s="2"/>
      <c r="BM261" s="2"/>
      <c r="BN261" s="2"/>
      <c r="BO261" s="1"/>
      <c r="BP261" s="29"/>
    </row>
    <row r="262" spans="1:68" ht="31.2">
      <c r="A262" s="23">
        <v>258</v>
      </c>
      <c r="B262" s="33" t="s">
        <v>1922</v>
      </c>
      <c r="C262" s="33" t="s">
        <v>1706</v>
      </c>
      <c r="D262" s="33" t="s">
        <v>216</v>
      </c>
      <c r="E262" s="33">
        <v>69</v>
      </c>
      <c r="F262" s="33" t="s">
        <v>325</v>
      </c>
      <c r="G262" s="33" t="s">
        <v>325</v>
      </c>
      <c r="H262" s="52" t="str">
        <f t="shared" si="8"/>
        <v>林＊鳳</v>
      </c>
      <c r="I262" s="23" t="str">
        <f t="shared" si="9"/>
        <v>2＊691566</v>
      </c>
      <c r="J262" s="33" t="s">
        <v>1595</v>
      </c>
      <c r="K262" s="33" t="s">
        <v>1131</v>
      </c>
      <c r="L262" s="33">
        <v>5760230</v>
      </c>
      <c r="M262" s="33">
        <v>5760300</v>
      </c>
      <c r="N262" s="33"/>
      <c r="O262" s="33"/>
      <c r="P262" s="33"/>
      <c r="Q262" s="33"/>
      <c r="R262" s="33">
        <v>1125</v>
      </c>
      <c r="S262" s="2"/>
      <c r="T262" s="2"/>
      <c r="U262" s="2"/>
      <c r="V262" s="2"/>
      <c r="W262" s="2"/>
      <c r="X262" s="18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2"/>
      <c r="AQ262" s="2"/>
      <c r="AR262" s="2"/>
      <c r="AS262" s="1"/>
      <c r="AT262" s="1"/>
      <c r="AU262" s="1"/>
      <c r="AV262" s="1"/>
      <c r="AW262" s="1"/>
      <c r="AX262" s="2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2" t="s">
        <v>1829</v>
      </c>
      <c r="BJ262" s="2"/>
      <c r="BK262" s="1"/>
      <c r="BL262" s="2"/>
      <c r="BM262" s="2"/>
      <c r="BN262" s="2"/>
      <c r="BO262" s="1"/>
      <c r="BP262" s="29"/>
    </row>
    <row r="263" spans="1:68" ht="31.2">
      <c r="A263" s="23">
        <v>259</v>
      </c>
      <c r="B263" s="33" t="s">
        <v>1923</v>
      </c>
      <c r="C263" s="33" t="s">
        <v>1707</v>
      </c>
      <c r="D263" s="33" t="s">
        <v>218</v>
      </c>
      <c r="E263" s="33">
        <v>73</v>
      </c>
      <c r="F263" s="33" t="s">
        <v>325</v>
      </c>
      <c r="G263" s="33" t="s">
        <v>325</v>
      </c>
      <c r="H263" s="52" t="str">
        <f t="shared" si="8"/>
        <v>楊＊發</v>
      </c>
      <c r="I263" s="23" t="str">
        <f t="shared" si="9"/>
        <v>2＊802354</v>
      </c>
      <c r="J263" s="33" t="s">
        <v>1595</v>
      </c>
      <c r="K263" s="33" t="s">
        <v>1127</v>
      </c>
      <c r="L263" s="33">
        <v>5760190</v>
      </c>
      <c r="M263" s="33">
        <v>5760300</v>
      </c>
      <c r="N263" s="33"/>
      <c r="O263" s="33"/>
      <c r="P263" s="33"/>
      <c r="Q263" s="33"/>
      <c r="R263" s="33">
        <v>1125</v>
      </c>
      <c r="S263" s="2"/>
      <c r="T263" s="2"/>
      <c r="U263" s="2"/>
      <c r="V263" s="2"/>
      <c r="W263" s="2"/>
      <c r="X263" s="18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2"/>
      <c r="AQ263" s="2"/>
      <c r="AR263" s="2"/>
      <c r="AS263" s="1"/>
      <c r="AT263" s="1"/>
      <c r="AU263" s="1"/>
      <c r="AV263" s="1"/>
      <c r="AW263" s="1"/>
      <c r="AX263" s="2"/>
      <c r="AY263" s="1"/>
      <c r="AZ263" s="1"/>
      <c r="BA263" s="1"/>
      <c r="BB263" s="1"/>
      <c r="BC263" s="1"/>
      <c r="BD263" s="1"/>
      <c r="BE263" s="1"/>
      <c r="BF263" s="1"/>
      <c r="BG263" s="1" t="s">
        <v>1829</v>
      </c>
      <c r="BH263" s="1"/>
      <c r="BI263" s="2"/>
      <c r="BJ263" s="2"/>
      <c r="BK263" s="1"/>
      <c r="BL263" s="2"/>
      <c r="BM263" s="2"/>
      <c r="BN263" s="2"/>
      <c r="BO263" s="1"/>
      <c r="BP263" s="29"/>
    </row>
    <row r="264" spans="1:68" ht="46.8">
      <c r="A264" s="23">
        <v>260</v>
      </c>
      <c r="B264" s="33" t="s">
        <v>1543</v>
      </c>
      <c r="C264" s="33" t="s">
        <v>1453</v>
      </c>
      <c r="D264" s="33" t="s">
        <v>216</v>
      </c>
      <c r="E264" s="33">
        <v>53</v>
      </c>
      <c r="F264" s="33" t="s">
        <v>325</v>
      </c>
      <c r="G264" s="33" t="s">
        <v>325</v>
      </c>
      <c r="H264" s="52" t="str">
        <f t="shared" si="8"/>
        <v>王＊觀</v>
      </c>
      <c r="I264" s="23" t="str">
        <f t="shared" si="9"/>
        <v>1＊610455</v>
      </c>
      <c r="J264" s="33" t="s">
        <v>1605</v>
      </c>
      <c r="K264" s="33" t="s">
        <v>1132</v>
      </c>
      <c r="L264" s="33">
        <v>5760190</v>
      </c>
      <c r="M264" s="33">
        <v>5760300</v>
      </c>
      <c r="N264" s="33">
        <v>5761050</v>
      </c>
      <c r="O264" s="33"/>
      <c r="P264" s="33"/>
      <c r="Q264" s="33"/>
      <c r="R264" s="33">
        <v>1125</v>
      </c>
      <c r="S264" s="2"/>
      <c r="T264" s="2"/>
      <c r="U264" s="2"/>
      <c r="V264" s="2"/>
      <c r="W264" s="2"/>
      <c r="X264" s="18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2"/>
      <c r="AQ264" s="2"/>
      <c r="AR264" s="2"/>
      <c r="AS264" s="1"/>
      <c r="AT264" s="1"/>
      <c r="AU264" s="1"/>
      <c r="AV264" s="1"/>
      <c r="AW264" s="1"/>
      <c r="AX264" s="2"/>
      <c r="AY264" s="1"/>
      <c r="AZ264" s="1"/>
      <c r="BA264" s="1"/>
      <c r="BB264" s="1"/>
      <c r="BC264" s="1"/>
      <c r="BD264" s="1"/>
      <c r="BE264" s="1"/>
      <c r="BF264" s="1" t="s">
        <v>1829</v>
      </c>
      <c r="BG264" s="1" t="s">
        <v>1829</v>
      </c>
      <c r="BH264" s="1"/>
      <c r="BI264" s="2"/>
      <c r="BJ264" s="2"/>
      <c r="BK264" s="1"/>
      <c r="BL264" s="2"/>
      <c r="BM264" s="2"/>
      <c r="BN264" s="2"/>
      <c r="BO264" s="1"/>
      <c r="BP264" s="29"/>
    </row>
    <row r="265" spans="1:68" ht="31.2">
      <c r="A265" s="23">
        <v>261</v>
      </c>
      <c r="B265" s="33" t="s">
        <v>1924</v>
      </c>
      <c r="C265" s="33" t="s">
        <v>1708</v>
      </c>
      <c r="D265" s="33" t="s">
        <v>216</v>
      </c>
      <c r="E265" s="33">
        <v>79</v>
      </c>
      <c r="F265" s="33" t="s">
        <v>325</v>
      </c>
      <c r="G265" s="33" t="s">
        <v>325</v>
      </c>
      <c r="H265" s="52" t="str">
        <f t="shared" si="8"/>
        <v>康＊阿雪</v>
      </c>
      <c r="I265" s="23" t="str">
        <f t="shared" si="9"/>
        <v>0＊302298</v>
      </c>
      <c r="J265" s="33" t="s">
        <v>1685</v>
      </c>
      <c r="K265" s="33" t="s">
        <v>1127</v>
      </c>
      <c r="L265" s="33">
        <v>5760190</v>
      </c>
      <c r="M265" s="33">
        <v>5760300</v>
      </c>
      <c r="N265" s="33"/>
      <c r="O265" s="33"/>
      <c r="P265" s="33"/>
      <c r="Q265" s="33"/>
      <c r="R265" s="33">
        <v>1125</v>
      </c>
      <c r="S265" s="2"/>
      <c r="T265" s="2"/>
      <c r="U265" s="2"/>
      <c r="V265" s="2"/>
      <c r="W265" s="2"/>
      <c r="X265" s="18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2"/>
      <c r="AQ265" s="2"/>
      <c r="AR265" s="2"/>
      <c r="AS265" s="1"/>
      <c r="AT265" s="1"/>
      <c r="AU265" s="1"/>
      <c r="AV265" s="1"/>
      <c r="AW265" s="1"/>
      <c r="AX265" s="2"/>
      <c r="AY265" s="1"/>
      <c r="AZ265" s="1"/>
      <c r="BA265" s="1"/>
      <c r="BB265" s="1"/>
      <c r="BC265" s="1"/>
      <c r="BD265" s="1"/>
      <c r="BE265" s="1"/>
      <c r="BF265" s="1"/>
      <c r="BG265" s="1" t="s">
        <v>1829</v>
      </c>
      <c r="BH265" s="1"/>
      <c r="BI265" s="2"/>
      <c r="BJ265" s="2"/>
      <c r="BK265" s="1"/>
      <c r="BL265" s="2"/>
      <c r="BM265" s="2"/>
      <c r="BN265" s="2"/>
      <c r="BO265" s="1"/>
      <c r="BP265" s="29"/>
    </row>
    <row r="266" spans="1:68" ht="31.2">
      <c r="A266" s="23">
        <v>262</v>
      </c>
      <c r="B266" s="33" t="s">
        <v>1925</v>
      </c>
      <c r="C266" s="33" t="s">
        <v>1709</v>
      </c>
      <c r="D266" s="33" t="s">
        <v>216</v>
      </c>
      <c r="E266" s="33">
        <v>86</v>
      </c>
      <c r="F266" s="33" t="s">
        <v>325</v>
      </c>
      <c r="G266" s="33" t="s">
        <v>325</v>
      </c>
      <c r="H266" s="52" t="str">
        <f t="shared" si="8"/>
        <v>呂＊桂鑾</v>
      </c>
      <c r="I266" s="23" t="str">
        <f t="shared" si="9"/>
        <v>0＊179033</v>
      </c>
      <c r="J266" s="33" t="s">
        <v>1685</v>
      </c>
      <c r="K266" s="33" t="s">
        <v>1127</v>
      </c>
      <c r="L266" s="33">
        <v>5760190</v>
      </c>
      <c r="M266" s="33">
        <v>5760300</v>
      </c>
      <c r="N266" s="33"/>
      <c r="O266" s="33"/>
      <c r="P266" s="33"/>
      <c r="Q266" s="33"/>
      <c r="R266" s="33">
        <v>1125</v>
      </c>
      <c r="S266" s="2"/>
      <c r="T266" s="2"/>
      <c r="U266" s="2"/>
      <c r="V266" s="2"/>
      <c r="W266" s="2"/>
      <c r="X266" s="18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2"/>
      <c r="AQ266" s="2"/>
      <c r="AR266" s="2"/>
      <c r="AS266" s="1"/>
      <c r="AT266" s="1"/>
      <c r="AU266" s="1"/>
      <c r="AV266" s="1"/>
      <c r="AW266" s="1"/>
      <c r="AX266" s="2"/>
      <c r="AY266" s="1"/>
      <c r="AZ266" s="1"/>
      <c r="BA266" s="1"/>
      <c r="BB266" s="1"/>
      <c r="BC266" s="1"/>
      <c r="BD266" s="1"/>
      <c r="BE266" s="1"/>
      <c r="BF266" s="1"/>
      <c r="BG266" s="1" t="s">
        <v>1829</v>
      </c>
      <c r="BH266" s="1"/>
      <c r="BI266" s="2"/>
      <c r="BJ266" s="2"/>
      <c r="BK266" s="1"/>
      <c r="BL266" s="2"/>
      <c r="BM266" s="2"/>
      <c r="BN266" s="2"/>
      <c r="BO266" s="1"/>
      <c r="BP266" s="29"/>
    </row>
    <row r="267" spans="1:68" ht="31.2">
      <c r="A267" s="23">
        <v>263</v>
      </c>
      <c r="B267" s="33" t="s">
        <v>1926</v>
      </c>
      <c r="C267" s="33" t="s">
        <v>1710</v>
      </c>
      <c r="D267" s="33" t="s">
        <v>218</v>
      </c>
      <c r="E267" s="33">
        <v>79</v>
      </c>
      <c r="F267" s="33" t="s">
        <v>325</v>
      </c>
      <c r="G267" s="33" t="s">
        <v>325</v>
      </c>
      <c r="H267" s="52" t="str">
        <f t="shared" si="8"/>
        <v>林＊華</v>
      </c>
      <c r="I267" s="23" t="str">
        <f t="shared" si="9"/>
        <v>1＊461379</v>
      </c>
      <c r="J267" s="33" t="s">
        <v>1685</v>
      </c>
      <c r="K267" s="33" t="s">
        <v>1127</v>
      </c>
      <c r="L267" s="33">
        <v>5760190</v>
      </c>
      <c r="M267" s="33">
        <v>5760300</v>
      </c>
      <c r="N267" s="33"/>
      <c r="O267" s="33"/>
      <c r="P267" s="33"/>
      <c r="Q267" s="33"/>
      <c r="R267" s="33">
        <v>1125</v>
      </c>
      <c r="S267" s="2"/>
      <c r="T267" s="2"/>
      <c r="U267" s="2"/>
      <c r="V267" s="2"/>
      <c r="W267" s="2"/>
      <c r="X267" s="18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2"/>
      <c r="AQ267" s="2"/>
      <c r="AR267" s="2"/>
      <c r="AS267" s="1"/>
      <c r="AT267" s="1"/>
      <c r="AU267" s="1"/>
      <c r="AV267" s="1"/>
      <c r="AW267" s="1"/>
      <c r="AX267" s="2"/>
      <c r="AY267" s="1"/>
      <c r="AZ267" s="1"/>
      <c r="BA267" s="1"/>
      <c r="BB267" s="1"/>
      <c r="BC267" s="1"/>
      <c r="BD267" s="1"/>
      <c r="BE267" s="1"/>
      <c r="BF267" s="1"/>
      <c r="BG267" s="1" t="s">
        <v>1829</v>
      </c>
      <c r="BH267" s="1"/>
      <c r="BI267" s="2"/>
      <c r="BJ267" s="2"/>
      <c r="BK267" s="1"/>
      <c r="BL267" s="2"/>
      <c r="BM267" s="2"/>
      <c r="BN267" s="2"/>
      <c r="BO267" s="1"/>
      <c r="BP267" s="29"/>
    </row>
    <row r="268" spans="1:68" ht="46.8">
      <c r="A268" s="23">
        <v>264</v>
      </c>
      <c r="B268" s="33" t="s">
        <v>1317</v>
      </c>
      <c r="C268" s="33" t="s">
        <v>501</v>
      </c>
      <c r="D268" s="33" t="s">
        <v>216</v>
      </c>
      <c r="E268" s="33">
        <v>59</v>
      </c>
      <c r="F268" s="33" t="s">
        <v>325</v>
      </c>
      <c r="G268" s="33" t="s">
        <v>325</v>
      </c>
      <c r="H268" s="52" t="str">
        <f t="shared" si="8"/>
        <v>沈＊真</v>
      </c>
      <c r="I268" s="23" t="str">
        <f t="shared" si="9"/>
        <v>2＊551965</v>
      </c>
      <c r="J268" s="33" t="s">
        <v>1685</v>
      </c>
      <c r="K268" s="33" t="s">
        <v>1132</v>
      </c>
      <c r="L268" s="33">
        <v>5760190</v>
      </c>
      <c r="M268" s="33">
        <v>5760300</v>
      </c>
      <c r="N268" s="33">
        <v>5761050</v>
      </c>
      <c r="O268" s="33"/>
      <c r="P268" s="33"/>
      <c r="Q268" s="33"/>
      <c r="R268" s="33">
        <v>1125</v>
      </c>
      <c r="S268" s="2"/>
      <c r="T268" s="2"/>
      <c r="U268" s="2"/>
      <c r="V268" s="2"/>
      <c r="W268" s="2"/>
      <c r="X268" s="18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2"/>
      <c r="AQ268" s="2"/>
      <c r="AR268" s="2"/>
      <c r="AS268" s="1"/>
      <c r="AT268" s="1"/>
      <c r="AU268" s="1"/>
      <c r="AV268" s="1"/>
      <c r="AW268" s="1"/>
      <c r="AX268" s="2"/>
      <c r="AY268" s="1"/>
      <c r="AZ268" s="1"/>
      <c r="BA268" s="1"/>
      <c r="BB268" s="1"/>
      <c r="BC268" s="1"/>
      <c r="BD268" s="1"/>
      <c r="BE268" s="1"/>
      <c r="BF268" s="1" t="s">
        <v>1829</v>
      </c>
      <c r="BG268" s="1" t="s">
        <v>1829</v>
      </c>
      <c r="BH268" s="1"/>
      <c r="BI268" s="2"/>
      <c r="BJ268" s="2"/>
      <c r="BK268" s="1"/>
      <c r="BL268" s="2"/>
      <c r="BM268" s="2"/>
      <c r="BN268" s="2"/>
      <c r="BO268" s="1"/>
      <c r="BP268" s="29"/>
    </row>
    <row r="269" spans="1:68" ht="31.2">
      <c r="A269" s="23">
        <v>265</v>
      </c>
      <c r="B269" s="33" t="s">
        <v>1927</v>
      </c>
      <c r="C269" s="33" t="s">
        <v>1711</v>
      </c>
      <c r="D269" s="33" t="s">
        <v>216</v>
      </c>
      <c r="E269" s="33">
        <v>79</v>
      </c>
      <c r="F269" s="33" t="s">
        <v>325</v>
      </c>
      <c r="G269" s="33" t="s">
        <v>325</v>
      </c>
      <c r="H269" s="52" t="str">
        <f t="shared" si="8"/>
        <v>馬＊春愛</v>
      </c>
      <c r="I269" s="23" t="str">
        <f t="shared" si="9"/>
        <v>2＊557031</v>
      </c>
      <c r="J269" s="33" t="s">
        <v>1685</v>
      </c>
      <c r="K269" s="33" t="s">
        <v>1127</v>
      </c>
      <c r="L269" s="33">
        <v>5760190</v>
      </c>
      <c r="M269" s="33">
        <v>5760300</v>
      </c>
      <c r="N269" s="33"/>
      <c r="O269" s="33"/>
      <c r="P269" s="33"/>
      <c r="Q269" s="33"/>
      <c r="R269" s="33">
        <v>1125</v>
      </c>
      <c r="S269" s="2"/>
      <c r="T269" s="2"/>
      <c r="U269" s="2"/>
      <c r="V269" s="2"/>
      <c r="W269" s="2"/>
      <c r="X269" s="18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2"/>
      <c r="AQ269" s="2"/>
      <c r="AR269" s="2"/>
      <c r="AS269" s="1"/>
      <c r="AT269" s="1"/>
      <c r="AU269" s="1"/>
      <c r="AV269" s="1"/>
      <c r="AW269" s="1"/>
      <c r="AX269" s="2"/>
      <c r="AY269" s="1"/>
      <c r="AZ269" s="1"/>
      <c r="BA269" s="1"/>
      <c r="BB269" s="1"/>
      <c r="BC269" s="1"/>
      <c r="BD269" s="1"/>
      <c r="BE269" s="1"/>
      <c r="BF269" s="1"/>
      <c r="BG269" s="1" t="s">
        <v>1829</v>
      </c>
      <c r="BH269" s="1"/>
      <c r="BI269" s="2"/>
      <c r="BJ269" s="2"/>
      <c r="BK269" s="1"/>
      <c r="BL269" s="2"/>
      <c r="BM269" s="2"/>
      <c r="BN269" s="2"/>
      <c r="BO269" s="1"/>
      <c r="BP269" s="29"/>
    </row>
    <row r="270" spans="1:68" ht="31.2">
      <c r="A270" s="23">
        <v>266</v>
      </c>
      <c r="B270" s="33" t="s">
        <v>1928</v>
      </c>
      <c r="C270" s="33" t="s">
        <v>1712</v>
      </c>
      <c r="D270" s="33" t="s">
        <v>218</v>
      </c>
      <c r="E270" s="33">
        <v>71</v>
      </c>
      <c r="F270" s="33" t="s">
        <v>325</v>
      </c>
      <c r="G270" s="33" t="s">
        <v>325</v>
      </c>
      <c r="H270" s="52" t="str">
        <f t="shared" si="8"/>
        <v>張＊昌</v>
      </c>
      <c r="I270" s="23" t="str">
        <f t="shared" si="9"/>
        <v>0＊405611</v>
      </c>
      <c r="J270" s="33" t="s">
        <v>1604</v>
      </c>
      <c r="K270" s="33" t="s">
        <v>1130</v>
      </c>
      <c r="L270" s="33">
        <v>5760191</v>
      </c>
      <c r="M270" s="33">
        <v>5760300</v>
      </c>
      <c r="N270" s="33"/>
      <c r="O270" s="33"/>
      <c r="P270" s="33"/>
      <c r="Q270" s="33"/>
      <c r="R270" s="33">
        <v>1125</v>
      </c>
      <c r="S270" s="2"/>
      <c r="T270" s="2"/>
      <c r="U270" s="2"/>
      <c r="V270" s="2"/>
      <c r="W270" s="2"/>
      <c r="X270" s="18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2"/>
      <c r="AQ270" s="2"/>
      <c r="AR270" s="2"/>
      <c r="AS270" s="1"/>
      <c r="AT270" s="1"/>
      <c r="AU270" s="1"/>
      <c r="AV270" s="1"/>
      <c r="AW270" s="1"/>
      <c r="AX270" s="2"/>
      <c r="AY270" s="1"/>
      <c r="AZ270" s="1"/>
      <c r="BA270" s="1"/>
      <c r="BB270" s="1"/>
      <c r="BC270" s="1"/>
      <c r="BD270" s="1"/>
      <c r="BE270" s="1"/>
      <c r="BF270" s="1"/>
      <c r="BG270" s="1"/>
      <c r="BH270" s="1" t="s">
        <v>1126</v>
      </c>
      <c r="BI270" s="2"/>
      <c r="BJ270" s="2"/>
      <c r="BK270" s="1"/>
      <c r="BL270" s="2"/>
      <c r="BM270" s="2"/>
      <c r="BN270" s="2"/>
      <c r="BO270" s="1"/>
      <c r="BP270" s="29"/>
    </row>
    <row r="271" spans="1:68" ht="16.2">
      <c r="A271" s="23">
        <v>267</v>
      </c>
      <c r="B271" s="33" t="s">
        <v>1929</v>
      </c>
      <c r="C271" s="33" t="s">
        <v>1713</v>
      </c>
      <c r="D271" s="33" t="s">
        <v>218</v>
      </c>
      <c r="E271" s="33">
        <v>70</v>
      </c>
      <c r="F271" s="33" t="s">
        <v>325</v>
      </c>
      <c r="G271" s="33" t="s">
        <v>325</v>
      </c>
      <c r="H271" s="52" t="str">
        <f t="shared" si="8"/>
        <v>吳＊池</v>
      </c>
      <c r="I271" s="23" t="str">
        <f t="shared" si="9"/>
        <v>1＊295233</v>
      </c>
      <c r="J271" s="33" t="s">
        <v>1604</v>
      </c>
      <c r="K271" s="33">
        <v>5760350</v>
      </c>
      <c r="L271" s="33">
        <v>5760350</v>
      </c>
      <c r="M271" s="33"/>
      <c r="N271" s="33"/>
      <c r="O271" s="33"/>
      <c r="P271" s="33"/>
      <c r="Q271" s="33"/>
      <c r="R271" s="33">
        <v>1125</v>
      </c>
      <c r="S271" s="2"/>
      <c r="T271" s="2"/>
      <c r="U271" s="2"/>
      <c r="V271" s="2"/>
      <c r="W271" s="2"/>
      <c r="X271" s="18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2"/>
      <c r="AQ271" s="2"/>
      <c r="AR271" s="2"/>
      <c r="AS271" s="1"/>
      <c r="AT271" s="1"/>
      <c r="AU271" s="1"/>
      <c r="AV271" s="1"/>
      <c r="AW271" s="1"/>
      <c r="AX271" s="2"/>
      <c r="AY271" s="1"/>
      <c r="AZ271" s="1"/>
      <c r="BA271" s="1" t="s">
        <v>1829</v>
      </c>
      <c r="BB271" s="1"/>
      <c r="BC271" s="1"/>
      <c r="BD271" s="1"/>
      <c r="BE271" s="1"/>
      <c r="BF271" s="1"/>
      <c r="BG271" s="1"/>
      <c r="BH271" s="1"/>
      <c r="BI271" s="2"/>
      <c r="BJ271" s="2"/>
      <c r="BK271" s="1"/>
      <c r="BL271" s="2"/>
      <c r="BM271" s="2"/>
      <c r="BN271" s="2"/>
      <c r="BO271" s="1"/>
      <c r="BP271" s="29"/>
    </row>
    <row r="272" spans="1:68" ht="31.2">
      <c r="A272" s="23">
        <v>268</v>
      </c>
      <c r="B272" s="33" t="s">
        <v>1930</v>
      </c>
      <c r="C272" s="33" t="s">
        <v>1714</v>
      </c>
      <c r="D272" s="33" t="s">
        <v>218</v>
      </c>
      <c r="E272" s="33">
        <v>63</v>
      </c>
      <c r="F272" s="33" t="s">
        <v>325</v>
      </c>
      <c r="G272" s="33" t="s">
        <v>325</v>
      </c>
      <c r="H272" s="52" t="str">
        <f t="shared" si="8"/>
        <v>王＊良</v>
      </c>
      <c r="I272" s="23" t="str">
        <f t="shared" si="9"/>
        <v>2＊545456</v>
      </c>
      <c r="J272" s="33" t="s">
        <v>1604</v>
      </c>
      <c r="K272" s="33" t="s">
        <v>1127</v>
      </c>
      <c r="L272" s="33">
        <v>5760190</v>
      </c>
      <c r="M272" s="33">
        <v>5760300</v>
      </c>
      <c r="N272" s="33"/>
      <c r="O272" s="33"/>
      <c r="P272" s="33"/>
      <c r="Q272" s="33"/>
      <c r="R272" s="33">
        <v>1125</v>
      </c>
      <c r="S272" s="2"/>
      <c r="T272" s="2"/>
      <c r="U272" s="2"/>
      <c r="V272" s="2"/>
      <c r="W272" s="2"/>
      <c r="X272" s="18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2"/>
      <c r="AQ272" s="2"/>
      <c r="AR272" s="2"/>
      <c r="AS272" s="1"/>
      <c r="AT272" s="1"/>
      <c r="AU272" s="1"/>
      <c r="AV272" s="1"/>
      <c r="AW272" s="1"/>
      <c r="AX272" s="2"/>
      <c r="AY272" s="1"/>
      <c r="AZ272" s="1"/>
      <c r="BA272" s="1"/>
      <c r="BB272" s="1"/>
      <c r="BC272" s="1"/>
      <c r="BD272" s="1"/>
      <c r="BE272" s="1"/>
      <c r="BF272" s="1"/>
      <c r="BG272" s="1" t="s">
        <v>1829</v>
      </c>
      <c r="BH272" s="1"/>
      <c r="BI272" s="2"/>
      <c r="BJ272" s="2"/>
      <c r="BK272" s="1"/>
      <c r="BL272" s="2"/>
      <c r="BM272" s="2"/>
      <c r="BN272" s="2"/>
      <c r="BO272" s="1"/>
      <c r="BP272" s="29"/>
    </row>
    <row r="273" spans="1:68" ht="46.8">
      <c r="A273" s="23">
        <v>269</v>
      </c>
      <c r="B273" s="33" t="s">
        <v>953</v>
      </c>
      <c r="C273" s="33" t="s">
        <v>797</v>
      </c>
      <c r="D273" s="33" t="s">
        <v>218</v>
      </c>
      <c r="E273" s="33">
        <v>70</v>
      </c>
      <c r="F273" s="33" t="s">
        <v>325</v>
      </c>
      <c r="G273" s="33" t="s">
        <v>325</v>
      </c>
      <c r="H273" s="52" t="str">
        <f t="shared" si="8"/>
        <v>鄧＊雄</v>
      </c>
      <c r="I273" s="23" t="str">
        <f t="shared" si="9"/>
        <v>2＊602897</v>
      </c>
      <c r="J273" s="33" t="s">
        <v>1604</v>
      </c>
      <c r="K273" s="33" t="s">
        <v>1132</v>
      </c>
      <c r="L273" s="33">
        <v>5760190</v>
      </c>
      <c r="M273" s="33">
        <v>5760300</v>
      </c>
      <c r="N273" s="33">
        <v>5761050</v>
      </c>
      <c r="O273" s="33"/>
      <c r="P273" s="33"/>
      <c r="Q273" s="33"/>
      <c r="R273" s="33">
        <v>1125</v>
      </c>
      <c r="S273" s="2"/>
      <c r="T273" s="2"/>
      <c r="U273" s="2"/>
      <c r="V273" s="2"/>
      <c r="W273" s="2"/>
      <c r="X273" s="18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2"/>
      <c r="AQ273" s="2"/>
      <c r="AR273" s="2"/>
      <c r="AS273" s="1"/>
      <c r="AT273" s="1"/>
      <c r="AU273" s="1"/>
      <c r="AV273" s="1"/>
      <c r="AW273" s="1"/>
      <c r="AX273" s="2"/>
      <c r="AY273" s="1"/>
      <c r="AZ273" s="1"/>
      <c r="BA273" s="1"/>
      <c r="BB273" s="1"/>
      <c r="BC273" s="1"/>
      <c r="BD273" s="1"/>
      <c r="BE273" s="1"/>
      <c r="BF273" s="1" t="s">
        <v>1829</v>
      </c>
      <c r="BG273" s="1" t="s">
        <v>1829</v>
      </c>
      <c r="BH273" s="1"/>
      <c r="BI273" s="2"/>
      <c r="BJ273" s="2"/>
      <c r="BK273" s="1"/>
      <c r="BL273" s="2"/>
      <c r="BM273" s="2"/>
      <c r="BN273" s="2"/>
      <c r="BO273" s="1"/>
      <c r="BP273" s="29"/>
    </row>
    <row r="274" spans="1:68" ht="31.2">
      <c r="A274" s="23">
        <v>270</v>
      </c>
      <c r="B274" s="33" t="s">
        <v>1310</v>
      </c>
      <c r="C274" s="33" t="s">
        <v>493</v>
      </c>
      <c r="D274" s="33" t="s">
        <v>216</v>
      </c>
      <c r="E274" s="33">
        <v>78</v>
      </c>
      <c r="F274" s="33" t="s">
        <v>325</v>
      </c>
      <c r="G274" s="33" t="s">
        <v>325</v>
      </c>
      <c r="H274" s="52" t="str">
        <f t="shared" si="8"/>
        <v>蔡＊美佐</v>
      </c>
      <c r="I274" s="23" t="str">
        <f t="shared" si="9"/>
        <v>2＊758046</v>
      </c>
      <c r="J274" s="33" t="s">
        <v>1604</v>
      </c>
      <c r="K274" s="33" t="s">
        <v>1127</v>
      </c>
      <c r="L274" s="33">
        <v>5760190</v>
      </c>
      <c r="M274" s="33">
        <v>5760300</v>
      </c>
      <c r="N274" s="33"/>
      <c r="O274" s="33"/>
      <c r="P274" s="33"/>
      <c r="Q274" s="33"/>
      <c r="R274" s="33">
        <v>1125</v>
      </c>
      <c r="S274" s="2"/>
      <c r="T274" s="2"/>
      <c r="U274" s="2"/>
      <c r="V274" s="2"/>
      <c r="W274" s="2"/>
      <c r="X274" s="18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2"/>
      <c r="AQ274" s="2"/>
      <c r="AR274" s="2"/>
      <c r="AS274" s="1"/>
      <c r="AT274" s="1"/>
      <c r="AU274" s="1"/>
      <c r="AV274" s="1"/>
      <c r="AW274" s="1"/>
      <c r="AX274" s="2"/>
      <c r="AY274" s="1"/>
      <c r="AZ274" s="1"/>
      <c r="BA274" s="1"/>
      <c r="BB274" s="1"/>
      <c r="BC274" s="1"/>
      <c r="BD274" s="1"/>
      <c r="BE274" s="1"/>
      <c r="BF274" s="1"/>
      <c r="BG274" s="1" t="s">
        <v>1829</v>
      </c>
      <c r="BH274" s="1"/>
      <c r="BI274" s="2"/>
      <c r="BJ274" s="2"/>
      <c r="BK274" s="1"/>
      <c r="BL274" s="2"/>
      <c r="BM274" s="2"/>
      <c r="BN274" s="2"/>
      <c r="BO274" s="1"/>
      <c r="BP274" s="29"/>
    </row>
    <row r="275" spans="1:68" ht="31.2">
      <c r="A275" s="23">
        <v>271</v>
      </c>
      <c r="B275" s="33" t="s">
        <v>1931</v>
      </c>
      <c r="C275" s="33" t="s">
        <v>1715</v>
      </c>
      <c r="D275" s="33" t="s">
        <v>218</v>
      </c>
      <c r="E275" s="33">
        <v>59</v>
      </c>
      <c r="F275" s="33" t="s">
        <v>325</v>
      </c>
      <c r="G275" s="33" t="s">
        <v>325</v>
      </c>
      <c r="H275" s="52" t="str">
        <f t="shared" si="8"/>
        <v>吳＊豪</v>
      </c>
      <c r="I275" s="23" t="str">
        <f t="shared" si="9"/>
        <v>2＊802228</v>
      </c>
      <c r="J275" s="33" t="s">
        <v>1604</v>
      </c>
      <c r="K275" s="33" t="s">
        <v>1127</v>
      </c>
      <c r="L275" s="33">
        <v>5760190</v>
      </c>
      <c r="M275" s="33">
        <v>5760300</v>
      </c>
      <c r="N275" s="33"/>
      <c r="O275" s="33"/>
      <c r="P275" s="33"/>
      <c r="Q275" s="33"/>
      <c r="R275" s="33">
        <v>1125</v>
      </c>
      <c r="S275" s="2"/>
      <c r="T275" s="2"/>
      <c r="U275" s="2"/>
      <c r="V275" s="2"/>
      <c r="W275" s="2"/>
      <c r="X275" s="18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2"/>
      <c r="AQ275" s="2"/>
      <c r="AR275" s="2"/>
      <c r="AS275" s="1"/>
      <c r="AT275" s="1"/>
      <c r="AU275" s="1"/>
      <c r="AV275" s="1"/>
      <c r="AW275" s="1"/>
      <c r="AX275" s="2"/>
      <c r="AY275" s="1"/>
      <c r="AZ275" s="1"/>
      <c r="BA275" s="1"/>
      <c r="BB275" s="1"/>
      <c r="BC275" s="1"/>
      <c r="BD275" s="1"/>
      <c r="BE275" s="1"/>
      <c r="BF275" s="1"/>
      <c r="BG275" s="1" t="s">
        <v>1829</v>
      </c>
      <c r="BH275" s="1"/>
      <c r="BI275" s="2"/>
      <c r="BJ275" s="2"/>
      <c r="BK275" s="1"/>
      <c r="BL275" s="2"/>
      <c r="BM275" s="2"/>
      <c r="BN275" s="2"/>
      <c r="BO275" s="1"/>
      <c r="BP275" s="29"/>
    </row>
    <row r="276" spans="1:68" ht="31.2">
      <c r="A276" s="23">
        <v>272</v>
      </c>
      <c r="B276" s="33" t="s">
        <v>1932</v>
      </c>
      <c r="C276" s="33" t="s">
        <v>1716</v>
      </c>
      <c r="D276" s="33" t="s">
        <v>216</v>
      </c>
      <c r="E276" s="33">
        <v>74</v>
      </c>
      <c r="F276" s="33" t="s">
        <v>325</v>
      </c>
      <c r="G276" s="33" t="s">
        <v>325</v>
      </c>
      <c r="H276" s="52" t="str">
        <f t="shared" si="8"/>
        <v>林＊秀鳳</v>
      </c>
      <c r="I276" s="23" t="str">
        <f t="shared" si="9"/>
        <v>0＊819106</v>
      </c>
      <c r="J276" s="33" t="s">
        <v>1627</v>
      </c>
      <c r="K276" s="33" t="s">
        <v>1127</v>
      </c>
      <c r="L276" s="33">
        <v>5760190</v>
      </c>
      <c r="M276" s="33">
        <v>5760300</v>
      </c>
      <c r="N276" s="33"/>
      <c r="O276" s="33"/>
      <c r="P276" s="33"/>
      <c r="Q276" s="33"/>
      <c r="R276" s="33">
        <v>1125</v>
      </c>
      <c r="S276" s="2"/>
      <c r="T276" s="2"/>
      <c r="U276" s="2"/>
      <c r="V276" s="2"/>
      <c r="W276" s="2"/>
      <c r="X276" s="18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2"/>
      <c r="AQ276" s="2"/>
      <c r="AR276" s="2"/>
      <c r="AS276" s="1"/>
      <c r="AT276" s="1"/>
      <c r="AU276" s="1"/>
      <c r="AV276" s="1"/>
      <c r="AW276" s="1"/>
      <c r="AX276" s="2"/>
      <c r="AY276" s="1"/>
      <c r="AZ276" s="1"/>
      <c r="BA276" s="1"/>
      <c r="BB276" s="1"/>
      <c r="BC276" s="1"/>
      <c r="BD276" s="1"/>
      <c r="BE276" s="1"/>
      <c r="BF276" s="1"/>
      <c r="BG276" s="1" t="s">
        <v>1133</v>
      </c>
      <c r="BH276" s="1"/>
      <c r="BI276" s="2"/>
      <c r="BJ276" s="2"/>
      <c r="BK276" s="1" t="s">
        <v>1114</v>
      </c>
      <c r="BL276" s="2"/>
      <c r="BM276" s="2"/>
      <c r="BN276" s="2"/>
      <c r="BO276" s="1"/>
      <c r="BP276" s="29"/>
    </row>
    <row r="277" spans="1:68" ht="46.8">
      <c r="A277" s="23">
        <v>273</v>
      </c>
      <c r="B277" s="33" t="s">
        <v>1933</v>
      </c>
      <c r="C277" s="33" t="s">
        <v>1717</v>
      </c>
      <c r="D277" s="33" t="s">
        <v>216</v>
      </c>
      <c r="E277" s="33">
        <v>88</v>
      </c>
      <c r="F277" s="33" t="s">
        <v>325</v>
      </c>
      <c r="G277" s="33" t="s">
        <v>325</v>
      </c>
      <c r="H277" s="52" t="str">
        <f t="shared" si="8"/>
        <v>鄭＊美玉</v>
      </c>
      <c r="I277" s="23" t="str">
        <f t="shared" si="9"/>
        <v>0＊642808</v>
      </c>
      <c r="J277" s="33" t="s">
        <v>1627</v>
      </c>
      <c r="K277" s="33" t="s">
        <v>1803</v>
      </c>
      <c r="L277" s="33">
        <v>5760190</v>
      </c>
      <c r="M277" s="33">
        <v>5760300</v>
      </c>
      <c r="N277" s="33">
        <v>5760350</v>
      </c>
      <c r="O277" s="33"/>
      <c r="P277" s="33"/>
      <c r="Q277" s="33"/>
      <c r="R277" s="33">
        <v>1125</v>
      </c>
      <c r="S277" s="2"/>
      <c r="T277" s="2"/>
      <c r="U277" s="2"/>
      <c r="V277" s="2"/>
      <c r="W277" s="2"/>
      <c r="X277" s="18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2"/>
      <c r="AQ277" s="2"/>
      <c r="AR277" s="2"/>
      <c r="AS277" s="1"/>
      <c r="AT277" s="1"/>
      <c r="AU277" s="1"/>
      <c r="AV277" s="1"/>
      <c r="AW277" s="1"/>
      <c r="AX277" s="2"/>
      <c r="AY277" s="1"/>
      <c r="AZ277" s="1"/>
      <c r="BA277" s="1" t="s">
        <v>1829</v>
      </c>
      <c r="BB277" s="1"/>
      <c r="BC277" s="1"/>
      <c r="BD277" s="1"/>
      <c r="BE277" s="1"/>
      <c r="BF277" s="1"/>
      <c r="BG277" s="1" t="s">
        <v>1102</v>
      </c>
      <c r="BH277" s="1"/>
      <c r="BI277" s="2"/>
      <c r="BJ277" s="2"/>
      <c r="BK277" s="1"/>
      <c r="BL277" s="2"/>
      <c r="BM277" s="2"/>
      <c r="BN277" s="2"/>
      <c r="BO277" s="1"/>
      <c r="BP277" s="29"/>
    </row>
    <row r="278" spans="1:68" ht="46.8">
      <c r="A278" s="23">
        <v>274</v>
      </c>
      <c r="B278" s="33" t="s">
        <v>1934</v>
      </c>
      <c r="C278" s="33" t="s">
        <v>1718</v>
      </c>
      <c r="D278" s="33" t="s">
        <v>216</v>
      </c>
      <c r="E278" s="33">
        <v>58</v>
      </c>
      <c r="F278" s="33" t="s">
        <v>325</v>
      </c>
      <c r="G278" s="33" t="s">
        <v>325</v>
      </c>
      <c r="H278" s="52" t="str">
        <f t="shared" si="8"/>
        <v>王＊惠</v>
      </c>
      <c r="I278" s="23" t="str">
        <f t="shared" si="9"/>
        <v>1＊917803</v>
      </c>
      <c r="J278" s="33" t="s">
        <v>1627</v>
      </c>
      <c r="K278" s="33" t="s">
        <v>1132</v>
      </c>
      <c r="L278" s="33">
        <v>5760190</v>
      </c>
      <c r="M278" s="33">
        <v>5760300</v>
      </c>
      <c r="N278" s="33">
        <v>5761050</v>
      </c>
      <c r="O278" s="33"/>
      <c r="P278" s="33"/>
      <c r="Q278" s="33"/>
      <c r="R278" s="33">
        <v>1125</v>
      </c>
      <c r="S278" s="2"/>
      <c r="T278" s="2"/>
      <c r="U278" s="2"/>
      <c r="V278" s="2"/>
      <c r="W278" s="2"/>
      <c r="X278" s="18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2"/>
      <c r="AQ278" s="2"/>
      <c r="AR278" s="2"/>
      <c r="AS278" s="1"/>
      <c r="AT278" s="1"/>
      <c r="AU278" s="1"/>
      <c r="AV278" s="1"/>
      <c r="AW278" s="1"/>
      <c r="AX278" s="2"/>
      <c r="AY278" s="1"/>
      <c r="AZ278" s="1"/>
      <c r="BA278" s="1"/>
      <c r="BB278" s="1"/>
      <c r="BC278" s="1"/>
      <c r="BD278" s="1"/>
      <c r="BE278" s="1"/>
      <c r="BF278" s="1" t="s">
        <v>1829</v>
      </c>
      <c r="BG278" s="1" t="s">
        <v>1829</v>
      </c>
      <c r="BH278" s="1"/>
      <c r="BI278" s="2"/>
      <c r="BJ278" s="2"/>
      <c r="BK278" s="1"/>
      <c r="BL278" s="2"/>
      <c r="BM278" s="2"/>
      <c r="BN278" s="2"/>
      <c r="BO278" s="1"/>
      <c r="BP278" s="29"/>
    </row>
    <row r="279" spans="1:68" ht="16.2">
      <c r="A279" s="23">
        <v>275</v>
      </c>
      <c r="B279" s="33" t="s">
        <v>1935</v>
      </c>
      <c r="C279" s="33" t="s">
        <v>1719</v>
      </c>
      <c r="D279" s="33" t="s">
        <v>218</v>
      </c>
      <c r="E279" s="33">
        <v>61</v>
      </c>
      <c r="F279" s="33" t="s">
        <v>325</v>
      </c>
      <c r="G279" s="33" t="s">
        <v>325</v>
      </c>
      <c r="H279" s="52" t="str">
        <f t="shared" si="8"/>
        <v>蔡＊文</v>
      </c>
      <c r="I279" s="23" t="str">
        <f t="shared" si="9"/>
        <v>1＊035361</v>
      </c>
      <c r="J279" s="33" t="s">
        <v>1627</v>
      </c>
      <c r="K279" s="33">
        <v>5760350</v>
      </c>
      <c r="L279" s="33">
        <v>5760350</v>
      </c>
      <c r="M279" s="33"/>
      <c r="N279" s="33"/>
      <c r="O279" s="33"/>
      <c r="P279" s="33"/>
      <c r="Q279" s="33"/>
      <c r="R279" s="33">
        <v>1125</v>
      </c>
      <c r="S279" s="2"/>
      <c r="T279" s="2"/>
      <c r="U279" s="2"/>
      <c r="V279" s="2"/>
      <c r="W279" s="2"/>
      <c r="X279" s="18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2"/>
      <c r="AQ279" s="2"/>
      <c r="AR279" s="2"/>
      <c r="AS279" s="1"/>
      <c r="AT279" s="1"/>
      <c r="AU279" s="1"/>
      <c r="AV279" s="1"/>
      <c r="AW279" s="1"/>
      <c r="AX279" s="2"/>
      <c r="AY279" s="1"/>
      <c r="AZ279" s="1"/>
      <c r="BA279" s="1" t="s">
        <v>1829</v>
      </c>
      <c r="BB279" s="1"/>
      <c r="BC279" s="1"/>
      <c r="BD279" s="1"/>
      <c r="BE279" s="1"/>
      <c r="BF279" s="1"/>
      <c r="BG279" s="1"/>
      <c r="BH279" s="1"/>
      <c r="BI279" s="2"/>
      <c r="BJ279" s="2"/>
      <c r="BK279" s="1"/>
      <c r="BL279" s="2"/>
      <c r="BM279" s="2"/>
      <c r="BN279" s="2"/>
      <c r="BO279" s="1"/>
      <c r="BP279" s="29"/>
    </row>
    <row r="280" spans="1:68" ht="31.2">
      <c r="A280" s="23">
        <v>276</v>
      </c>
      <c r="B280" s="33" t="s">
        <v>1936</v>
      </c>
      <c r="C280" s="33" t="s">
        <v>1720</v>
      </c>
      <c r="D280" s="33" t="s">
        <v>216</v>
      </c>
      <c r="E280" s="33">
        <v>70</v>
      </c>
      <c r="F280" s="33" t="s">
        <v>325</v>
      </c>
      <c r="G280" s="33" t="s">
        <v>325</v>
      </c>
      <c r="H280" s="52" t="str">
        <f t="shared" si="8"/>
        <v>張＊華</v>
      </c>
      <c r="I280" s="23" t="str">
        <f t="shared" si="9"/>
        <v>2＊703807</v>
      </c>
      <c r="J280" s="33" t="s">
        <v>1627</v>
      </c>
      <c r="K280" s="33" t="s">
        <v>1127</v>
      </c>
      <c r="L280" s="33">
        <v>5760190</v>
      </c>
      <c r="M280" s="33">
        <v>5760300</v>
      </c>
      <c r="N280" s="33"/>
      <c r="O280" s="33"/>
      <c r="P280" s="33"/>
      <c r="Q280" s="33"/>
      <c r="R280" s="33">
        <v>1125</v>
      </c>
      <c r="S280" s="2"/>
      <c r="T280" s="2"/>
      <c r="U280" s="2"/>
      <c r="V280" s="2"/>
      <c r="W280" s="2"/>
      <c r="X280" s="18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2"/>
      <c r="AQ280" s="2"/>
      <c r="AR280" s="2"/>
      <c r="AS280" s="1"/>
      <c r="AT280" s="1"/>
      <c r="AU280" s="1"/>
      <c r="AV280" s="1"/>
      <c r="AW280" s="1"/>
      <c r="AX280" s="2"/>
      <c r="AY280" s="1"/>
      <c r="AZ280" s="1"/>
      <c r="BA280" s="1"/>
      <c r="BB280" s="1"/>
      <c r="BC280" s="1"/>
      <c r="BD280" s="1"/>
      <c r="BE280" s="1"/>
      <c r="BF280" s="1"/>
      <c r="BG280" s="1" t="s">
        <v>1829</v>
      </c>
      <c r="BH280" s="1"/>
      <c r="BI280" s="2"/>
      <c r="BJ280" s="2"/>
      <c r="BK280" s="1"/>
      <c r="BL280" s="2"/>
      <c r="BM280" s="2"/>
      <c r="BN280" s="2"/>
      <c r="BO280" s="1"/>
      <c r="BP280" s="29"/>
    </row>
    <row r="281" spans="1:68" ht="46.8">
      <c r="A281" s="23">
        <v>277</v>
      </c>
      <c r="B281" s="33" t="s">
        <v>1937</v>
      </c>
      <c r="C281" s="33" t="s">
        <v>1721</v>
      </c>
      <c r="D281" s="33" t="s">
        <v>216</v>
      </c>
      <c r="E281" s="33">
        <v>62</v>
      </c>
      <c r="F281" s="33" t="s">
        <v>325</v>
      </c>
      <c r="G281" s="33" t="s">
        <v>325</v>
      </c>
      <c r="H281" s="52" t="str">
        <f t="shared" si="8"/>
        <v>許＊圓</v>
      </c>
      <c r="I281" s="23" t="str">
        <f t="shared" si="9"/>
        <v>2＊243925</v>
      </c>
      <c r="J281" s="33" t="s">
        <v>1627</v>
      </c>
      <c r="K281" s="33" t="s">
        <v>1132</v>
      </c>
      <c r="L281" s="33">
        <v>5760190</v>
      </c>
      <c r="M281" s="33">
        <v>5760300</v>
      </c>
      <c r="N281" s="33">
        <v>5761050</v>
      </c>
      <c r="O281" s="33"/>
      <c r="P281" s="33"/>
      <c r="Q281" s="33"/>
      <c r="R281" s="33">
        <v>1125</v>
      </c>
      <c r="S281" s="2"/>
      <c r="T281" s="2"/>
      <c r="U281" s="2"/>
      <c r="V281" s="2"/>
      <c r="W281" s="2"/>
      <c r="X281" s="18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2"/>
      <c r="AQ281" s="2"/>
      <c r="AR281" s="2"/>
      <c r="AS281" s="1"/>
      <c r="AT281" s="1"/>
      <c r="AU281" s="1"/>
      <c r="AV281" s="1"/>
      <c r="AW281" s="1"/>
      <c r="AX281" s="2"/>
      <c r="AY281" s="1"/>
      <c r="AZ281" s="1"/>
      <c r="BA281" s="1"/>
      <c r="BB281" s="1"/>
      <c r="BC281" s="1"/>
      <c r="BD281" s="1"/>
      <c r="BE281" s="1"/>
      <c r="BF281" s="1" t="s">
        <v>1829</v>
      </c>
      <c r="BG281" s="1" t="s">
        <v>1829</v>
      </c>
      <c r="BH281" s="1"/>
      <c r="BI281" s="2"/>
      <c r="BJ281" s="2"/>
      <c r="BK281" s="1"/>
      <c r="BL281" s="2"/>
      <c r="BM281" s="2"/>
      <c r="BN281" s="2"/>
      <c r="BO281" s="1"/>
      <c r="BP281" s="29"/>
    </row>
    <row r="282" spans="1:68" ht="16.2">
      <c r="A282" s="23">
        <v>278</v>
      </c>
      <c r="B282" s="33" t="s">
        <v>960</v>
      </c>
      <c r="C282" s="33" t="s">
        <v>803</v>
      </c>
      <c r="D282" s="33" t="s">
        <v>216</v>
      </c>
      <c r="E282" s="33">
        <v>64</v>
      </c>
      <c r="F282" s="33" t="s">
        <v>325</v>
      </c>
      <c r="G282" s="33" t="s">
        <v>325</v>
      </c>
      <c r="H282" s="52" t="str">
        <f t="shared" si="8"/>
        <v>李＊宜</v>
      </c>
      <c r="I282" s="23" t="str">
        <f t="shared" si="9"/>
        <v>2＊247066</v>
      </c>
      <c r="J282" s="33" t="s">
        <v>1627</v>
      </c>
      <c r="K282" s="33">
        <v>5760230</v>
      </c>
      <c r="L282" s="33">
        <v>5760230</v>
      </c>
      <c r="M282" s="33"/>
      <c r="N282" s="33"/>
      <c r="O282" s="33"/>
      <c r="P282" s="33"/>
      <c r="Q282" s="33"/>
      <c r="R282" s="33">
        <v>1125</v>
      </c>
      <c r="S282" s="2"/>
      <c r="T282" s="2"/>
      <c r="U282" s="2"/>
      <c r="V282" s="2"/>
      <c r="W282" s="2"/>
      <c r="X282" s="18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2"/>
      <c r="AQ282" s="2"/>
      <c r="AR282" s="2"/>
      <c r="AS282" s="1"/>
      <c r="AT282" s="1"/>
      <c r="AU282" s="1"/>
      <c r="AV282" s="1"/>
      <c r="AW282" s="1"/>
      <c r="AX282" s="2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2" t="s">
        <v>1829</v>
      </c>
      <c r="BJ282" s="2"/>
      <c r="BK282" s="1"/>
      <c r="BL282" s="2"/>
      <c r="BM282" s="2"/>
      <c r="BN282" s="2"/>
      <c r="BO282" s="1"/>
      <c r="BP282" s="29"/>
    </row>
    <row r="283" spans="1:68" ht="46.8">
      <c r="A283" s="23">
        <v>279</v>
      </c>
      <c r="B283" s="33" t="s">
        <v>1938</v>
      </c>
      <c r="C283" s="33" t="s">
        <v>1722</v>
      </c>
      <c r="D283" s="33" t="s">
        <v>218</v>
      </c>
      <c r="E283" s="33">
        <v>59</v>
      </c>
      <c r="F283" s="33" t="s">
        <v>1619</v>
      </c>
      <c r="G283" s="33" t="s">
        <v>1635</v>
      </c>
      <c r="H283" s="52" t="str">
        <f t="shared" si="8"/>
        <v>陳＊隆</v>
      </c>
      <c r="I283" s="23" t="str">
        <f t="shared" si="9"/>
        <v>2＊547274</v>
      </c>
      <c r="J283" s="33" t="s">
        <v>1629</v>
      </c>
      <c r="K283" s="33" t="s">
        <v>1139</v>
      </c>
      <c r="L283" s="33">
        <v>5760191</v>
      </c>
      <c r="M283" s="33">
        <v>5760300</v>
      </c>
      <c r="N283" s="33">
        <v>5760475</v>
      </c>
      <c r="O283" s="33"/>
      <c r="P283" s="33"/>
      <c r="Q283" s="33"/>
      <c r="R283" s="33">
        <v>1125</v>
      </c>
      <c r="S283" s="2"/>
      <c r="T283" s="2"/>
      <c r="U283" s="2"/>
      <c r="V283" s="2"/>
      <c r="W283" s="2"/>
      <c r="X283" s="18"/>
      <c r="Y283" s="1"/>
      <c r="Z283" s="1"/>
      <c r="AA283" s="1"/>
      <c r="AB283" s="1"/>
      <c r="AC283" s="1" t="s">
        <v>1829</v>
      </c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2"/>
      <c r="AQ283" s="2"/>
      <c r="AR283" s="2"/>
      <c r="AS283" s="1"/>
      <c r="AT283" s="1"/>
      <c r="AU283" s="1"/>
      <c r="AV283" s="1"/>
      <c r="AW283" s="1"/>
      <c r="AX283" s="2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2"/>
      <c r="BJ283" s="2"/>
      <c r="BK283" s="1"/>
      <c r="BL283" s="2"/>
      <c r="BM283" s="2"/>
      <c r="BN283" s="2"/>
      <c r="BO283" s="1" t="s">
        <v>1111</v>
      </c>
      <c r="BP283" s="29"/>
    </row>
    <row r="284" spans="1:68" ht="31.2">
      <c r="A284" s="23">
        <v>280</v>
      </c>
      <c r="B284" s="33" t="s">
        <v>1939</v>
      </c>
      <c r="C284" s="33" t="s">
        <v>1723</v>
      </c>
      <c r="D284" s="33" t="s">
        <v>216</v>
      </c>
      <c r="E284" s="33">
        <v>78</v>
      </c>
      <c r="F284" s="33" t="s">
        <v>325</v>
      </c>
      <c r="G284" s="33" t="s">
        <v>325</v>
      </c>
      <c r="H284" s="52" t="str">
        <f t="shared" si="8"/>
        <v>許＊</v>
      </c>
      <c r="I284" s="23" t="str">
        <f t="shared" si="9"/>
        <v>2＊813216</v>
      </c>
      <c r="J284" s="33" t="s">
        <v>1629</v>
      </c>
      <c r="K284" s="33" t="s">
        <v>1127</v>
      </c>
      <c r="L284" s="33">
        <v>5760190</v>
      </c>
      <c r="M284" s="33">
        <v>5760300</v>
      </c>
      <c r="N284" s="33"/>
      <c r="O284" s="33"/>
      <c r="P284" s="33"/>
      <c r="Q284" s="33"/>
      <c r="R284" s="33">
        <v>1125</v>
      </c>
      <c r="S284" s="2"/>
      <c r="T284" s="2"/>
      <c r="U284" s="2"/>
      <c r="V284" s="2"/>
      <c r="W284" s="2"/>
      <c r="X284" s="18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2"/>
      <c r="AQ284" s="2"/>
      <c r="AR284" s="2"/>
      <c r="AS284" s="1"/>
      <c r="AT284" s="1"/>
      <c r="AU284" s="1"/>
      <c r="AV284" s="1"/>
      <c r="AW284" s="1"/>
      <c r="AX284" s="2"/>
      <c r="AY284" s="1"/>
      <c r="AZ284" s="1"/>
      <c r="BA284" s="1"/>
      <c r="BB284" s="1"/>
      <c r="BC284" s="1"/>
      <c r="BD284" s="1"/>
      <c r="BE284" s="1"/>
      <c r="BF284" s="1"/>
      <c r="BG284" s="1" t="s">
        <v>1829</v>
      </c>
      <c r="BH284" s="1"/>
      <c r="BI284" s="2"/>
      <c r="BJ284" s="2"/>
      <c r="BK284" s="1"/>
      <c r="BL284" s="2"/>
      <c r="BM284" s="2"/>
      <c r="BN284" s="2"/>
      <c r="BO284" s="1"/>
      <c r="BP284" s="29"/>
    </row>
    <row r="285" spans="1:68" ht="46.8">
      <c r="A285" s="23">
        <v>281</v>
      </c>
      <c r="B285" s="33" t="s">
        <v>979</v>
      </c>
      <c r="C285" s="33" t="s">
        <v>820</v>
      </c>
      <c r="D285" s="33" t="s">
        <v>216</v>
      </c>
      <c r="E285" s="33">
        <v>62</v>
      </c>
      <c r="F285" s="33" t="s">
        <v>325</v>
      </c>
      <c r="G285" s="33" t="s">
        <v>325</v>
      </c>
      <c r="H285" s="52" t="str">
        <f t="shared" si="8"/>
        <v>李＊雲</v>
      </c>
      <c r="I285" s="23" t="str">
        <f t="shared" si="9"/>
        <v>0＊664141</v>
      </c>
      <c r="J285" s="33" t="s">
        <v>1635</v>
      </c>
      <c r="K285" s="33" t="s">
        <v>1132</v>
      </c>
      <c r="L285" s="33">
        <v>5760190</v>
      </c>
      <c r="M285" s="33">
        <v>5760300</v>
      </c>
      <c r="N285" s="33">
        <v>5761050</v>
      </c>
      <c r="O285" s="33"/>
      <c r="P285" s="33"/>
      <c r="Q285" s="33"/>
      <c r="R285" s="33">
        <v>1125</v>
      </c>
      <c r="S285" s="2"/>
      <c r="T285" s="2"/>
      <c r="U285" s="2"/>
      <c r="V285" s="2"/>
      <c r="W285" s="2"/>
      <c r="X285" s="18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2"/>
      <c r="AQ285" s="2"/>
      <c r="AR285" s="2"/>
      <c r="AS285" s="1"/>
      <c r="AT285" s="1"/>
      <c r="AU285" s="1"/>
      <c r="AV285" s="1"/>
      <c r="AW285" s="1"/>
      <c r="AX285" s="2"/>
      <c r="AY285" s="1"/>
      <c r="AZ285" s="1"/>
      <c r="BA285" s="1"/>
      <c r="BB285" s="1"/>
      <c r="BC285" s="1"/>
      <c r="BD285" s="1"/>
      <c r="BE285" s="1"/>
      <c r="BF285" s="1" t="s">
        <v>1829</v>
      </c>
      <c r="BG285" s="1" t="s">
        <v>1829</v>
      </c>
      <c r="BH285" s="1"/>
      <c r="BI285" s="2"/>
      <c r="BJ285" s="2"/>
      <c r="BK285" s="1"/>
      <c r="BL285" s="2"/>
      <c r="BM285" s="2"/>
      <c r="BN285" s="2"/>
      <c r="BO285" s="1"/>
      <c r="BP285" s="29"/>
    </row>
    <row r="286" spans="1:68" ht="31.2">
      <c r="A286" s="23">
        <v>282</v>
      </c>
      <c r="B286" s="33" t="s">
        <v>941</v>
      </c>
      <c r="C286" s="33" t="s">
        <v>786</v>
      </c>
      <c r="D286" s="33" t="s">
        <v>218</v>
      </c>
      <c r="E286" s="33">
        <v>56</v>
      </c>
      <c r="F286" s="33" t="s">
        <v>325</v>
      </c>
      <c r="G286" s="33" t="s">
        <v>325</v>
      </c>
      <c r="H286" s="52" t="str">
        <f t="shared" si="8"/>
        <v>李＊青</v>
      </c>
      <c r="I286" s="23" t="str">
        <f t="shared" si="9"/>
        <v>0＊585333</v>
      </c>
      <c r="J286" s="33" t="s">
        <v>1635</v>
      </c>
      <c r="K286" s="33" t="s">
        <v>1127</v>
      </c>
      <c r="L286" s="33">
        <v>5760190</v>
      </c>
      <c r="M286" s="33">
        <v>5760300</v>
      </c>
      <c r="N286" s="33"/>
      <c r="O286" s="33"/>
      <c r="P286" s="33"/>
      <c r="Q286" s="33"/>
      <c r="R286" s="33">
        <v>1125</v>
      </c>
      <c r="S286" s="2"/>
      <c r="T286" s="2"/>
      <c r="U286" s="2"/>
      <c r="V286" s="2"/>
      <c r="W286" s="2"/>
      <c r="X286" s="18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2"/>
      <c r="AQ286" s="2"/>
      <c r="AR286" s="2"/>
      <c r="AS286" s="1"/>
      <c r="AT286" s="1"/>
      <c r="AU286" s="1"/>
      <c r="AV286" s="1"/>
      <c r="AW286" s="1"/>
      <c r="AX286" s="2"/>
      <c r="AY286" s="1"/>
      <c r="AZ286" s="1"/>
      <c r="BA286" s="1"/>
      <c r="BB286" s="1"/>
      <c r="BC286" s="1"/>
      <c r="BD286" s="1"/>
      <c r="BE286" s="1"/>
      <c r="BF286" s="1"/>
      <c r="BG286" s="1" t="s">
        <v>1829</v>
      </c>
      <c r="BH286" s="1"/>
      <c r="BI286" s="2"/>
      <c r="BJ286" s="2"/>
      <c r="BK286" s="1"/>
      <c r="BL286" s="2"/>
      <c r="BM286" s="2"/>
      <c r="BN286" s="2"/>
      <c r="BO286" s="1"/>
      <c r="BP286" s="29"/>
    </row>
    <row r="287" spans="1:68" ht="31.2">
      <c r="A287" s="23">
        <v>283</v>
      </c>
      <c r="B287" s="33" t="s">
        <v>1940</v>
      </c>
      <c r="C287" s="33" t="s">
        <v>1724</v>
      </c>
      <c r="D287" s="33" t="s">
        <v>216</v>
      </c>
      <c r="E287" s="33">
        <v>77</v>
      </c>
      <c r="F287" s="33" t="s">
        <v>325</v>
      </c>
      <c r="G287" s="33" t="s">
        <v>325</v>
      </c>
      <c r="H287" s="52" t="str">
        <f t="shared" si="8"/>
        <v>張＊子</v>
      </c>
      <c r="I287" s="23" t="str">
        <f t="shared" si="9"/>
        <v>0＊202015</v>
      </c>
      <c r="J287" s="33" t="s">
        <v>1635</v>
      </c>
      <c r="K287" s="33" t="s">
        <v>1127</v>
      </c>
      <c r="L287" s="33">
        <v>5760190</v>
      </c>
      <c r="M287" s="33">
        <v>5760300</v>
      </c>
      <c r="N287" s="33"/>
      <c r="O287" s="33"/>
      <c r="P287" s="33"/>
      <c r="Q287" s="33"/>
      <c r="R287" s="33">
        <v>1125</v>
      </c>
      <c r="S287" s="2"/>
      <c r="T287" s="2"/>
      <c r="U287" s="2"/>
      <c r="V287" s="2"/>
      <c r="W287" s="2"/>
      <c r="X287" s="18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2"/>
      <c r="AQ287" s="2"/>
      <c r="AR287" s="2"/>
      <c r="AS287" s="1"/>
      <c r="AT287" s="1"/>
      <c r="AU287" s="1"/>
      <c r="AV287" s="1"/>
      <c r="AW287" s="1"/>
      <c r="AX287" s="2"/>
      <c r="AY287" s="1"/>
      <c r="AZ287" s="1"/>
      <c r="BA287" s="1"/>
      <c r="BB287" s="1"/>
      <c r="BC287" s="1"/>
      <c r="BD287" s="1"/>
      <c r="BE287" s="1"/>
      <c r="BF287" s="1"/>
      <c r="BG287" s="1" t="s">
        <v>1829</v>
      </c>
      <c r="BH287" s="1"/>
      <c r="BI287" s="2"/>
      <c r="BJ287" s="2"/>
      <c r="BK287" s="1"/>
      <c r="BL287" s="2"/>
      <c r="BM287" s="2"/>
      <c r="BN287" s="2"/>
      <c r="BO287" s="1"/>
      <c r="BP287" s="29"/>
    </row>
    <row r="288" spans="1:68" ht="46.8">
      <c r="A288" s="23">
        <v>284</v>
      </c>
      <c r="B288" s="33" t="s">
        <v>1542</v>
      </c>
      <c r="C288" s="33" t="s">
        <v>1450</v>
      </c>
      <c r="D288" s="33" t="s">
        <v>216</v>
      </c>
      <c r="E288" s="33">
        <v>64</v>
      </c>
      <c r="F288" s="33" t="s">
        <v>1626</v>
      </c>
      <c r="G288" s="33" t="s">
        <v>1654</v>
      </c>
      <c r="H288" s="52" t="str">
        <f t="shared" si="8"/>
        <v>徐＊味</v>
      </c>
      <c r="I288" s="23" t="str">
        <f t="shared" si="9"/>
        <v>1＊395430</v>
      </c>
      <c r="J288" s="33" t="s">
        <v>1635</v>
      </c>
      <c r="K288" s="33" t="s">
        <v>1802</v>
      </c>
      <c r="L288" s="33">
        <v>5760190</v>
      </c>
      <c r="M288" s="33">
        <v>5760300</v>
      </c>
      <c r="N288" s="33">
        <v>5760475</v>
      </c>
      <c r="O288" s="33"/>
      <c r="P288" s="33"/>
      <c r="Q288" s="33"/>
      <c r="R288" s="33">
        <v>1125</v>
      </c>
      <c r="S288" s="2"/>
      <c r="T288" s="2"/>
      <c r="U288" s="2"/>
      <c r="V288" s="2"/>
      <c r="W288" s="2"/>
      <c r="X288" s="18"/>
      <c r="Y288" s="1"/>
      <c r="Z288" s="1"/>
      <c r="AA288" s="1"/>
      <c r="AB288" s="1" t="s">
        <v>1829</v>
      </c>
      <c r="AC288" s="1"/>
      <c r="AD288" s="1"/>
      <c r="AE288" s="1"/>
      <c r="AF288" s="1"/>
      <c r="AG288" s="1"/>
      <c r="AH288" s="1" t="s">
        <v>1108</v>
      </c>
      <c r="AI288" s="1"/>
      <c r="AJ288" s="1"/>
      <c r="AK288" s="1"/>
      <c r="AL288" s="1"/>
      <c r="AM288" s="1"/>
      <c r="AN288" s="1"/>
      <c r="AO288" s="1"/>
      <c r="AP288" s="2"/>
      <c r="AQ288" s="2"/>
      <c r="AR288" s="2"/>
      <c r="AS288" s="1"/>
      <c r="AT288" s="1"/>
      <c r="AU288" s="1"/>
      <c r="AV288" s="1"/>
      <c r="AW288" s="1"/>
      <c r="AX288" s="2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2"/>
      <c r="BJ288" s="2"/>
      <c r="BK288" s="1"/>
      <c r="BL288" s="2"/>
      <c r="BM288" s="2"/>
      <c r="BN288" s="2"/>
      <c r="BO288" s="1" t="s">
        <v>1111</v>
      </c>
      <c r="BP288" s="29"/>
    </row>
    <row r="289" spans="1:68" ht="31.2">
      <c r="A289" s="23">
        <v>285</v>
      </c>
      <c r="B289" s="33" t="s">
        <v>1941</v>
      </c>
      <c r="C289" s="33" t="s">
        <v>1725</v>
      </c>
      <c r="D289" s="33" t="s">
        <v>216</v>
      </c>
      <c r="E289" s="33">
        <v>62</v>
      </c>
      <c r="F289" s="33" t="s">
        <v>325</v>
      </c>
      <c r="G289" s="33" t="s">
        <v>325</v>
      </c>
      <c r="H289" s="52" t="str">
        <f t="shared" si="8"/>
        <v>林＊惠</v>
      </c>
      <c r="I289" s="23" t="str">
        <f t="shared" si="9"/>
        <v>1＊761101</v>
      </c>
      <c r="J289" s="33" t="s">
        <v>1648</v>
      </c>
      <c r="K289" s="33" t="s">
        <v>1127</v>
      </c>
      <c r="L289" s="33">
        <v>5760190</v>
      </c>
      <c r="M289" s="33">
        <v>5760300</v>
      </c>
      <c r="N289" s="33"/>
      <c r="O289" s="33"/>
      <c r="P289" s="33"/>
      <c r="Q289" s="33"/>
      <c r="R289" s="33">
        <v>1125</v>
      </c>
      <c r="S289" s="2"/>
      <c r="T289" s="2"/>
      <c r="U289" s="2"/>
      <c r="V289" s="2"/>
      <c r="W289" s="2"/>
      <c r="X289" s="18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2"/>
      <c r="AQ289" s="2"/>
      <c r="AR289" s="2"/>
      <c r="AS289" s="1"/>
      <c r="AT289" s="1"/>
      <c r="AU289" s="1"/>
      <c r="AV289" s="1"/>
      <c r="AW289" s="1"/>
      <c r="AX289" s="2"/>
      <c r="AY289" s="1"/>
      <c r="AZ289" s="1"/>
      <c r="BA289" s="1"/>
      <c r="BB289" s="1"/>
      <c r="BC289" s="1"/>
      <c r="BD289" s="1"/>
      <c r="BE289" s="1"/>
      <c r="BF289" s="1"/>
      <c r="BG289" s="1" t="s">
        <v>1126</v>
      </c>
      <c r="BH289" s="1"/>
      <c r="BI289" s="2"/>
      <c r="BJ289" s="2"/>
      <c r="BK289" s="1"/>
      <c r="BL289" s="2"/>
      <c r="BM289" s="2"/>
      <c r="BN289" s="2"/>
      <c r="BO289" s="1"/>
      <c r="BP289" s="29"/>
    </row>
    <row r="290" spans="1:68" ht="31.2">
      <c r="A290" s="23">
        <v>286</v>
      </c>
      <c r="B290" s="33" t="s">
        <v>1942</v>
      </c>
      <c r="C290" s="33" t="s">
        <v>1726</v>
      </c>
      <c r="D290" s="33" t="s">
        <v>216</v>
      </c>
      <c r="E290" s="33">
        <v>87</v>
      </c>
      <c r="F290" s="33" t="s">
        <v>325</v>
      </c>
      <c r="G290" s="33" t="s">
        <v>325</v>
      </c>
      <c r="H290" s="52" t="str">
        <f t="shared" si="8"/>
        <v>鄭＊枝</v>
      </c>
      <c r="I290" s="23" t="str">
        <f t="shared" si="9"/>
        <v>2＊316990</v>
      </c>
      <c r="J290" s="33" t="s">
        <v>1648</v>
      </c>
      <c r="K290" s="33" t="s">
        <v>1127</v>
      </c>
      <c r="L290" s="33">
        <v>5760190</v>
      </c>
      <c r="M290" s="33">
        <v>5760300</v>
      </c>
      <c r="N290" s="33"/>
      <c r="O290" s="33"/>
      <c r="P290" s="33"/>
      <c r="Q290" s="33"/>
      <c r="R290" s="33">
        <v>1125</v>
      </c>
      <c r="S290" s="2"/>
      <c r="T290" s="2"/>
      <c r="U290" s="2"/>
      <c r="V290" s="2"/>
      <c r="W290" s="2"/>
      <c r="X290" s="18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2"/>
      <c r="AQ290" s="2"/>
      <c r="AR290" s="2"/>
      <c r="AS290" s="1"/>
      <c r="AT290" s="1"/>
      <c r="AU290" s="1"/>
      <c r="AV290" s="1"/>
      <c r="AW290" s="1"/>
      <c r="AX290" s="2"/>
      <c r="AY290" s="1"/>
      <c r="AZ290" s="1"/>
      <c r="BA290" s="1"/>
      <c r="BB290" s="1"/>
      <c r="BC290" s="1"/>
      <c r="BD290" s="1"/>
      <c r="BE290" s="1"/>
      <c r="BF290" s="1"/>
      <c r="BG290" s="1" t="s">
        <v>1829</v>
      </c>
      <c r="BH290" s="1"/>
      <c r="BI290" s="2"/>
      <c r="BJ290" s="2"/>
      <c r="BK290" s="1"/>
      <c r="BL290" s="2"/>
      <c r="BM290" s="2"/>
      <c r="BN290" s="2"/>
      <c r="BO290" s="1"/>
      <c r="BP290" s="29"/>
    </row>
    <row r="291" spans="1:68" ht="46.8">
      <c r="A291" s="23">
        <v>287</v>
      </c>
      <c r="B291" s="33" t="s">
        <v>1296</v>
      </c>
      <c r="C291" s="33" t="s">
        <v>470</v>
      </c>
      <c r="D291" s="33" t="s">
        <v>218</v>
      </c>
      <c r="E291" s="33">
        <v>92</v>
      </c>
      <c r="F291" s="33" t="s">
        <v>325</v>
      </c>
      <c r="G291" s="33" t="s">
        <v>325</v>
      </c>
      <c r="H291" s="52" t="str">
        <f t="shared" si="8"/>
        <v>陳＊旺</v>
      </c>
      <c r="I291" s="23" t="str">
        <f t="shared" si="9"/>
        <v>0＊220176</v>
      </c>
      <c r="J291" s="33" t="s">
        <v>1727</v>
      </c>
      <c r="K291" s="33" t="s">
        <v>1132</v>
      </c>
      <c r="L291" s="33">
        <v>5760190</v>
      </c>
      <c r="M291" s="33">
        <v>5760300</v>
      </c>
      <c r="N291" s="33">
        <v>5761050</v>
      </c>
      <c r="O291" s="33"/>
      <c r="P291" s="33"/>
      <c r="Q291" s="33"/>
      <c r="R291" s="33">
        <v>1125</v>
      </c>
      <c r="S291" s="2"/>
      <c r="T291" s="2"/>
      <c r="U291" s="2"/>
      <c r="V291" s="2"/>
      <c r="W291" s="2"/>
      <c r="X291" s="18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2"/>
      <c r="AQ291" s="2"/>
      <c r="AR291" s="2"/>
      <c r="AS291" s="1"/>
      <c r="AT291" s="1"/>
      <c r="AU291" s="1"/>
      <c r="AV291" s="1"/>
      <c r="AW291" s="1"/>
      <c r="AX291" s="2"/>
      <c r="AY291" s="1"/>
      <c r="AZ291" s="1"/>
      <c r="BA291" s="1"/>
      <c r="BB291" s="1"/>
      <c r="BC291" s="1"/>
      <c r="BD291" s="1"/>
      <c r="BE291" s="1" t="s">
        <v>1108</v>
      </c>
      <c r="BF291" s="1" t="s">
        <v>1829</v>
      </c>
      <c r="BG291" s="1" t="s">
        <v>1829</v>
      </c>
      <c r="BH291" s="1"/>
      <c r="BI291" s="2"/>
      <c r="BJ291" s="2"/>
      <c r="BK291" s="1" t="s">
        <v>1114</v>
      </c>
      <c r="BL291" s="2"/>
      <c r="BM291" s="2"/>
      <c r="BN291" s="2"/>
      <c r="BO291" s="1"/>
      <c r="BP291" s="29"/>
    </row>
    <row r="292" spans="1:68" ht="46.8">
      <c r="A292" s="23">
        <v>288</v>
      </c>
      <c r="B292" s="33" t="s">
        <v>1354</v>
      </c>
      <c r="C292" s="33" t="s">
        <v>550</v>
      </c>
      <c r="D292" s="33" t="s">
        <v>216</v>
      </c>
      <c r="E292" s="33">
        <v>89</v>
      </c>
      <c r="F292" s="33" t="s">
        <v>325</v>
      </c>
      <c r="G292" s="33" t="s">
        <v>325</v>
      </c>
      <c r="H292" s="52" t="str">
        <f t="shared" si="8"/>
        <v>陳＊嬌</v>
      </c>
      <c r="I292" s="23" t="str">
        <f t="shared" si="9"/>
        <v>0＊220754</v>
      </c>
      <c r="J292" s="33" t="s">
        <v>1727</v>
      </c>
      <c r="K292" s="33" t="s">
        <v>1125</v>
      </c>
      <c r="L292" s="33">
        <v>5760191</v>
      </c>
      <c r="M292" s="33">
        <v>5760300</v>
      </c>
      <c r="N292" s="33">
        <v>5761050</v>
      </c>
      <c r="O292" s="33"/>
      <c r="P292" s="33"/>
      <c r="Q292" s="33"/>
      <c r="R292" s="33">
        <v>1125</v>
      </c>
      <c r="S292" s="2"/>
      <c r="T292" s="2"/>
      <c r="U292" s="2"/>
      <c r="V292" s="2"/>
      <c r="W292" s="2"/>
      <c r="X292" s="18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2"/>
      <c r="AQ292" s="2"/>
      <c r="AR292" s="2"/>
      <c r="AS292" s="1"/>
      <c r="AT292" s="1"/>
      <c r="AU292" s="1"/>
      <c r="AV292" s="1"/>
      <c r="AW292" s="1"/>
      <c r="AX292" s="2"/>
      <c r="AY292" s="1"/>
      <c r="AZ292" s="1"/>
      <c r="BA292" s="1"/>
      <c r="BB292" s="1"/>
      <c r="BC292" s="1"/>
      <c r="BD292" s="1"/>
      <c r="BE292" s="1"/>
      <c r="BF292" s="1" t="s">
        <v>1829</v>
      </c>
      <c r="BG292" s="1"/>
      <c r="BH292" s="1" t="s">
        <v>1133</v>
      </c>
      <c r="BI292" s="2"/>
      <c r="BJ292" s="2"/>
      <c r="BK292" s="1"/>
      <c r="BL292" s="2"/>
      <c r="BM292" s="2"/>
      <c r="BN292" s="2"/>
      <c r="BO292" s="1"/>
      <c r="BP292" s="29"/>
    </row>
    <row r="293" spans="1:68" ht="78">
      <c r="A293" s="23">
        <v>289</v>
      </c>
      <c r="B293" s="33" t="s">
        <v>1542</v>
      </c>
      <c r="C293" s="33" t="s">
        <v>1450</v>
      </c>
      <c r="D293" s="33" t="s">
        <v>216</v>
      </c>
      <c r="E293" s="33">
        <v>64</v>
      </c>
      <c r="F293" s="33" t="s">
        <v>1626</v>
      </c>
      <c r="G293" s="33" t="s">
        <v>1654</v>
      </c>
      <c r="H293" s="52" t="str">
        <f t="shared" si="8"/>
        <v>徐＊味</v>
      </c>
      <c r="I293" s="23" t="str">
        <f t="shared" si="9"/>
        <v>1＊395430</v>
      </c>
      <c r="J293" s="33" t="s">
        <v>1727</v>
      </c>
      <c r="K293" s="33" t="s">
        <v>1809</v>
      </c>
      <c r="L293" s="33">
        <v>5760191</v>
      </c>
      <c r="M293" s="33">
        <v>5760300</v>
      </c>
      <c r="N293" s="33">
        <v>5760475</v>
      </c>
      <c r="O293" s="33">
        <v>5761081</v>
      </c>
      <c r="P293" s="33"/>
      <c r="Q293" s="33"/>
      <c r="R293" s="33">
        <v>1125</v>
      </c>
      <c r="S293" s="2"/>
      <c r="T293" s="2"/>
      <c r="U293" s="2"/>
      <c r="V293" s="2"/>
      <c r="W293" s="2"/>
      <c r="X293" s="18"/>
      <c r="Y293" s="1"/>
      <c r="Z293" s="1"/>
      <c r="AA293" s="1"/>
      <c r="AB293" s="1"/>
      <c r="AC293" s="1" t="s">
        <v>1829</v>
      </c>
      <c r="AD293" s="1"/>
      <c r="AE293" s="1"/>
      <c r="AF293" s="1"/>
      <c r="AG293" s="1"/>
      <c r="AH293" s="1" t="s">
        <v>1810</v>
      </c>
      <c r="AI293" s="1"/>
      <c r="AJ293" s="1"/>
      <c r="AK293" s="1"/>
      <c r="AL293" s="1"/>
      <c r="AM293" s="1"/>
      <c r="AN293" s="1"/>
      <c r="AO293" s="1"/>
      <c r="AP293" s="2"/>
      <c r="AQ293" s="2"/>
      <c r="AR293" s="2"/>
      <c r="AS293" s="1"/>
      <c r="AT293" s="1"/>
      <c r="AU293" s="1"/>
      <c r="AV293" s="1"/>
      <c r="AW293" s="1"/>
      <c r="AX293" s="2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2"/>
      <c r="BJ293" s="2"/>
      <c r="BK293" s="1"/>
      <c r="BL293" s="2"/>
      <c r="BM293" s="2"/>
      <c r="BN293" s="2"/>
      <c r="BO293" s="1" t="s">
        <v>1111</v>
      </c>
      <c r="BP293" s="29"/>
    </row>
    <row r="294" spans="1:68" ht="31.2">
      <c r="A294" s="23">
        <v>290</v>
      </c>
      <c r="B294" s="33" t="s">
        <v>1943</v>
      </c>
      <c r="C294" s="33" t="s">
        <v>1728</v>
      </c>
      <c r="D294" s="33" t="s">
        <v>216</v>
      </c>
      <c r="E294" s="33">
        <v>65</v>
      </c>
      <c r="F294" s="33" t="s">
        <v>325</v>
      </c>
      <c r="G294" s="33" t="s">
        <v>325</v>
      </c>
      <c r="H294" s="52" t="str">
        <f t="shared" si="8"/>
        <v>梁＊緞</v>
      </c>
      <c r="I294" s="23" t="str">
        <f t="shared" si="9"/>
        <v>1＊508035</v>
      </c>
      <c r="J294" s="33" t="s">
        <v>1647</v>
      </c>
      <c r="K294" s="33" t="s">
        <v>1127</v>
      </c>
      <c r="L294" s="33">
        <v>5760190</v>
      </c>
      <c r="M294" s="33">
        <v>5760300</v>
      </c>
      <c r="N294" s="33"/>
      <c r="O294" s="33"/>
      <c r="P294" s="33"/>
      <c r="Q294" s="33"/>
      <c r="R294" s="33">
        <v>1125</v>
      </c>
      <c r="S294" s="2"/>
      <c r="T294" s="2"/>
      <c r="U294" s="2"/>
      <c r="V294" s="2"/>
      <c r="W294" s="2"/>
      <c r="X294" s="18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2"/>
      <c r="AQ294" s="2"/>
      <c r="AR294" s="2"/>
      <c r="AS294" s="1"/>
      <c r="AT294" s="1"/>
      <c r="AU294" s="1"/>
      <c r="AV294" s="1"/>
      <c r="AW294" s="1"/>
      <c r="AX294" s="2"/>
      <c r="AY294" s="1"/>
      <c r="AZ294" s="1"/>
      <c r="BA294" s="1"/>
      <c r="BB294" s="1"/>
      <c r="BC294" s="1"/>
      <c r="BD294" s="1"/>
      <c r="BE294" s="1"/>
      <c r="BF294" s="1"/>
      <c r="BG294" s="1" t="s">
        <v>1829</v>
      </c>
      <c r="BH294" s="1"/>
      <c r="BI294" s="2"/>
      <c r="BJ294" s="2"/>
      <c r="BK294" s="1"/>
      <c r="BL294" s="2"/>
      <c r="BM294" s="2"/>
      <c r="BN294" s="2"/>
      <c r="BO294" s="1"/>
      <c r="BP294" s="29"/>
    </row>
    <row r="295" spans="1:68" ht="46.8">
      <c r="A295" s="23">
        <v>291</v>
      </c>
      <c r="B295" s="33" t="s">
        <v>1944</v>
      </c>
      <c r="C295" s="33" t="s">
        <v>1729</v>
      </c>
      <c r="D295" s="33" t="s">
        <v>216</v>
      </c>
      <c r="E295" s="33">
        <v>68</v>
      </c>
      <c r="F295" s="33" t="s">
        <v>325</v>
      </c>
      <c r="G295" s="33" t="s">
        <v>325</v>
      </c>
      <c r="H295" s="52" t="str">
        <f t="shared" si="8"/>
        <v>梁＊金秦</v>
      </c>
      <c r="I295" s="23" t="str">
        <f t="shared" si="9"/>
        <v>1＊786257</v>
      </c>
      <c r="J295" s="33" t="s">
        <v>1652</v>
      </c>
      <c r="K295" s="33" t="s">
        <v>1132</v>
      </c>
      <c r="L295" s="33">
        <v>5760190</v>
      </c>
      <c r="M295" s="33">
        <v>5760300</v>
      </c>
      <c r="N295" s="33">
        <v>5761050</v>
      </c>
      <c r="O295" s="33"/>
      <c r="P295" s="33"/>
      <c r="Q295" s="33"/>
      <c r="R295" s="33">
        <v>1125</v>
      </c>
      <c r="S295" s="2"/>
      <c r="T295" s="2"/>
      <c r="U295" s="2"/>
      <c r="V295" s="2"/>
      <c r="W295" s="2"/>
      <c r="X295" s="18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2"/>
      <c r="AQ295" s="2"/>
      <c r="AR295" s="2"/>
      <c r="AS295" s="1"/>
      <c r="AT295" s="1"/>
      <c r="AU295" s="1"/>
      <c r="AV295" s="1"/>
      <c r="AW295" s="1"/>
      <c r="AX295" s="2"/>
      <c r="AY295" s="1"/>
      <c r="AZ295" s="1"/>
      <c r="BA295" s="1"/>
      <c r="BB295" s="1"/>
      <c r="BC295" s="1"/>
      <c r="BD295" s="1"/>
      <c r="BE295" s="1"/>
      <c r="BF295" s="1" t="s">
        <v>1829</v>
      </c>
      <c r="BG295" s="1" t="s">
        <v>1829</v>
      </c>
      <c r="BH295" s="1"/>
      <c r="BI295" s="2"/>
      <c r="BJ295" s="2"/>
      <c r="BK295" s="1"/>
      <c r="BL295" s="2"/>
      <c r="BM295" s="2"/>
      <c r="BN295" s="2"/>
      <c r="BO295" s="1"/>
      <c r="BP295" s="29"/>
    </row>
    <row r="296" spans="1:68" ht="62.4">
      <c r="A296" s="23">
        <v>292</v>
      </c>
      <c r="B296" s="33" t="s">
        <v>1945</v>
      </c>
      <c r="C296" s="33" t="s">
        <v>1730</v>
      </c>
      <c r="D296" s="33" t="s">
        <v>218</v>
      </c>
      <c r="E296" s="33">
        <v>80</v>
      </c>
      <c r="F296" s="33" t="s">
        <v>325</v>
      </c>
      <c r="G296" s="33" t="s">
        <v>325</v>
      </c>
      <c r="H296" s="52" t="str">
        <f t="shared" si="8"/>
        <v>許＊斌</v>
      </c>
      <c r="I296" s="23" t="str">
        <f t="shared" si="9"/>
        <v>0＊481303</v>
      </c>
      <c r="J296" s="33" t="s">
        <v>1665</v>
      </c>
      <c r="K296" s="33" t="s">
        <v>1811</v>
      </c>
      <c r="L296" s="33">
        <v>5760190</v>
      </c>
      <c r="M296" s="33">
        <v>5760300</v>
      </c>
      <c r="N296" s="33">
        <v>5761050</v>
      </c>
      <c r="O296" s="33">
        <v>5761110</v>
      </c>
      <c r="P296" s="33"/>
      <c r="Q296" s="33"/>
      <c r="R296" s="33">
        <v>1125</v>
      </c>
      <c r="S296" s="2"/>
      <c r="T296" s="2"/>
      <c r="U296" s="2"/>
      <c r="V296" s="2"/>
      <c r="W296" s="2"/>
      <c r="X296" s="18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2"/>
      <c r="AQ296" s="2"/>
      <c r="AR296" s="2"/>
      <c r="AS296" s="1"/>
      <c r="AT296" s="1"/>
      <c r="AU296" s="1"/>
      <c r="AV296" s="1"/>
      <c r="AW296" s="1"/>
      <c r="AX296" s="2"/>
      <c r="AY296" s="1"/>
      <c r="AZ296" s="1"/>
      <c r="BA296" s="1"/>
      <c r="BB296" s="1" t="s">
        <v>1830</v>
      </c>
      <c r="BC296" s="1"/>
      <c r="BD296" s="1"/>
      <c r="BE296" s="1"/>
      <c r="BF296" s="1" t="s">
        <v>1829</v>
      </c>
      <c r="BG296" s="1" t="s">
        <v>1829</v>
      </c>
      <c r="BH296" s="1"/>
      <c r="BI296" s="2"/>
      <c r="BJ296" s="2"/>
      <c r="BK296" s="1" t="s">
        <v>1114</v>
      </c>
      <c r="BL296" s="2"/>
      <c r="BM296" s="2"/>
      <c r="BN296" s="2"/>
      <c r="BO296" s="1"/>
      <c r="BP296" s="29"/>
    </row>
    <row r="297" spans="1:68" ht="31.2">
      <c r="A297" s="23">
        <v>293</v>
      </c>
      <c r="B297" s="33" t="s">
        <v>1946</v>
      </c>
      <c r="C297" s="33" t="s">
        <v>1731</v>
      </c>
      <c r="D297" s="33" t="s">
        <v>218</v>
      </c>
      <c r="E297" s="33">
        <v>81</v>
      </c>
      <c r="F297" s="33" t="s">
        <v>325</v>
      </c>
      <c r="G297" s="33" t="s">
        <v>325</v>
      </c>
      <c r="H297" s="52" t="str">
        <f t="shared" si="8"/>
        <v>張＊</v>
      </c>
      <c r="I297" s="23" t="str">
        <f t="shared" si="9"/>
        <v>1＊276729</v>
      </c>
      <c r="J297" s="33" t="s">
        <v>1665</v>
      </c>
      <c r="K297" s="33" t="s">
        <v>1130</v>
      </c>
      <c r="L297" s="33">
        <v>5760191</v>
      </c>
      <c r="M297" s="33">
        <v>5760300</v>
      </c>
      <c r="N297" s="33"/>
      <c r="O297" s="33"/>
      <c r="P297" s="33"/>
      <c r="Q297" s="33"/>
      <c r="R297" s="33">
        <v>1125</v>
      </c>
      <c r="S297" s="2"/>
      <c r="T297" s="2"/>
      <c r="U297" s="2"/>
      <c r="V297" s="2"/>
      <c r="W297" s="2"/>
      <c r="X297" s="18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2"/>
      <c r="AQ297" s="2"/>
      <c r="AR297" s="2"/>
      <c r="AS297" s="1"/>
      <c r="AT297" s="1"/>
      <c r="AU297" s="1"/>
      <c r="AV297" s="1"/>
      <c r="AW297" s="1"/>
      <c r="AX297" s="2"/>
      <c r="AY297" s="1"/>
      <c r="AZ297" s="1"/>
      <c r="BA297" s="1"/>
      <c r="BB297" s="1"/>
      <c r="BC297" s="1"/>
      <c r="BD297" s="1"/>
      <c r="BE297" s="1"/>
      <c r="BF297" s="1"/>
      <c r="BG297" s="1"/>
      <c r="BH297" s="1" t="s">
        <v>1133</v>
      </c>
      <c r="BI297" s="2"/>
      <c r="BJ297" s="2"/>
      <c r="BK297" s="1"/>
      <c r="BL297" s="2"/>
      <c r="BM297" s="2"/>
      <c r="BN297" s="2"/>
      <c r="BO297" s="1"/>
      <c r="BP297" s="29"/>
    </row>
    <row r="298" spans="1:68" ht="16.2">
      <c r="A298" s="23">
        <v>294</v>
      </c>
      <c r="B298" s="33" t="s">
        <v>1947</v>
      </c>
      <c r="C298" s="33" t="s">
        <v>1732</v>
      </c>
      <c r="D298" s="33" t="s">
        <v>216</v>
      </c>
      <c r="E298" s="33">
        <v>74</v>
      </c>
      <c r="F298" s="33" t="s">
        <v>325</v>
      </c>
      <c r="G298" s="33" t="s">
        <v>325</v>
      </c>
      <c r="H298" s="52" t="str">
        <f t="shared" si="8"/>
        <v>羅＊姜瑜</v>
      </c>
      <c r="I298" s="23" t="str">
        <f t="shared" si="9"/>
        <v>2＊739925</v>
      </c>
      <c r="J298" s="33" t="s">
        <v>1665</v>
      </c>
      <c r="K298" s="33">
        <v>5760350</v>
      </c>
      <c r="L298" s="33">
        <v>5760350</v>
      </c>
      <c r="M298" s="33"/>
      <c r="N298" s="33"/>
      <c r="O298" s="33"/>
      <c r="P298" s="33"/>
      <c r="Q298" s="33"/>
      <c r="R298" s="33">
        <v>1125</v>
      </c>
      <c r="S298" s="2"/>
      <c r="T298" s="2"/>
      <c r="U298" s="2"/>
      <c r="V298" s="2"/>
      <c r="W298" s="2"/>
      <c r="X298" s="18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2"/>
      <c r="AQ298" s="2"/>
      <c r="AR298" s="2"/>
      <c r="AS298" s="1"/>
      <c r="AT298" s="1"/>
      <c r="AU298" s="1"/>
      <c r="AV298" s="1"/>
      <c r="AW298" s="1"/>
      <c r="AX298" s="2"/>
      <c r="AY298" s="1"/>
      <c r="AZ298" s="1"/>
      <c r="BA298" s="1" t="s">
        <v>1829</v>
      </c>
      <c r="BB298" s="1"/>
      <c r="BC298" s="1"/>
      <c r="BD298" s="1"/>
      <c r="BE298" s="1"/>
      <c r="BF298" s="1"/>
      <c r="BG298" s="1"/>
      <c r="BH298" s="1"/>
      <c r="BI298" s="2"/>
      <c r="BJ298" s="2"/>
      <c r="BK298" s="1"/>
      <c r="BL298" s="2"/>
      <c r="BM298" s="2"/>
      <c r="BN298" s="2"/>
      <c r="BO298" s="1"/>
      <c r="BP298" s="29"/>
    </row>
    <row r="299" spans="1:68" ht="31.2">
      <c r="A299" s="23">
        <v>295</v>
      </c>
      <c r="B299" s="33" t="s">
        <v>1296</v>
      </c>
      <c r="C299" s="33" t="s">
        <v>470</v>
      </c>
      <c r="D299" s="33" t="s">
        <v>218</v>
      </c>
      <c r="E299" s="33">
        <v>92</v>
      </c>
      <c r="F299" s="33" t="s">
        <v>325</v>
      </c>
      <c r="G299" s="33" t="s">
        <v>325</v>
      </c>
      <c r="H299" s="52" t="str">
        <f t="shared" si="8"/>
        <v>陳＊旺</v>
      </c>
      <c r="I299" s="23" t="str">
        <f t="shared" si="9"/>
        <v>0＊220176</v>
      </c>
      <c r="J299" s="33" t="s">
        <v>1692</v>
      </c>
      <c r="K299" s="33" t="s">
        <v>1142</v>
      </c>
      <c r="L299" s="33"/>
      <c r="M299" s="33"/>
      <c r="N299" s="33"/>
      <c r="O299" s="33"/>
      <c r="P299" s="33"/>
      <c r="Q299" s="33"/>
      <c r="R299" s="33">
        <v>1125</v>
      </c>
      <c r="S299" s="2"/>
      <c r="T299" s="2"/>
      <c r="U299" s="2"/>
      <c r="V299" s="2"/>
      <c r="W299" s="2"/>
      <c r="X299" s="18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2"/>
      <c r="AQ299" s="2"/>
      <c r="AR299" s="2"/>
      <c r="AS299" s="1"/>
      <c r="AT299" s="1"/>
      <c r="AU299" s="1"/>
      <c r="AV299" s="1"/>
      <c r="AW299" s="1"/>
      <c r="AX299" s="2"/>
      <c r="AY299" s="1"/>
      <c r="AZ299" s="1"/>
      <c r="BA299" s="1"/>
      <c r="BB299" s="1" t="s">
        <v>1830</v>
      </c>
      <c r="BC299" s="1"/>
      <c r="BD299" s="1"/>
      <c r="BE299" s="1"/>
      <c r="BF299" s="1"/>
      <c r="BG299" s="1"/>
      <c r="BH299" s="1"/>
      <c r="BI299" s="2"/>
      <c r="BJ299" s="2"/>
      <c r="BK299" s="1"/>
      <c r="BL299" s="2"/>
      <c r="BM299" s="2"/>
      <c r="BN299" s="2"/>
      <c r="BO299" s="1" t="s">
        <v>1111</v>
      </c>
      <c r="BP299" s="29"/>
    </row>
    <row r="300" spans="1:68" ht="31.2">
      <c r="A300" s="23">
        <v>296</v>
      </c>
      <c r="B300" s="33" t="s">
        <v>1948</v>
      </c>
      <c r="C300" s="33" t="s">
        <v>1733</v>
      </c>
      <c r="D300" s="33" t="s">
        <v>216</v>
      </c>
      <c r="E300" s="33">
        <v>66</v>
      </c>
      <c r="F300" s="33" t="s">
        <v>325</v>
      </c>
      <c r="G300" s="33" t="s">
        <v>325</v>
      </c>
      <c r="H300" s="52" t="str">
        <f t="shared" si="8"/>
        <v>吳＊棉</v>
      </c>
      <c r="I300" s="23" t="str">
        <f t="shared" si="9"/>
        <v>0＊720883</v>
      </c>
      <c r="J300" s="33" t="s">
        <v>1692</v>
      </c>
      <c r="K300" s="33" t="s">
        <v>1127</v>
      </c>
      <c r="L300" s="33">
        <v>5760190</v>
      </c>
      <c r="M300" s="33">
        <v>5760300</v>
      </c>
      <c r="N300" s="33"/>
      <c r="O300" s="33"/>
      <c r="P300" s="33"/>
      <c r="Q300" s="33"/>
      <c r="R300" s="33">
        <v>1125</v>
      </c>
      <c r="S300" s="2"/>
      <c r="T300" s="2"/>
      <c r="U300" s="2"/>
      <c r="V300" s="2"/>
      <c r="W300" s="2"/>
      <c r="X300" s="18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2"/>
      <c r="AQ300" s="2"/>
      <c r="AR300" s="2"/>
      <c r="AS300" s="1"/>
      <c r="AT300" s="1"/>
      <c r="AU300" s="1"/>
      <c r="AV300" s="1"/>
      <c r="AW300" s="1"/>
      <c r="AX300" s="2"/>
      <c r="AY300" s="1"/>
      <c r="AZ300" s="1"/>
      <c r="BA300" s="1"/>
      <c r="BB300" s="1"/>
      <c r="BC300" s="1"/>
      <c r="BD300" s="1"/>
      <c r="BE300" s="1"/>
      <c r="BF300" s="1"/>
      <c r="BG300" s="1" t="s">
        <v>1829</v>
      </c>
      <c r="BH300" s="1"/>
      <c r="BI300" s="2"/>
      <c r="BJ300" s="2"/>
      <c r="BK300" s="1"/>
      <c r="BL300" s="2"/>
      <c r="BM300" s="2"/>
      <c r="BN300" s="2"/>
      <c r="BO300" s="1"/>
      <c r="BP300" s="29"/>
    </row>
    <row r="301" spans="1:68" ht="31.2">
      <c r="A301" s="23">
        <v>297</v>
      </c>
      <c r="B301" s="33" t="s">
        <v>1949</v>
      </c>
      <c r="C301" s="33" t="s">
        <v>1734</v>
      </c>
      <c r="D301" s="33" t="s">
        <v>218</v>
      </c>
      <c r="E301" s="33">
        <v>62</v>
      </c>
      <c r="F301" s="33" t="s">
        <v>325</v>
      </c>
      <c r="G301" s="33" t="s">
        <v>325</v>
      </c>
      <c r="H301" s="52" t="str">
        <f t="shared" si="8"/>
        <v>葉＊彬</v>
      </c>
      <c r="I301" s="23" t="str">
        <f t="shared" si="9"/>
        <v>1＊807818</v>
      </c>
      <c r="J301" s="33" t="s">
        <v>1692</v>
      </c>
      <c r="K301" s="33" t="s">
        <v>1131</v>
      </c>
      <c r="L301" s="33">
        <v>5760230</v>
      </c>
      <c r="M301" s="33">
        <v>5760300</v>
      </c>
      <c r="N301" s="33"/>
      <c r="O301" s="33"/>
      <c r="P301" s="33"/>
      <c r="Q301" s="33"/>
      <c r="R301" s="33">
        <v>1125</v>
      </c>
      <c r="S301" s="2"/>
      <c r="T301" s="2"/>
      <c r="U301" s="2"/>
      <c r="V301" s="2"/>
      <c r="W301" s="2"/>
      <c r="X301" s="18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2"/>
      <c r="AQ301" s="2"/>
      <c r="AR301" s="2"/>
      <c r="AS301" s="1"/>
      <c r="AT301" s="1"/>
      <c r="AU301" s="1"/>
      <c r="AV301" s="1"/>
      <c r="AW301" s="1"/>
      <c r="AX301" s="2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2" t="s">
        <v>1829</v>
      </c>
      <c r="BJ301" s="2"/>
      <c r="BK301" s="1"/>
      <c r="BL301" s="2"/>
      <c r="BM301" s="2"/>
      <c r="BN301" s="2"/>
      <c r="BO301" s="1"/>
      <c r="BP301" s="29"/>
    </row>
    <row r="302" spans="1:68" ht="31.2">
      <c r="A302" s="23">
        <v>298</v>
      </c>
      <c r="B302" s="33" t="s">
        <v>235</v>
      </c>
      <c r="C302" s="33" t="s">
        <v>1735</v>
      </c>
      <c r="D302" s="33" t="s">
        <v>218</v>
      </c>
      <c r="E302" s="33">
        <v>71</v>
      </c>
      <c r="F302" s="33" t="s">
        <v>325</v>
      </c>
      <c r="G302" s="33" t="s">
        <v>325</v>
      </c>
      <c r="H302" s="52" t="str">
        <f t="shared" si="8"/>
        <v>陳＊輝</v>
      </c>
      <c r="I302" s="23" t="str">
        <f t="shared" si="9"/>
        <v>1＊734249</v>
      </c>
      <c r="J302" s="33" t="s">
        <v>1692</v>
      </c>
      <c r="K302" s="33" t="s">
        <v>1127</v>
      </c>
      <c r="L302" s="33">
        <v>5760190</v>
      </c>
      <c r="M302" s="33">
        <v>5760300</v>
      </c>
      <c r="N302" s="33"/>
      <c r="O302" s="33"/>
      <c r="P302" s="33"/>
      <c r="Q302" s="33"/>
      <c r="R302" s="33">
        <v>1125</v>
      </c>
      <c r="S302" s="2"/>
      <c r="T302" s="2"/>
      <c r="U302" s="2"/>
      <c r="V302" s="2"/>
      <c r="W302" s="2"/>
      <c r="X302" s="18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2"/>
      <c r="AQ302" s="2"/>
      <c r="AR302" s="2"/>
      <c r="AS302" s="1"/>
      <c r="AT302" s="1"/>
      <c r="AU302" s="1"/>
      <c r="AV302" s="1"/>
      <c r="AW302" s="1"/>
      <c r="AX302" s="2"/>
      <c r="AY302" s="1"/>
      <c r="AZ302" s="1"/>
      <c r="BA302" s="1"/>
      <c r="BB302" s="1"/>
      <c r="BC302" s="1"/>
      <c r="BD302" s="1"/>
      <c r="BE302" s="1"/>
      <c r="BF302" s="1"/>
      <c r="BG302" s="1" t="s">
        <v>1829</v>
      </c>
      <c r="BH302" s="1"/>
      <c r="BI302" s="2"/>
      <c r="BJ302" s="2"/>
      <c r="BK302" s="1"/>
      <c r="BL302" s="2"/>
      <c r="BM302" s="2"/>
      <c r="BN302" s="2"/>
      <c r="BO302" s="1"/>
      <c r="BP302" s="29"/>
    </row>
    <row r="303" spans="1:68" ht="31.2">
      <c r="A303" s="23">
        <v>299</v>
      </c>
      <c r="B303" s="33" t="s">
        <v>1950</v>
      </c>
      <c r="C303" s="33" t="s">
        <v>1736</v>
      </c>
      <c r="D303" s="33" t="s">
        <v>216</v>
      </c>
      <c r="E303" s="33">
        <v>70</v>
      </c>
      <c r="F303" s="33" t="s">
        <v>325</v>
      </c>
      <c r="G303" s="33" t="s">
        <v>325</v>
      </c>
      <c r="H303" s="52" t="str">
        <f t="shared" si="8"/>
        <v>林＊春圓</v>
      </c>
      <c r="I303" s="23" t="str">
        <f t="shared" si="9"/>
        <v>2＊085992</v>
      </c>
      <c r="J303" s="33" t="s">
        <v>1692</v>
      </c>
      <c r="K303" s="33" t="s">
        <v>1127</v>
      </c>
      <c r="L303" s="33">
        <v>5760190</v>
      </c>
      <c r="M303" s="33">
        <v>5760300</v>
      </c>
      <c r="N303" s="33"/>
      <c r="O303" s="33"/>
      <c r="P303" s="33"/>
      <c r="Q303" s="33"/>
      <c r="R303" s="33">
        <v>1125</v>
      </c>
      <c r="S303" s="2"/>
      <c r="T303" s="2"/>
      <c r="U303" s="2"/>
      <c r="V303" s="2"/>
      <c r="W303" s="2"/>
      <c r="X303" s="18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2"/>
      <c r="AQ303" s="2"/>
      <c r="AR303" s="2"/>
      <c r="AS303" s="1"/>
      <c r="AT303" s="1"/>
      <c r="AU303" s="1"/>
      <c r="AV303" s="1"/>
      <c r="AW303" s="1"/>
      <c r="AX303" s="2"/>
      <c r="AY303" s="1"/>
      <c r="AZ303" s="1"/>
      <c r="BA303" s="1"/>
      <c r="BB303" s="1"/>
      <c r="BC303" s="1"/>
      <c r="BD303" s="1"/>
      <c r="BE303" s="1"/>
      <c r="BF303" s="1"/>
      <c r="BG303" s="1" t="s">
        <v>1829</v>
      </c>
      <c r="BH303" s="1"/>
      <c r="BI303" s="2"/>
      <c r="BJ303" s="2"/>
      <c r="BK303" s="1"/>
      <c r="BL303" s="2"/>
      <c r="BM303" s="2"/>
      <c r="BN303" s="2"/>
      <c r="BO303" s="1"/>
      <c r="BP303" s="29"/>
    </row>
    <row r="304" spans="1:68" ht="31.2">
      <c r="A304" s="23">
        <v>300</v>
      </c>
      <c r="B304" s="33" t="s">
        <v>1951</v>
      </c>
      <c r="C304" s="33" t="s">
        <v>1737</v>
      </c>
      <c r="D304" s="33" t="s">
        <v>216</v>
      </c>
      <c r="E304" s="33">
        <v>71</v>
      </c>
      <c r="F304" s="33" t="s">
        <v>325</v>
      </c>
      <c r="G304" s="33" t="s">
        <v>325</v>
      </c>
      <c r="H304" s="52" t="str">
        <f t="shared" si="8"/>
        <v>李＊娥</v>
      </c>
      <c r="I304" s="23" t="str">
        <f t="shared" si="9"/>
        <v>2＊192035</v>
      </c>
      <c r="J304" s="33" t="s">
        <v>1692</v>
      </c>
      <c r="K304" s="33" t="s">
        <v>1127</v>
      </c>
      <c r="L304" s="33">
        <v>5760190</v>
      </c>
      <c r="M304" s="33">
        <v>5760300</v>
      </c>
      <c r="N304" s="33"/>
      <c r="O304" s="33"/>
      <c r="P304" s="33"/>
      <c r="Q304" s="33"/>
      <c r="R304" s="33">
        <v>1125</v>
      </c>
      <c r="S304" s="2"/>
      <c r="T304" s="2"/>
      <c r="U304" s="2"/>
      <c r="V304" s="2"/>
      <c r="W304" s="2"/>
      <c r="X304" s="18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2"/>
      <c r="AQ304" s="2"/>
      <c r="AR304" s="2"/>
      <c r="AS304" s="1"/>
      <c r="AT304" s="1"/>
      <c r="AU304" s="1"/>
      <c r="AV304" s="1"/>
      <c r="AW304" s="1"/>
      <c r="AX304" s="2"/>
      <c r="AY304" s="1"/>
      <c r="AZ304" s="1"/>
      <c r="BA304" s="1"/>
      <c r="BB304" s="1"/>
      <c r="BC304" s="1"/>
      <c r="BD304" s="1"/>
      <c r="BE304" s="1"/>
      <c r="BF304" s="1"/>
      <c r="BG304" s="1" t="s">
        <v>1829</v>
      </c>
      <c r="BH304" s="1"/>
      <c r="BI304" s="2"/>
      <c r="BJ304" s="2"/>
      <c r="BK304" s="1"/>
      <c r="BL304" s="2"/>
      <c r="BM304" s="2"/>
      <c r="BN304" s="2"/>
      <c r="BO304" s="1"/>
      <c r="BP304" s="29"/>
    </row>
    <row r="305" spans="1:68" ht="31.2">
      <c r="A305" s="23">
        <v>301</v>
      </c>
      <c r="B305" s="33" t="s">
        <v>1952</v>
      </c>
      <c r="C305" s="33" t="s">
        <v>1738</v>
      </c>
      <c r="D305" s="33" t="s">
        <v>218</v>
      </c>
      <c r="E305" s="33">
        <v>67</v>
      </c>
      <c r="F305" s="33" t="s">
        <v>325</v>
      </c>
      <c r="G305" s="33" t="s">
        <v>325</v>
      </c>
      <c r="H305" s="52" t="str">
        <f t="shared" si="8"/>
        <v>李＊毅</v>
      </c>
      <c r="I305" s="23" t="str">
        <f t="shared" si="9"/>
        <v>0＊699209</v>
      </c>
      <c r="J305" s="33" t="s">
        <v>1651</v>
      </c>
      <c r="K305" s="33" t="s">
        <v>1127</v>
      </c>
      <c r="L305" s="33">
        <v>5760190</v>
      </c>
      <c r="M305" s="33">
        <v>5760300</v>
      </c>
      <c r="N305" s="33"/>
      <c r="O305" s="33"/>
      <c r="P305" s="33"/>
      <c r="Q305" s="33"/>
      <c r="R305" s="33">
        <v>1125</v>
      </c>
      <c r="S305" s="2"/>
      <c r="T305" s="2"/>
      <c r="U305" s="2"/>
      <c r="V305" s="2"/>
      <c r="W305" s="2"/>
      <c r="X305" s="18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2"/>
      <c r="AQ305" s="2"/>
      <c r="AR305" s="2"/>
      <c r="AS305" s="1"/>
      <c r="AT305" s="1"/>
      <c r="AU305" s="1"/>
      <c r="AV305" s="1"/>
      <c r="AW305" s="1"/>
      <c r="AX305" s="2"/>
      <c r="AY305" s="1"/>
      <c r="AZ305" s="1"/>
      <c r="BA305" s="1"/>
      <c r="BB305" s="1"/>
      <c r="BC305" s="1"/>
      <c r="BD305" s="1"/>
      <c r="BE305" s="1"/>
      <c r="BF305" s="1"/>
      <c r="BG305" s="1" t="s">
        <v>1102</v>
      </c>
      <c r="BH305" s="1"/>
      <c r="BI305" s="2"/>
      <c r="BJ305" s="2"/>
      <c r="BK305" s="1"/>
      <c r="BL305" s="2"/>
      <c r="BM305" s="2"/>
      <c r="BN305" s="2"/>
      <c r="BO305" s="1"/>
      <c r="BP305" s="29"/>
    </row>
    <row r="306" spans="1:68" ht="31.2">
      <c r="A306" s="23">
        <v>302</v>
      </c>
      <c r="B306" s="33" t="s">
        <v>1953</v>
      </c>
      <c r="C306" s="33" t="s">
        <v>1739</v>
      </c>
      <c r="D306" s="33" t="s">
        <v>216</v>
      </c>
      <c r="E306" s="33">
        <v>68</v>
      </c>
      <c r="F306" s="33" t="s">
        <v>325</v>
      </c>
      <c r="G306" s="33" t="s">
        <v>325</v>
      </c>
      <c r="H306" s="52" t="str">
        <f t="shared" ref="H306:H369" si="10">REPLACE(B306,2,1,"＊")</f>
        <v>楊＊雲</v>
      </c>
      <c r="I306" s="23" t="str">
        <f t="shared" si="9"/>
        <v>0＊557008</v>
      </c>
      <c r="J306" s="33" t="s">
        <v>1651</v>
      </c>
      <c r="K306" s="33" t="s">
        <v>1127</v>
      </c>
      <c r="L306" s="33">
        <v>5760190</v>
      </c>
      <c r="M306" s="33">
        <v>5760300</v>
      </c>
      <c r="N306" s="33"/>
      <c r="O306" s="33"/>
      <c r="P306" s="33"/>
      <c r="Q306" s="33"/>
      <c r="R306" s="33">
        <v>1125</v>
      </c>
      <c r="S306" s="2"/>
      <c r="T306" s="2"/>
      <c r="U306" s="2"/>
      <c r="V306" s="2"/>
      <c r="W306" s="2"/>
      <c r="X306" s="18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2"/>
      <c r="AQ306" s="2"/>
      <c r="AR306" s="2"/>
      <c r="AS306" s="1"/>
      <c r="AT306" s="1"/>
      <c r="AU306" s="1"/>
      <c r="AV306" s="1"/>
      <c r="AW306" s="1"/>
      <c r="AX306" s="2"/>
      <c r="AY306" s="1"/>
      <c r="AZ306" s="1"/>
      <c r="BA306" s="1"/>
      <c r="BB306" s="1"/>
      <c r="BC306" s="1"/>
      <c r="BD306" s="1"/>
      <c r="BE306" s="1"/>
      <c r="BF306" s="1"/>
      <c r="BG306" s="1" t="s">
        <v>1829</v>
      </c>
      <c r="BH306" s="1"/>
      <c r="BI306" s="2"/>
      <c r="BJ306" s="2"/>
      <c r="BK306" s="1"/>
      <c r="BL306" s="2"/>
      <c r="BM306" s="2"/>
      <c r="BN306" s="2"/>
      <c r="BO306" s="1"/>
      <c r="BP306" s="29"/>
    </row>
    <row r="307" spans="1:68" ht="46.8">
      <c r="A307" s="23">
        <v>303</v>
      </c>
      <c r="B307" s="33" t="s">
        <v>1296</v>
      </c>
      <c r="C307" s="33" t="s">
        <v>470</v>
      </c>
      <c r="D307" s="33" t="s">
        <v>218</v>
      </c>
      <c r="E307" s="33">
        <v>92</v>
      </c>
      <c r="F307" s="33" t="s">
        <v>325</v>
      </c>
      <c r="G307" s="33" t="s">
        <v>325</v>
      </c>
      <c r="H307" s="52" t="str">
        <f t="shared" si="10"/>
        <v>陳＊旺</v>
      </c>
      <c r="I307" s="23" t="str">
        <f t="shared" si="9"/>
        <v>0＊220176</v>
      </c>
      <c r="J307" s="33" t="s">
        <v>1664</v>
      </c>
      <c r="K307" s="33" t="s">
        <v>1132</v>
      </c>
      <c r="L307" s="33">
        <v>5760190</v>
      </c>
      <c r="M307" s="33">
        <v>5760300</v>
      </c>
      <c r="N307" s="33">
        <v>5761050</v>
      </c>
      <c r="O307" s="33"/>
      <c r="P307" s="33"/>
      <c r="Q307" s="33"/>
      <c r="R307" s="33">
        <v>1125</v>
      </c>
      <c r="S307" s="2"/>
      <c r="T307" s="2"/>
      <c r="U307" s="2"/>
      <c r="V307" s="2"/>
      <c r="W307" s="2"/>
      <c r="X307" s="18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2"/>
      <c r="AQ307" s="2"/>
      <c r="AR307" s="2"/>
      <c r="AS307" s="1"/>
      <c r="AT307" s="1"/>
      <c r="AU307" s="1"/>
      <c r="AV307" s="1"/>
      <c r="AW307" s="1"/>
      <c r="AX307" s="2"/>
      <c r="AY307" s="1"/>
      <c r="AZ307" s="1"/>
      <c r="BA307" s="1"/>
      <c r="BB307" s="1"/>
      <c r="BC307" s="1"/>
      <c r="BD307" s="1"/>
      <c r="BE307" s="1"/>
      <c r="BF307" s="1" t="s">
        <v>1829</v>
      </c>
      <c r="BG307" s="1" t="s">
        <v>1829</v>
      </c>
      <c r="BH307" s="1"/>
      <c r="BI307" s="2"/>
      <c r="BJ307" s="2"/>
      <c r="BK307" s="1"/>
      <c r="BL307" s="2"/>
      <c r="BM307" s="2"/>
      <c r="BN307" s="2"/>
      <c r="BO307" s="1"/>
      <c r="BP307" s="29"/>
    </row>
    <row r="308" spans="1:68" ht="16.2">
      <c r="A308" s="23">
        <v>304</v>
      </c>
      <c r="B308" s="33" t="s">
        <v>1954</v>
      </c>
      <c r="C308" s="33" t="s">
        <v>1740</v>
      </c>
      <c r="D308" s="33" t="s">
        <v>218</v>
      </c>
      <c r="E308" s="33">
        <v>65</v>
      </c>
      <c r="F308" s="33" t="s">
        <v>325</v>
      </c>
      <c r="G308" s="33" t="s">
        <v>325</v>
      </c>
      <c r="H308" s="52" t="str">
        <f t="shared" si="10"/>
        <v>楊＊宗</v>
      </c>
      <c r="I308" s="23" t="str">
        <f t="shared" si="9"/>
        <v>1＊485436</v>
      </c>
      <c r="J308" s="33" t="s">
        <v>1664</v>
      </c>
      <c r="K308" s="33">
        <v>5760350</v>
      </c>
      <c r="L308" s="33">
        <v>5760350</v>
      </c>
      <c r="M308" s="33"/>
      <c r="N308" s="33"/>
      <c r="O308" s="33"/>
      <c r="P308" s="33"/>
      <c r="Q308" s="33"/>
      <c r="R308" s="33">
        <v>1125</v>
      </c>
      <c r="S308" s="2"/>
      <c r="T308" s="2"/>
      <c r="U308" s="2"/>
      <c r="V308" s="2"/>
      <c r="W308" s="2"/>
      <c r="X308" s="18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2"/>
      <c r="AQ308" s="2"/>
      <c r="AR308" s="2"/>
      <c r="AS308" s="1"/>
      <c r="AT308" s="1"/>
      <c r="AU308" s="1"/>
      <c r="AV308" s="1"/>
      <c r="AW308" s="1"/>
      <c r="AX308" s="2"/>
      <c r="AY308" s="1"/>
      <c r="AZ308" s="1"/>
      <c r="BA308" s="1" t="s">
        <v>1829</v>
      </c>
      <c r="BB308" s="1"/>
      <c r="BC308" s="1"/>
      <c r="BD308" s="1"/>
      <c r="BE308" s="1"/>
      <c r="BF308" s="1"/>
      <c r="BG308" s="1"/>
      <c r="BH308" s="1"/>
      <c r="BI308" s="2"/>
      <c r="BJ308" s="2"/>
      <c r="BK308" s="1"/>
      <c r="BL308" s="2"/>
      <c r="BM308" s="2"/>
      <c r="BN308" s="2"/>
      <c r="BO308" s="1"/>
      <c r="BP308" s="29"/>
    </row>
    <row r="309" spans="1:68" ht="46.8">
      <c r="A309" s="23">
        <v>305</v>
      </c>
      <c r="B309" s="33" t="s">
        <v>952</v>
      </c>
      <c r="C309" s="33" t="s">
        <v>796</v>
      </c>
      <c r="D309" s="33" t="s">
        <v>216</v>
      </c>
      <c r="E309" s="33">
        <v>70</v>
      </c>
      <c r="F309" s="33" t="s">
        <v>325</v>
      </c>
      <c r="G309" s="33" t="s">
        <v>325</v>
      </c>
      <c r="H309" s="52" t="str">
        <f t="shared" si="10"/>
        <v>林＊禎</v>
      </c>
      <c r="I309" s="23" t="str">
        <f t="shared" si="9"/>
        <v>2＊584609</v>
      </c>
      <c r="J309" s="33" t="s">
        <v>1664</v>
      </c>
      <c r="K309" s="33" t="s">
        <v>1812</v>
      </c>
      <c r="L309" s="33">
        <v>5760230</v>
      </c>
      <c r="M309" s="33">
        <v>5760300</v>
      </c>
      <c r="N309" s="33">
        <v>5760350</v>
      </c>
      <c r="O309" s="33"/>
      <c r="P309" s="33"/>
      <c r="Q309" s="33"/>
      <c r="R309" s="33">
        <v>1125</v>
      </c>
      <c r="S309" s="2"/>
      <c r="T309" s="2"/>
      <c r="U309" s="2"/>
      <c r="V309" s="2"/>
      <c r="W309" s="2"/>
      <c r="X309" s="18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2"/>
      <c r="AQ309" s="2"/>
      <c r="AR309" s="2"/>
      <c r="AS309" s="1"/>
      <c r="AT309" s="1"/>
      <c r="AU309" s="1"/>
      <c r="AV309" s="1"/>
      <c r="AW309" s="1"/>
      <c r="AX309" s="2"/>
      <c r="AY309" s="1"/>
      <c r="AZ309" s="1"/>
      <c r="BA309" s="1" t="s">
        <v>1829</v>
      </c>
      <c r="BB309" s="1"/>
      <c r="BC309" s="1"/>
      <c r="BD309" s="1"/>
      <c r="BE309" s="1"/>
      <c r="BF309" s="1"/>
      <c r="BG309" s="1"/>
      <c r="BH309" s="1"/>
      <c r="BI309" s="2" t="s">
        <v>1829</v>
      </c>
      <c r="BJ309" s="2"/>
      <c r="BK309" s="1"/>
      <c r="BL309" s="2"/>
      <c r="BM309" s="2"/>
      <c r="BN309" s="2"/>
      <c r="BO309" s="1"/>
      <c r="BP309" s="29"/>
    </row>
    <row r="310" spans="1:68" ht="31.2">
      <c r="A310" s="23">
        <v>306</v>
      </c>
      <c r="B310" s="33" t="s">
        <v>1955</v>
      </c>
      <c r="C310" s="33" t="s">
        <v>1741</v>
      </c>
      <c r="D310" s="33" t="s">
        <v>218</v>
      </c>
      <c r="E310" s="33">
        <v>64</v>
      </c>
      <c r="F310" s="33" t="s">
        <v>325</v>
      </c>
      <c r="G310" s="33" t="s">
        <v>325</v>
      </c>
      <c r="H310" s="52" t="str">
        <f t="shared" si="10"/>
        <v>黃＊裕</v>
      </c>
      <c r="I310" s="23" t="str">
        <f t="shared" si="9"/>
        <v>0＊593217</v>
      </c>
      <c r="J310" s="33" t="s">
        <v>1662</v>
      </c>
      <c r="K310" s="33" t="s">
        <v>1127</v>
      </c>
      <c r="L310" s="33">
        <v>5760190</v>
      </c>
      <c r="M310" s="33">
        <v>5760300</v>
      </c>
      <c r="N310" s="33"/>
      <c r="O310" s="33"/>
      <c r="P310" s="33"/>
      <c r="Q310" s="33"/>
      <c r="R310" s="33">
        <v>1125</v>
      </c>
      <c r="S310" s="2"/>
      <c r="T310" s="2"/>
      <c r="U310" s="2"/>
      <c r="V310" s="2"/>
      <c r="W310" s="2"/>
      <c r="X310" s="18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2"/>
      <c r="AQ310" s="2"/>
      <c r="AR310" s="2"/>
      <c r="AS310" s="1"/>
      <c r="AT310" s="1"/>
      <c r="AU310" s="1"/>
      <c r="AV310" s="1"/>
      <c r="AW310" s="1"/>
      <c r="AX310" s="2"/>
      <c r="AY310" s="1"/>
      <c r="AZ310" s="1"/>
      <c r="BA310" s="1"/>
      <c r="BB310" s="1"/>
      <c r="BC310" s="1"/>
      <c r="BD310" s="1"/>
      <c r="BE310" s="1"/>
      <c r="BF310" s="1"/>
      <c r="BG310" s="1" t="s">
        <v>1829</v>
      </c>
      <c r="BH310" s="1"/>
      <c r="BI310" s="2"/>
      <c r="BJ310" s="2"/>
      <c r="BK310" s="1"/>
      <c r="BL310" s="2"/>
      <c r="BM310" s="2"/>
      <c r="BN310" s="2"/>
      <c r="BO310" s="1"/>
      <c r="BP310" s="29"/>
    </row>
    <row r="311" spans="1:68" ht="31.2">
      <c r="A311" s="23">
        <v>307</v>
      </c>
      <c r="B311" s="33" t="s">
        <v>1956</v>
      </c>
      <c r="C311" s="33" t="s">
        <v>1742</v>
      </c>
      <c r="D311" s="33" t="s">
        <v>216</v>
      </c>
      <c r="E311" s="33">
        <v>86</v>
      </c>
      <c r="F311" s="33" t="s">
        <v>325</v>
      </c>
      <c r="G311" s="33" t="s">
        <v>325</v>
      </c>
      <c r="H311" s="52" t="str">
        <f t="shared" si="10"/>
        <v>劉＊梅英</v>
      </c>
      <c r="I311" s="23" t="str">
        <f t="shared" si="9"/>
        <v>1＊890767</v>
      </c>
      <c r="J311" s="33" t="s">
        <v>1662</v>
      </c>
      <c r="K311" s="33" t="s">
        <v>1130</v>
      </c>
      <c r="L311" s="33">
        <v>5760191</v>
      </c>
      <c r="M311" s="33">
        <v>5760300</v>
      </c>
      <c r="N311" s="33"/>
      <c r="O311" s="33"/>
      <c r="P311" s="33"/>
      <c r="Q311" s="33"/>
      <c r="R311" s="33">
        <v>1125</v>
      </c>
      <c r="S311" s="2"/>
      <c r="T311" s="2"/>
      <c r="U311" s="2"/>
      <c r="V311" s="2"/>
      <c r="W311" s="2"/>
      <c r="X311" s="18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2"/>
      <c r="AQ311" s="2"/>
      <c r="AR311" s="2"/>
      <c r="AS311" s="1"/>
      <c r="AT311" s="1"/>
      <c r="AU311" s="1"/>
      <c r="AV311" s="1"/>
      <c r="AW311" s="1"/>
      <c r="AX311" s="2"/>
      <c r="AY311" s="1"/>
      <c r="AZ311" s="1"/>
      <c r="BA311" s="1"/>
      <c r="BB311" s="1"/>
      <c r="BC311" s="1"/>
      <c r="BD311" s="1"/>
      <c r="BE311" s="1"/>
      <c r="BF311" s="1"/>
      <c r="BG311" s="1"/>
      <c r="BH311" s="1" t="s">
        <v>1102</v>
      </c>
      <c r="BI311" s="2"/>
      <c r="BJ311" s="2"/>
      <c r="BK311" s="1"/>
      <c r="BL311" s="2"/>
      <c r="BM311" s="2"/>
      <c r="BN311" s="2"/>
      <c r="BO311" s="1"/>
      <c r="BP311" s="29"/>
    </row>
    <row r="312" spans="1:68" ht="31.2">
      <c r="A312" s="23">
        <v>308</v>
      </c>
      <c r="B312" s="33" t="s">
        <v>1957</v>
      </c>
      <c r="C312" s="33" t="s">
        <v>1743</v>
      </c>
      <c r="D312" s="33" t="s">
        <v>216</v>
      </c>
      <c r="E312" s="33">
        <v>46</v>
      </c>
      <c r="F312" s="33" t="s">
        <v>325</v>
      </c>
      <c r="G312" s="33" t="s">
        <v>325</v>
      </c>
      <c r="H312" s="52" t="str">
        <f t="shared" si="10"/>
        <v>謝＊貞</v>
      </c>
      <c r="I312" s="23" t="str">
        <f t="shared" si="9"/>
        <v>2＊313224</v>
      </c>
      <c r="J312" s="33" t="s">
        <v>1662</v>
      </c>
      <c r="K312" s="33" t="s">
        <v>1127</v>
      </c>
      <c r="L312" s="33">
        <v>5760190</v>
      </c>
      <c r="M312" s="33">
        <v>5760300</v>
      </c>
      <c r="N312" s="33"/>
      <c r="O312" s="33"/>
      <c r="P312" s="33"/>
      <c r="Q312" s="33"/>
      <c r="R312" s="33">
        <v>1125</v>
      </c>
      <c r="S312" s="2"/>
      <c r="T312" s="2"/>
      <c r="U312" s="2"/>
      <c r="V312" s="2"/>
      <c r="W312" s="2"/>
      <c r="X312" s="18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2"/>
      <c r="AQ312" s="2"/>
      <c r="AR312" s="2"/>
      <c r="AS312" s="1"/>
      <c r="AT312" s="1"/>
      <c r="AU312" s="1"/>
      <c r="AV312" s="1"/>
      <c r="AW312" s="1"/>
      <c r="AX312" s="2"/>
      <c r="AY312" s="1"/>
      <c r="AZ312" s="1"/>
      <c r="BA312" s="1"/>
      <c r="BB312" s="1"/>
      <c r="BC312" s="1"/>
      <c r="BD312" s="1"/>
      <c r="BE312" s="1"/>
      <c r="BF312" s="1"/>
      <c r="BG312" s="1" t="s">
        <v>1829</v>
      </c>
      <c r="BH312" s="1"/>
      <c r="BI312" s="2"/>
      <c r="BJ312" s="2"/>
      <c r="BK312" s="1"/>
      <c r="BL312" s="2"/>
      <c r="BM312" s="2"/>
      <c r="BN312" s="2"/>
      <c r="BO312" s="1"/>
      <c r="BP312" s="29"/>
    </row>
    <row r="313" spans="1:68" ht="31.2">
      <c r="A313" s="23">
        <v>309</v>
      </c>
      <c r="B313" s="33" t="s">
        <v>1302</v>
      </c>
      <c r="C313" s="33" t="s">
        <v>477</v>
      </c>
      <c r="D313" s="33" t="s">
        <v>218</v>
      </c>
      <c r="E313" s="33">
        <v>55</v>
      </c>
      <c r="F313" s="33" t="s">
        <v>325</v>
      </c>
      <c r="G313" s="33" t="s">
        <v>325</v>
      </c>
      <c r="H313" s="52" t="str">
        <f t="shared" si="10"/>
        <v>彭＊璋</v>
      </c>
      <c r="I313" s="23" t="str">
        <f t="shared" si="9"/>
        <v>2＊752022</v>
      </c>
      <c r="J313" s="33" t="s">
        <v>1662</v>
      </c>
      <c r="K313" s="33" t="s">
        <v>1127</v>
      </c>
      <c r="L313" s="33">
        <v>5760190</v>
      </c>
      <c r="M313" s="33">
        <v>5760300</v>
      </c>
      <c r="N313" s="33"/>
      <c r="O313" s="33"/>
      <c r="P313" s="33"/>
      <c r="Q313" s="33"/>
      <c r="R313" s="33">
        <v>1125</v>
      </c>
      <c r="S313" s="2"/>
      <c r="T313" s="2"/>
      <c r="U313" s="2"/>
      <c r="V313" s="2"/>
      <c r="W313" s="2"/>
      <c r="X313" s="18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2"/>
      <c r="AQ313" s="2"/>
      <c r="AR313" s="2"/>
      <c r="AS313" s="1"/>
      <c r="AT313" s="1"/>
      <c r="AU313" s="1"/>
      <c r="AV313" s="1"/>
      <c r="AW313" s="1"/>
      <c r="AX313" s="2"/>
      <c r="AY313" s="1"/>
      <c r="AZ313" s="1"/>
      <c r="BA313" s="1"/>
      <c r="BB313" s="1"/>
      <c r="BC313" s="1"/>
      <c r="BD313" s="1"/>
      <c r="BE313" s="1"/>
      <c r="BF313" s="1"/>
      <c r="BG313" s="1" t="s">
        <v>1829</v>
      </c>
      <c r="BH313" s="1"/>
      <c r="BI313" s="2"/>
      <c r="BJ313" s="2"/>
      <c r="BK313" s="1"/>
      <c r="BL313" s="2"/>
      <c r="BM313" s="2"/>
      <c r="BN313" s="2"/>
      <c r="BO313" s="1"/>
      <c r="BP313" s="29"/>
    </row>
    <row r="314" spans="1:68" ht="31.2">
      <c r="A314" s="23">
        <v>310</v>
      </c>
      <c r="B314" s="33" t="s">
        <v>1921</v>
      </c>
      <c r="C314" s="33" t="s">
        <v>1705</v>
      </c>
      <c r="D314" s="33" t="s">
        <v>216</v>
      </c>
      <c r="E314" s="33">
        <v>65</v>
      </c>
      <c r="F314" s="33" t="s">
        <v>325</v>
      </c>
      <c r="G314" s="33" t="s">
        <v>325</v>
      </c>
      <c r="H314" s="52" t="str">
        <f t="shared" si="10"/>
        <v>李＊敏</v>
      </c>
      <c r="I314" s="23" t="str">
        <f t="shared" si="9"/>
        <v>2＊464758</v>
      </c>
      <c r="J314" s="33" t="s">
        <v>1594</v>
      </c>
      <c r="K314" s="33" t="s">
        <v>1143</v>
      </c>
      <c r="L314" s="33">
        <v>5760230</v>
      </c>
      <c r="M314" s="33">
        <v>5761110</v>
      </c>
      <c r="N314" s="33"/>
      <c r="O314" s="33"/>
      <c r="P314" s="33"/>
      <c r="Q314" s="33"/>
      <c r="R314" s="33">
        <v>1173</v>
      </c>
      <c r="S314" s="2"/>
      <c r="T314" s="2"/>
      <c r="U314" s="2"/>
      <c r="V314" s="2"/>
      <c r="W314" s="2"/>
      <c r="X314" s="18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2"/>
      <c r="AQ314" s="2"/>
      <c r="AR314" s="2"/>
      <c r="AS314" s="1"/>
      <c r="AT314" s="1"/>
      <c r="AU314" s="1"/>
      <c r="AV314" s="1"/>
      <c r="AW314" s="1"/>
      <c r="AX314" s="2"/>
      <c r="AY314" s="1"/>
      <c r="AZ314" s="1"/>
      <c r="BA314" s="1"/>
      <c r="BB314" s="1" t="s">
        <v>1830</v>
      </c>
      <c r="BC314" s="1"/>
      <c r="BD314" s="1"/>
      <c r="BE314" s="1"/>
      <c r="BF314" s="1"/>
      <c r="BG314" s="1"/>
      <c r="BH314" s="1"/>
      <c r="BI314" s="2" t="s">
        <v>1829</v>
      </c>
      <c r="BJ314" s="2"/>
      <c r="BK314" s="1"/>
      <c r="BL314" s="2"/>
      <c r="BM314" s="2"/>
      <c r="BN314" s="2"/>
      <c r="BO314" s="1"/>
      <c r="BP314" s="29"/>
    </row>
    <row r="315" spans="1:68" ht="16.2">
      <c r="A315" s="23">
        <v>311</v>
      </c>
      <c r="B315" s="33" t="s">
        <v>1958</v>
      </c>
      <c r="C315" s="33" t="s">
        <v>1744</v>
      </c>
      <c r="D315" s="33" t="s">
        <v>218</v>
      </c>
      <c r="E315" s="33">
        <v>64</v>
      </c>
      <c r="F315" s="33" t="s">
        <v>325</v>
      </c>
      <c r="G315" s="33" t="s">
        <v>325</v>
      </c>
      <c r="H315" s="52" t="str">
        <f t="shared" si="10"/>
        <v>陳＊彬</v>
      </c>
      <c r="I315" s="23" t="str">
        <f t="shared" si="9"/>
        <v>0＊346492</v>
      </c>
      <c r="J315" s="33" t="s">
        <v>1594</v>
      </c>
      <c r="K315" s="33">
        <v>5760350</v>
      </c>
      <c r="L315" s="33">
        <v>5760350</v>
      </c>
      <c r="M315" s="33"/>
      <c r="N315" s="33"/>
      <c r="O315" s="33"/>
      <c r="P315" s="33"/>
      <c r="Q315" s="33"/>
      <c r="R315" s="33">
        <v>1173</v>
      </c>
      <c r="S315" s="2"/>
      <c r="T315" s="2"/>
      <c r="U315" s="2"/>
      <c r="V315" s="2"/>
      <c r="W315" s="2"/>
      <c r="X315" s="18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2"/>
      <c r="AQ315" s="2"/>
      <c r="AR315" s="2"/>
      <c r="AS315" s="1"/>
      <c r="AT315" s="1"/>
      <c r="AU315" s="1"/>
      <c r="AV315" s="1"/>
      <c r="AW315" s="1"/>
      <c r="AX315" s="2"/>
      <c r="AY315" s="1"/>
      <c r="AZ315" s="1"/>
      <c r="BA315" s="1" t="s">
        <v>1829</v>
      </c>
      <c r="BB315" s="1" t="s">
        <v>1108</v>
      </c>
      <c r="BC315" s="1"/>
      <c r="BD315" s="1"/>
      <c r="BE315" s="1"/>
      <c r="BF315" s="1"/>
      <c r="BG315" s="1"/>
      <c r="BH315" s="1"/>
      <c r="BI315" s="2"/>
      <c r="BJ315" s="2"/>
      <c r="BK315" s="1"/>
      <c r="BL315" s="2"/>
      <c r="BM315" s="2"/>
      <c r="BN315" s="2"/>
      <c r="BO315" s="1"/>
      <c r="BP315" s="29"/>
    </row>
    <row r="316" spans="1:68" ht="46.8">
      <c r="A316" s="23">
        <v>312</v>
      </c>
      <c r="B316" s="33" t="s">
        <v>1959</v>
      </c>
      <c r="C316" s="33" t="s">
        <v>1745</v>
      </c>
      <c r="D316" s="33" t="s">
        <v>216</v>
      </c>
      <c r="E316" s="33">
        <v>95</v>
      </c>
      <c r="F316" s="33" t="s">
        <v>325</v>
      </c>
      <c r="G316" s="33" t="s">
        <v>325</v>
      </c>
      <c r="H316" s="52" t="str">
        <f t="shared" si="10"/>
        <v>李＊銀妹</v>
      </c>
      <c r="I316" s="23" t="str">
        <f t="shared" si="9"/>
        <v>0＊642031</v>
      </c>
      <c r="J316" s="33" t="s">
        <v>1594</v>
      </c>
      <c r="K316" s="33" t="s">
        <v>1132</v>
      </c>
      <c r="L316" s="33">
        <v>5760190</v>
      </c>
      <c r="M316" s="33">
        <v>5760300</v>
      </c>
      <c r="N316" s="33">
        <v>5761050</v>
      </c>
      <c r="O316" s="33"/>
      <c r="P316" s="33"/>
      <c r="Q316" s="33"/>
      <c r="R316" s="33">
        <v>1173</v>
      </c>
      <c r="S316" s="2"/>
      <c r="T316" s="2"/>
      <c r="U316" s="2"/>
      <c r="V316" s="2"/>
      <c r="W316" s="2"/>
      <c r="X316" s="18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2"/>
      <c r="AQ316" s="2"/>
      <c r="AR316" s="2"/>
      <c r="AS316" s="1"/>
      <c r="AT316" s="1"/>
      <c r="AU316" s="1"/>
      <c r="AV316" s="1"/>
      <c r="AW316" s="1"/>
      <c r="AX316" s="2"/>
      <c r="AY316" s="1"/>
      <c r="AZ316" s="1"/>
      <c r="BA316" s="1"/>
      <c r="BB316" s="1"/>
      <c r="BC316" s="1"/>
      <c r="BD316" s="1"/>
      <c r="BE316" s="1"/>
      <c r="BF316" s="1" t="s">
        <v>1829</v>
      </c>
      <c r="BG316" s="1" t="s">
        <v>1829</v>
      </c>
      <c r="BH316" s="1"/>
      <c r="BI316" s="2"/>
      <c r="BJ316" s="2"/>
      <c r="BK316" s="1" t="s">
        <v>1114</v>
      </c>
      <c r="BL316" s="2"/>
      <c r="BM316" s="2"/>
      <c r="BN316" s="2"/>
      <c r="BO316" s="1"/>
      <c r="BP316" s="29"/>
    </row>
    <row r="317" spans="1:68" ht="46.8">
      <c r="A317" s="23">
        <v>313</v>
      </c>
      <c r="B317" s="33" t="s">
        <v>678</v>
      </c>
      <c r="C317" s="33" t="s">
        <v>534</v>
      </c>
      <c r="D317" s="33" t="s">
        <v>218</v>
      </c>
      <c r="E317" s="33">
        <v>75</v>
      </c>
      <c r="F317" s="33" t="s">
        <v>325</v>
      </c>
      <c r="G317" s="33" t="s">
        <v>325</v>
      </c>
      <c r="H317" s="52" t="str">
        <f t="shared" si="10"/>
        <v>廖＊嵩</v>
      </c>
      <c r="I317" s="23" t="str">
        <f t="shared" si="9"/>
        <v>0＊705203</v>
      </c>
      <c r="J317" s="33" t="s">
        <v>782</v>
      </c>
      <c r="K317" s="33" t="s">
        <v>1148</v>
      </c>
      <c r="L317" s="33">
        <v>5760230</v>
      </c>
      <c r="M317" s="33">
        <v>5760300</v>
      </c>
      <c r="N317" s="33">
        <v>5761110</v>
      </c>
      <c r="O317" s="33"/>
      <c r="P317" s="33"/>
      <c r="Q317" s="33"/>
      <c r="R317" s="33">
        <v>1173</v>
      </c>
      <c r="S317" s="2"/>
      <c r="T317" s="2"/>
      <c r="U317" s="2"/>
      <c r="V317" s="2"/>
      <c r="W317" s="2"/>
      <c r="X317" s="18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2"/>
      <c r="AQ317" s="2"/>
      <c r="AR317" s="2"/>
      <c r="AS317" s="1"/>
      <c r="AT317" s="1"/>
      <c r="AU317" s="1"/>
      <c r="AV317" s="1"/>
      <c r="AW317" s="1"/>
      <c r="AX317" s="2"/>
      <c r="AY317" s="1"/>
      <c r="AZ317" s="1"/>
      <c r="BA317" s="1"/>
      <c r="BB317" s="1" t="s">
        <v>1830</v>
      </c>
      <c r="BC317" s="1"/>
      <c r="BD317" s="1"/>
      <c r="BE317" s="1"/>
      <c r="BF317" s="1"/>
      <c r="BG317" s="1"/>
      <c r="BH317" s="1"/>
      <c r="BI317" s="2" t="s">
        <v>1829</v>
      </c>
      <c r="BJ317" s="2"/>
      <c r="BK317" s="1"/>
      <c r="BL317" s="2"/>
      <c r="BM317" s="2"/>
      <c r="BN317" s="2"/>
      <c r="BO317" s="1"/>
      <c r="BP317" s="29"/>
    </row>
    <row r="318" spans="1:68" ht="31.2">
      <c r="A318" s="23">
        <v>314</v>
      </c>
      <c r="B318" s="33" t="s">
        <v>1960</v>
      </c>
      <c r="C318" s="33" t="s">
        <v>1746</v>
      </c>
      <c r="D318" s="33" t="s">
        <v>216</v>
      </c>
      <c r="E318" s="33">
        <v>67</v>
      </c>
      <c r="F318" s="33" t="s">
        <v>325</v>
      </c>
      <c r="G318" s="33" t="s">
        <v>325</v>
      </c>
      <c r="H318" s="52" t="str">
        <f t="shared" si="10"/>
        <v>鄭＊珠</v>
      </c>
      <c r="I318" s="23" t="str">
        <f t="shared" si="9"/>
        <v>1＊291482</v>
      </c>
      <c r="J318" s="33" t="s">
        <v>782</v>
      </c>
      <c r="K318" s="33" t="s">
        <v>1127</v>
      </c>
      <c r="L318" s="33">
        <v>5760190</v>
      </c>
      <c r="M318" s="33">
        <v>5760300</v>
      </c>
      <c r="N318" s="33"/>
      <c r="O318" s="33"/>
      <c r="P318" s="33"/>
      <c r="Q318" s="33"/>
      <c r="R318" s="33">
        <v>1173</v>
      </c>
      <c r="S318" s="2"/>
      <c r="T318" s="2"/>
      <c r="U318" s="2"/>
      <c r="V318" s="2"/>
      <c r="W318" s="2"/>
      <c r="X318" s="18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2"/>
      <c r="AQ318" s="2"/>
      <c r="AR318" s="2"/>
      <c r="AS318" s="1"/>
      <c r="AT318" s="1"/>
      <c r="AU318" s="1"/>
      <c r="AV318" s="1"/>
      <c r="AW318" s="1"/>
      <c r="AX318" s="2"/>
      <c r="AY318" s="1"/>
      <c r="AZ318" s="1"/>
      <c r="BA318" s="1"/>
      <c r="BB318" s="1"/>
      <c r="BC318" s="1"/>
      <c r="BD318" s="1"/>
      <c r="BE318" s="1"/>
      <c r="BF318" s="1"/>
      <c r="BG318" s="1" t="s">
        <v>1102</v>
      </c>
      <c r="BH318" s="1"/>
      <c r="BI318" s="2"/>
      <c r="BJ318" s="2"/>
      <c r="BK318" s="1"/>
      <c r="BL318" s="2"/>
      <c r="BM318" s="2"/>
      <c r="BN318" s="2"/>
      <c r="BO318" s="1"/>
      <c r="BP318" s="29"/>
    </row>
    <row r="319" spans="1:68" ht="31.2">
      <c r="A319" s="23">
        <v>315</v>
      </c>
      <c r="B319" s="33" t="s">
        <v>1961</v>
      </c>
      <c r="C319" s="33" t="s">
        <v>1747</v>
      </c>
      <c r="D319" s="33" t="s">
        <v>218</v>
      </c>
      <c r="E319" s="33">
        <v>69</v>
      </c>
      <c r="F319" s="33" t="s">
        <v>325</v>
      </c>
      <c r="G319" s="33" t="s">
        <v>325</v>
      </c>
      <c r="H319" s="52" t="str">
        <f t="shared" si="10"/>
        <v>周＊沂</v>
      </c>
      <c r="I319" s="23" t="str">
        <f t="shared" si="9"/>
        <v>2＊794237</v>
      </c>
      <c r="J319" s="33" t="s">
        <v>1595</v>
      </c>
      <c r="K319" s="33" t="s">
        <v>1127</v>
      </c>
      <c r="L319" s="33">
        <v>5760190</v>
      </c>
      <c r="M319" s="33">
        <v>5760300</v>
      </c>
      <c r="N319" s="33"/>
      <c r="O319" s="33"/>
      <c r="P319" s="33"/>
      <c r="Q319" s="33"/>
      <c r="R319" s="33">
        <v>1173</v>
      </c>
      <c r="S319" s="2"/>
      <c r="T319" s="2"/>
      <c r="U319" s="2"/>
      <c r="V319" s="2"/>
      <c r="W319" s="2"/>
      <c r="X319" s="18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2"/>
      <c r="AQ319" s="2"/>
      <c r="AR319" s="2"/>
      <c r="AS319" s="1"/>
      <c r="AT319" s="1"/>
      <c r="AU319" s="1"/>
      <c r="AV319" s="1"/>
      <c r="AW319" s="1"/>
      <c r="AX319" s="2"/>
      <c r="AY319" s="1"/>
      <c r="AZ319" s="1"/>
      <c r="BA319" s="1"/>
      <c r="BB319" s="1"/>
      <c r="BC319" s="1"/>
      <c r="BD319" s="1"/>
      <c r="BE319" s="1"/>
      <c r="BF319" s="1"/>
      <c r="BG319" s="1" t="s">
        <v>1133</v>
      </c>
      <c r="BH319" s="1"/>
      <c r="BI319" s="2"/>
      <c r="BJ319" s="2"/>
      <c r="BK319" s="1" t="s">
        <v>1114</v>
      </c>
      <c r="BL319" s="2"/>
      <c r="BM319" s="2"/>
      <c r="BN319" s="2"/>
      <c r="BO319" s="1"/>
      <c r="BP319" s="29"/>
    </row>
    <row r="320" spans="1:68" ht="46.8">
      <c r="A320" s="23">
        <v>316</v>
      </c>
      <c r="B320" s="33" t="s">
        <v>1045</v>
      </c>
      <c r="C320" s="33" t="s">
        <v>881</v>
      </c>
      <c r="D320" s="33" t="s">
        <v>216</v>
      </c>
      <c r="E320" s="33">
        <v>83</v>
      </c>
      <c r="F320" s="33" t="s">
        <v>325</v>
      </c>
      <c r="G320" s="33" t="s">
        <v>325</v>
      </c>
      <c r="H320" s="52" t="str">
        <f t="shared" si="10"/>
        <v>鄭＊昭子</v>
      </c>
      <c r="I320" s="23" t="str">
        <f t="shared" si="9"/>
        <v>0＊848338</v>
      </c>
      <c r="J320" s="33" t="s">
        <v>1685</v>
      </c>
      <c r="K320" s="33" t="s">
        <v>1132</v>
      </c>
      <c r="L320" s="33">
        <v>5760190</v>
      </c>
      <c r="M320" s="33">
        <v>5760300</v>
      </c>
      <c r="N320" s="33">
        <v>5761050</v>
      </c>
      <c r="O320" s="33"/>
      <c r="P320" s="33"/>
      <c r="Q320" s="33"/>
      <c r="R320" s="33">
        <v>1173</v>
      </c>
      <c r="S320" s="2"/>
      <c r="T320" s="2"/>
      <c r="U320" s="2"/>
      <c r="V320" s="2"/>
      <c r="W320" s="2"/>
      <c r="X320" s="18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2"/>
      <c r="AQ320" s="2"/>
      <c r="AR320" s="2"/>
      <c r="AS320" s="1"/>
      <c r="AT320" s="1"/>
      <c r="AU320" s="1"/>
      <c r="AV320" s="1"/>
      <c r="AW320" s="1"/>
      <c r="AX320" s="2"/>
      <c r="AY320" s="1"/>
      <c r="AZ320" s="1"/>
      <c r="BA320" s="1"/>
      <c r="BB320" s="1"/>
      <c r="BC320" s="1"/>
      <c r="BD320" s="1"/>
      <c r="BE320" s="1"/>
      <c r="BF320" s="1" t="s">
        <v>1829</v>
      </c>
      <c r="BG320" s="1" t="s">
        <v>1829</v>
      </c>
      <c r="BH320" s="1"/>
      <c r="BI320" s="2"/>
      <c r="BJ320" s="2"/>
      <c r="BK320" s="1"/>
      <c r="BL320" s="2"/>
      <c r="BM320" s="2"/>
      <c r="BN320" s="2"/>
      <c r="BO320" s="1"/>
      <c r="BP320" s="29"/>
    </row>
    <row r="321" spans="1:68" ht="16.2">
      <c r="A321" s="23">
        <v>317</v>
      </c>
      <c r="B321" s="33" t="s">
        <v>1962</v>
      </c>
      <c r="C321" s="33" t="s">
        <v>1748</v>
      </c>
      <c r="D321" s="33" t="s">
        <v>218</v>
      </c>
      <c r="E321" s="33">
        <v>63</v>
      </c>
      <c r="F321" s="33" t="s">
        <v>1619</v>
      </c>
      <c r="G321" s="33" t="s">
        <v>1627</v>
      </c>
      <c r="H321" s="52" t="str">
        <f t="shared" si="10"/>
        <v>周＊瑞</v>
      </c>
      <c r="I321" s="23" t="str">
        <f t="shared" si="9"/>
        <v>0＊952002</v>
      </c>
      <c r="J321" s="33" t="s">
        <v>1619</v>
      </c>
      <c r="K321" s="33">
        <v>5761110</v>
      </c>
      <c r="L321" s="33">
        <v>5761110</v>
      </c>
      <c r="M321" s="33"/>
      <c r="N321" s="33"/>
      <c r="O321" s="33"/>
      <c r="P321" s="33"/>
      <c r="Q321" s="33"/>
      <c r="R321" s="33">
        <v>1173</v>
      </c>
      <c r="S321" s="2"/>
      <c r="T321" s="2"/>
      <c r="U321" s="2"/>
      <c r="V321" s="2"/>
      <c r="W321" s="2"/>
      <c r="X321" s="18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2"/>
      <c r="AQ321" s="2"/>
      <c r="AR321" s="2"/>
      <c r="AS321" s="1"/>
      <c r="AT321" s="1"/>
      <c r="AU321" s="1"/>
      <c r="AV321" s="1"/>
      <c r="AW321" s="1"/>
      <c r="AX321" s="2"/>
      <c r="AY321" s="1"/>
      <c r="AZ321" s="1"/>
      <c r="BA321" s="1"/>
      <c r="BB321" s="1" t="s">
        <v>1830</v>
      </c>
      <c r="BC321" s="1"/>
      <c r="BD321" s="1"/>
      <c r="BE321" s="1"/>
      <c r="BF321" s="1"/>
      <c r="BG321" s="1"/>
      <c r="BH321" s="1"/>
      <c r="BI321" s="2"/>
      <c r="BJ321" s="2"/>
      <c r="BK321" s="1"/>
      <c r="BL321" s="2"/>
      <c r="BM321" s="2"/>
      <c r="BN321" s="2"/>
      <c r="BO321" s="1"/>
      <c r="BP321" s="29"/>
    </row>
    <row r="322" spans="1:68" ht="31.2">
      <c r="A322" s="23">
        <v>318</v>
      </c>
      <c r="B322" s="33" t="s">
        <v>1963</v>
      </c>
      <c r="C322" s="33" t="s">
        <v>1749</v>
      </c>
      <c r="D322" s="33" t="s">
        <v>216</v>
      </c>
      <c r="E322" s="33">
        <v>84</v>
      </c>
      <c r="F322" s="33" t="s">
        <v>1626</v>
      </c>
      <c r="G322" s="33" t="s">
        <v>1662</v>
      </c>
      <c r="H322" s="52" t="str">
        <f t="shared" si="10"/>
        <v>林＊明蝦</v>
      </c>
      <c r="I322" s="23" t="str">
        <f t="shared" si="9"/>
        <v>0＊790112</v>
      </c>
      <c r="J322" s="33" t="s">
        <v>1604</v>
      </c>
      <c r="K322" s="33" t="s">
        <v>1152</v>
      </c>
      <c r="L322" s="33">
        <v>5760475</v>
      </c>
      <c r="M322" s="33">
        <v>5760480</v>
      </c>
      <c r="N322" s="33"/>
      <c r="O322" s="33"/>
      <c r="P322" s="33"/>
      <c r="Q322" s="33"/>
      <c r="R322" s="33">
        <v>1173</v>
      </c>
      <c r="S322" s="2"/>
      <c r="T322" s="2"/>
      <c r="U322" s="2"/>
      <c r="V322" s="2"/>
      <c r="W322" s="2"/>
      <c r="X322" s="18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2"/>
      <c r="AQ322" s="2"/>
      <c r="AR322" s="2"/>
      <c r="AS322" s="1"/>
      <c r="AT322" s="1"/>
      <c r="AU322" s="1"/>
      <c r="AV322" s="1"/>
      <c r="AW322" s="1"/>
      <c r="AX322" s="2" t="s">
        <v>1829</v>
      </c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2"/>
      <c r="BJ322" s="2"/>
      <c r="BK322" s="1"/>
      <c r="BL322" s="2"/>
      <c r="BM322" s="2"/>
      <c r="BN322" s="2"/>
      <c r="BO322" s="1" t="s">
        <v>1111</v>
      </c>
      <c r="BP322" s="29"/>
    </row>
    <row r="323" spans="1:68" ht="31.2">
      <c r="A323" s="23">
        <v>319</v>
      </c>
      <c r="B323" s="33" t="s">
        <v>1050</v>
      </c>
      <c r="C323" s="33" t="s">
        <v>885</v>
      </c>
      <c r="D323" s="33" t="s">
        <v>218</v>
      </c>
      <c r="E323" s="33">
        <v>83</v>
      </c>
      <c r="F323" s="33" t="s">
        <v>782</v>
      </c>
      <c r="G323" s="33" t="s">
        <v>1638</v>
      </c>
      <c r="H323" s="52" t="str">
        <f t="shared" si="10"/>
        <v>郭＊洋</v>
      </c>
      <c r="I323" s="23" t="str">
        <f t="shared" si="9"/>
        <v>0＊963807</v>
      </c>
      <c r="J323" s="33" t="s">
        <v>1604</v>
      </c>
      <c r="K323" s="33" t="s">
        <v>1152</v>
      </c>
      <c r="L323" s="33">
        <v>5760475</v>
      </c>
      <c r="M323" s="33">
        <v>5760480</v>
      </c>
      <c r="N323" s="33"/>
      <c r="O323" s="33"/>
      <c r="P323" s="33"/>
      <c r="Q323" s="33"/>
      <c r="R323" s="33">
        <v>1173</v>
      </c>
      <c r="S323" s="2"/>
      <c r="T323" s="2"/>
      <c r="U323" s="2"/>
      <c r="V323" s="2"/>
      <c r="W323" s="2"/>
      <c r="X323" s="18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2"/>
      <c r="AQ323" s="2"/>
      <c r="AR323" s="2"/>
      <c r="AS323" s="1"/>
      <c r="AT323" s="1"/>
      <c r="AU323" s="1"/>
      <c r="AV323" s="1"/>
      <c r="AW323" s="1"/>
      <c r="AX323" s="2" t="s">
        <v>1829</v>
      </c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2"/>
      <c r="BJ323" s="2"/>
      <c r="BK323" s="1"/>
      <c r="BL323" s="2"/>
      <c r="BM323" s="2"/>
      <c r="BN323" s="2"/>
      <c r="BO323" s="1" t="s">
        <v>1111</v>
      </c>
      <c r="BP323" s="29"/>
    </row>
    <row r="324" spans="1:68" ht="31.2">
      <c r="A324" s="23">
        <v>320</v>
      </c>
      <c r="B324" s="33" t="s">
        <v>1367</v>
      </c>
      <c r="C324" s="33" t="s">
        <v>573</v>
      </c>
      <c r="D324" s="33" t="s">
        <v>216</v>
      </c>
      <c r="E324" s="33">
        <v>59</v>
      </c>
      <c r="F324" s="33" t="s">
        <v>325</v>
      </c>
      <c r="G324" s="33" t="s">
        <v>325</v>
      </c>
      <c r="H324" s="52" t="str">
        <f t="shared" si="10"/>
        <v>王＊燕</v>
      </c>
      <c r="I324" s="23" t="str">
        <f t="shared" si="9"/>
        <v>0＊647934</v>
      </c>
      <c r="J324" s="33" t="s">
        <v>1604</v>
      </c>
      <c r="K324" s="33" t="s">
        <v>1127</v>
      </c>
      <c r="L324" s="33">
        <v>5760190</v>
      </c>
      <c r="M324" s="33">
        <v>5760300</v>
      </c>
      <c r="N324" s="33"/>
      <c r="O324" s="33"/>
      <c r="P324" s="33"/>
      <c r="Q324" s="33"/>
      <c r="R324" s="33">
        <v>1173</v>
      </c>
      <c r="S324" s="2"/>
      <c r="T324" s="2"/>
      <c r="U324" s="2"/>
      <c r="V324" s="2"/>
      <c r="W324" s="2"/>
      <c r="X324" s="18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2"/>
      <c r="AQ324" s="2"/>
      <c r="AR324" s="2"/>
      <c r="AS324" s="1"/>
      <c r="AT324" s="1"/>
      <c r="AU324" s="1"/>
      <c r="AV324" s="1"/>
      <c r="AW324" s="1"/>
      <c r="AX324" s="2"/>
      <c r="AY324" s="1"/>
      <c r="AZ324" s="1"/>
      <c r="BA324" s="1"/>
      <c r="BB324" s="1"/>
      <c r="BC324" s="1"/>
      <c r="BD324" s="1"/>
      <c r="BE324" s="1"/>
      <c r="BF324" s="1"/>
      <c r="BG324" s="1" t="s">
        <v>1829</v>
      </c>
      <c r="BH324" s="1"/>
      <c r="BI324" s="2"/>
      <c r="BJ324" s="2"/>
      <c r="BK324" s="1"/>
      <c r="BL324" s="2"/>
      <c r="BM324" s="2"/>
      <c r="BN324" s="2"/>
      <c r="BO324" s="1"/>
      <c r="BP324" s="29"/>
    </row>
    <row r="325" spans="1:68" ht="31.2">
      <c r="A325" s="23">
        <v>321</v>
      </c>
      <c r="B325" s="33" t="s">
        <v>1964</v>
      </c>
      <c r="C325" s="33" t="s">
        <v>1750</v>
      </c>
      <c r="D325" s="33" t="s">
        <v>216</v>
      </c>
      <c r="E325" s="33">
        <v>74</v>
      </c>
      <c r="F325" s="33" t="s">
        <v>325</v>
      </c>
      <c r="G325" s="33" t="s">
        <v>325</v>
      </c>
      <c r="H325" s="52" t="str">
        <f t="shared" si="10"/>
        <v>陳＊秀蘭</v>
      </c>
      <c r="I325" s="23" t="str">
        <f t="shared" ref="I325:I379" si="11">REPLACE(C325,2,1,"＊")</f>
        <v>2＊377279</v>
      </c>
      <c r="J325" s="33" t="s">
        <v>1604</v>
      </c>
      <c r="K325" s="33" t="s">
        <v>1127</v>
      </c>
      <c r="L325" s="33">
        <v>5760190</v>
      </c>
      <c r="M325" s="33">
        <v>5760300</v>
      </c>
      <c r="N325" s="33"/>
      <c r="O325" s="33"/>
      <c r="P325" s="33"/>
      <c r="Q325" s="33"/>
      <c r="R325" s="33">
        <v>1173</v>
      </c>
      <c r="S325" s="2"/>
      <c r="T325" s="2"/>
      <c r="U325" s="2"/>
      <c r="V325" s="2"/>
      <c r="W325" s="2"/>
      <c r="X325" s="18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2"/>
      <c r="AQ325" s="2"/>
      <c r="AR325" s="2"/>
      <c r="AS325" s="1"/>
      <c r="AT325" s="1"/>
      <c r="AU325" s="1"/>
      <c r="AV325" s="1"/>
      <c r="AW325" s="1"/>
      <c r="AX325" s="2"/>
      <c r="AY325" s="1"/>
      <c r="AZ325" s="1"/>
      <c r="BA325" s="1"/>
      <c r="BB325" s="1"/>
      <c r="BC325" s="1"/>
      <c r="BD325" s="1"/>
      <c r="BE325" s="1"/>
      <c r="BF325" s="1"/>
      <c r="BG325" s="1" t="s">
        <v>1829</v>
      </c>
      <c r="BH325" s="1"/>
      <c r="BI325" s="2"/>
      <c r="BJ325" s="2"/>
      <c r="BK325" s="1"/>
      <c r="BL325" s="2"/>
      <c r="BM325" s="2"/>
      <c r="BN325" s="2"/>
      <c r="BO325" s="1"/>
      <c r="BP325" s="29"/>
    </row>
    <row r="326" spans="1:68" ht="16.2">
      <c r="A326" s="23">
        <v>322</v>
      </c>
      <c r="B326" s="33" t="s">
        <v>1965</v>
      </c>
      <c r="C326" s="33" t="s">
        <v>1751</v>
      </c>
      <c r="D326" s="33" t="s">
        <v>218</v>
      </c>
      <c r="E326" s="33">
        <v>75</v>
      </c>
      <c r="F326" s="33" t="s">
        <v>325</v>
      </c>
      <c r="G326" s="33" t="s">
        <v>325</v>
      </c>
      <c r="H326" s="52" t="str">
        <f t="shared" si="10"/>
        <v>張＊霖</v>
      </c>
      <c r="I326" s="23" t="str">
        <f t="shared" si="11"/>
        <v>2＊809101</v>
      </c>
      <c r="J326" s="33" t="s">
        <v>1604</v>
      </c>
      <c r="K326" s="33">
        <v>5760350</v>
      </c>
      <c r="L326" s="33">
        <v>5760350</v>
      </c>
      <c r="M326" s="33"/>
      <c r="N326" s="33"/>
      <c r="O326" s="33"/>
      <c r="P326" s="33"/>
      <c r="Q326" s="33"/>
      <c r="R326" s="33">
        <v>1173</v>
      </c>
      <c r="S326" s="2"/>
      <c r="T326" s="2"/>
      <c r="U326" s="2"/>
      <c r="V326" s="2"/>
      <c r="W326" s="2"/>
      <c r="X326" s="18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2"/>
      <c r="AQ326" s="2"/>
      <c r="AR326" s="2"/>
      <c r="AS326" s="1"/>
      <c r="AT326" s="1"/>
      <c r="AU326" s="1"/>
      <c r="AV326" s="1"/>
      <c r="AW326" s="1"/>
      <c r="AX326" s="2"/>
      <c r="AY326" s="1"/>
      <c r="AZ326" s="1"/>
      <c r="BA326" s="1" t="s">
        <v>1829</v>
      </c>
      <c r="BB326" s="1"/>
      <c r="BC326" s="1"/>
      <c r="BD326" s="1"/>
      <c r="BE326" s="1"/>
      <c r="BF326" s="1"/>
      <c r="BG326" s="1"/>
      <c r="BH326" s="1"/>
      <c r="BI326" s="2"/>
      <c r="BJ326" s="2"/>
      <c r="BK326" s="1"/>
      <c r="BL326" s="2"/>
      <c r="BM326" s="2"/>
      <c r="BN326" s="2"/>
      <c r="BO326" s="1"/>
      <c r="BP326" s="29"/>
    </row>
    <row r="327" spans="1:68" ht="31.2">
      <c r="A327" s="23">
        <v>323</v>
      </c>
      <c r="B327" s="33" t="s">
        <v>1966</v>
      </c>
      <c r="C327" s="33" t="s">
        <v>1752</v>
      </c>
      <c r="D327" s="33" t="s">
        <v>218</v>
      </c>
      <c r="E327" s="33">
        <v>68</v>
      </c>
      <c r="F327" s="33" t="s">
        <v>780</v>
      </c>
      <c r="G327" s="67">
        <v>44292</v>
      </c>
      <c r="H327" s="52" t="str">
        <f t="shared" si="10"/>
        <v>盧＊雄</v>
      </c>
      <c r="I327" s="23" t="str">
        <f t="shared" si="11"/>
        <v>0＊915172</v>
      </c>
      <c r="J327" s="33" t="s">
        <v>1627</v>
      </c>
      <c r="K327" s="33" t="s">
        <v>1152</v>
      </c>
      <c r="L327" s="33">
        <v>5760475</v>
      </c>
      <c r="M327" s="33">
        <v>5760480</v>
      </c>
      <c r="N327" s="33"/>
      <c r="O327" s="33"/>
      <c r="P327" s="33"/>
      <c r="Q327" s="33"/>
      <c r="R327" s="33">
        <v>1173</v>
      </c>
      <c r="S327" s="2"/>
      <c r="T327" s="2"/>
      <c r="U327" s="2"/>
      <c r="V327" s="2"/>
      <c r="W327" s="2"/>
      <c r="X327" s="18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2"/>
      <c r="AQ327" s="2"/>
      <c r="AR327" s="2"/>
      <c r="AS327" s="1"/>
      <c r="AT327" s="1"/>
      <c r="AU327" s="1"/>
      <c r="AV327" s="1"/>
      <c r="AW327" s="1"/>
      <c r="AX327" s="2" t="s">
        <v>1829</v>
      </c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2"/>
      <c r="BJ327" s="2"/>
      <c r="BK327" s="1"/>
      <c r="BL327" s="2"/>
      <c r="BM327" s="2"/>
      <c r="BN327" s="2"/>
      <c r="BO327" s="1" t="s">
        <v>1111</v>
      </c>
      <c r="BP327" s="29"/>
    </row>
    <row r="328" spans="1:68" ht="16.2">
      <c r="A328" s="23">
        <v>324</v>
      </c>
      <c r="B328" s="33" t="s">
        <v>1967</v>
      </c>
      <c r="C328" s="33" t="s">
        <v>1753</v>
      </c>
      <c r="D328" s="33" t="s">
        <v>216</v>
      </c>
      <c r="E328" s="33">
        <v>77</v>
      </c>
      <c r="F328" s="33" t="s">
        <v>325</v>
      </c>
      <c r="G328" s="33" t="s">
        <v>325</v>
      </c>
      <c r="H328" s="52" t="str">
        <f t="shared" si="10"/>
        <v>童＊育子</v>
      </c>
      <c r="I328" s="23" t="str">
        <f t="shared" si="11"/>
        <v>0＊030490</v>
      </c>
      <c r="J328" s="33" t="s">
        <v>1627</v>
      </c>
      <c r="K328" s="33">
        <v>5760350</v>
      </c>
      <c r="L328" s="33">
        <v>5760350</v>
      </c>
      <c r="M328" s="33"/>
      <c r="N328" s="33"/>
      <c r="O328" s="33"/>
      <c r="P328" s="33"/>
      <c r="Q328" s="33"/>
      <c r="R328" s="33">
        <v>1173</v>
      </c>
      <c r="S328" s="2"/>
      <c r="T328" s="2"/>
      <c r="U328" s="2"/>
      <c r="V328" s="2"/>
      <c r="W328" s="2"/>
      <c r="X328" s="18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2"/>
      <c r="AQ328" s="2"/>
      <c r="AR328" s="2"/>
      <c r="AS328" s="1"/>
      <c r="AT328" s="1"/>
      <c r="AU328" s="1"/>
      <c r="AV328" s="1"/>
      <c r="AW328" s="1"/>
      <c r="AX328" s="2"/>
      <c r="AY328" s="1"/>
      <c r="AZ328" s="1"/>
      <c r="BA328" s="1" t="s">
        <v>1829</v>
      </c>
      <c r="BB328" s="1"/>
      <c r="BC328" s="1"/>
      <c r="BD328" s="1"/>
      <c r="BE328" s="1"/>
      <c r="BF328" s="1"/>
      <c r="BG328" s="1"/>
      <c r="BH328" s="1"/>
      <c r="BI328" s="2"/>
      <c r="BJ328" s="2"/>
      <c r="BK328" s="1"/>
      <c r="BL328" s="2"/>
      <c r="BM328" s="2"/>
      <c r="BN328" s="2"/>
      <c r="BO328" s="1"/>
      <c r="BP328" s="29"/>
    </row>
    <row r="329" spans="1:68" ht="46.8">
      <c r="A329" s="23">
        <v>325</v>
      </c>
      <c r="B329" s="33" t="s">
        <v>1968</v>
      </c>
      <c r="C329" s="33" t="s">
        <v>1754</v>
      </c>
      <c r="D329" s="33" t="s">
        <v>218</v>
      </c>
      <c r="E329" s="33">
        <v>80</v>
      </c>
      <c r="F329" s="33" t="s">
        <v>325</v>
      </c>
      <c r="G329" s="33" t="s">
        <v>325</v>
      </c>
      <c r="H329" s="52" t="str">
        <f t="shared" si="10"/>
        <v>張＊興</v>
      </c>
      <c r="I329" s="23" t="str">
        <f t="shared" si="11"/>
        <v>2＊228738</v>
      </c>
      <c r="J329" s="33" t="s">
        <v>1627</v>
      </c>
      <c r="K329" s="33" t="s">
        <v>1132</v>
      </c>
      <c r="L329" s="33">
        <v>5760190</v>
      </c>
      <c r="M329" s="33">
        <v>5760300</v>
      </c>
      <c r="N329" s="33">
        <v>5761050</v>
      </c>
      <c r="O329" s="33"/>
      <c r="P329" s="33"/>
      <c r="Q329" s="33"/>
      <c r="R329" s="33">
        <v>1173</v>
      </c>
      <c r="S329" s="2"/>
      <c r="T329" s="2"/>
      <c r="U329" s="2"/>
      <c r="V329" s="2"/>
      <c r="W329" s="2"/>
      <c r="X329" s="18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2"/>
      <c r="AQ329" s="2"/>
      <c r="AR329" s="2"/>
      <c r="AS329" s="1"/>
      <c r="AT329" s="1"/>
      <c r="AU329" s="1"/>
      <c r="AV329" s="1"/>
      <c r="AW329" s="1"/>
      <c r="AX329" s="2"/>
      <c r="AY329" s="1"/>
      <c r="AZ329" s="1"/>
      <c r="BA329" s="1"/>
      <c r="BB329" s="1"/>
      <c r="BC329" s="1"/>
      <c r="BD329" s="1"/>
      <c r="BE329" s="1"/>
      <c r="BF329" s="1" t="s">
        <v>1829</v>
      </c>
      <c r="BG329" s="1" t="s">
        <v>1829</v>
      </c>
      <c r="BH329" s="1"/>
      <c r="BI329" s="2"/>
      <c r="BJ329" s="2"/>
      <c r="BK329" s="1"/>
      <c r="BL329" s="2"/>
      <c r="BM329" s="2"/>
      <c r="BN329" s="2"/>
      <c r="BO329" s="1"/>
      <c r="BP329" s="29"/>
    </row>
    <row r="330" spans="1:68" ht="46.8">
      <c r="A330" s="23">
        <v>326</v>
      </c>
      <c r="B330" s="33" t="s">
        <v>1969</v>
      </c>
      <c r="C330" s="33" t="s">
        <v>1755</v>
      </c>
      <c r="D330" s="33" t="s">
        <v>216</v>
      </c>
      <c r="E330" s="33">
        <v>93</v>
      </c>
      <c r="F330" s="33" t="s">
        <v>325</v>
      </c>
      <c r="G330" s="33" t="s">
        <v>325</v>
      </c>
      <c r="H330" s="52" t="str">
        <f t="shared" si="10"/>
        <v>邱＊秀英</v>
      </c>
      <c r="I330" s="23" t="str">
        <f t="shared" si="11"/>
        <v>0＊498193</v>
      </c>
      <c r="J330" s="33" t="s">
        <v>1648</v>
      </c>
      <c r="K330" s="33" t="s">
        <v>1148</v>
      </c>
      <c r="L330" s="33">
        <v>5760230</v>
      </c>
      <c r="M330" s="33">
        <v>5760300</v>
      </c>
      <c r="N330" s="33">
        <v>5761110</v>
      </c>
      <c r="O330" s="33"/>
      <c r="P330" s="33"/>
      <c r="Q330" s="33"/>
      <c r="R330" s="33">
        <v>1173</v>
      </c>
      <c r="S330" s="2"/>
      <c r="T330" s="2"/>
      <c r="U330" s="2"/>
      <c r="V330" s="2"/>
      <c r="W330" s="2"/>
      <c r="X330" s="18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2"/>
      <c r="AQ330" s="2"/>
      <c r="AR330" s="2"/>
      <c r="AS330" s="1"/>
      <c r="AT330" s="1"/>
      <c r="AU330" s="1"/>
      <c r="AV330" s="1"/>
      <c r="AW330" s="1"/>
      <c r="AX330" s="2"/>
      <c r="AY330" s="1"/>
      <c r="AZ330" s="1"/>
      <c r="BA330" s="1"/>
      <c r="BB330" s="1" t="s">
        <v>1830</v>
      </c>
      <c r="BC330" s="1"/>
      <c r="BD330" s="1"/>
      <c r="BE330" s="1"/>
      <c r="BF330" s="1"/>
      <c r="BG330" s="1"/>
      <c r="BH330" s="1"/>
      <c r="BI330" s="2" t="s">
        <v>1829</v>
      </c>
      <c r="BJ330" s="2"/>
      <c r="BK330" s="1"/>
      <c r="BL330" s="2"/>
      <c r="BM330" s="2"/>
      <c r="BN330" s="2"/>
      <c r="BO330" s="1"/>
      <c r="BP330" s="29"/>
    </row>
    <row r="331" spans="1:68" ht="31.2">
      <c r="A331" s="23">
        <v>327</v>
      </c>
      <c r="B331" s="33" t="s">
        <v>1970</v>
      </c>
      <c r="C331" s="33" t="s">
        <v>1756</v>
      </c>
      <c r="D331" s="33" t="s">
        <v>218</v>
      </c>
      <c r="E331" s="33">
        <v>58</v>
      </c>
      <c r="F331" s="33" t="s">
        <v>325</v>
      </c>
      <c r="G331" s="33" t="s">
        <v>325</v>
      </c>
      <c r="H331" s="52" t="str">
        <f t="shared" si="10"/>
        <v>高＊宗</v>
      </c>
      <c r="I331" s="23" t="str">
        <f t="shared" si="11"/>
        <v>0＊787218</v>
      </c>
      <c r="J331" s="33" t="s">
        <v>1648</v>
      </c>
      <c r="K331" s="33" t="s">
        <v>1127</v>
      </c>
      <c r="L331" s="33">
        <v>5760190</v>
      </c>
      <c r="M331" s="33">
        <v>5760300</v>
      </c>
      <c r="N331" s="33"/>
      <c r="O331" s="33"/>
      <c r="P331" s="33"/>
      <c r="Q331" s="33"/>
      <c r="R331" s="33">
        <v>1173</v>
      </c>
      <c r="S331" s="2"/>
      <c r="T331" s="2"/>
      <c r="U331" s="2"/>
      <c r="V331" s="2"/>
      <c r="W331" s="2"/>
      <c r="X331" s="18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2"/>
      <c r="AQ331" s="2"/>
      <c r="AR331" s="2"/>
      <c r="AS331" s="1"/>
      <c r="AT331" s="1"/>
      <c r="AU331" s="1"/>
      <c r="AV331" s="1"/>
      <c r="AW331" s="1"/>
      <c r="AX331" s="2"/>
      <c r="AY331" s="1"/>
      <c r="AZ331" s="1"/>
      <c r="BA331" s="1"/>
      <c r="BB331" s="1"/>
      <c r="BC331" s="1"/>
      <c r="BD331" s="1"/>
      <c r="BE331" s="1"/>
      <c r="BF331" s="1"/>
      <c r="BG331" s="1" t="s">
        <v>1829</v>
      </c>
      <c r="BH331" s="1"/>
      <c r="BI331" s="2"/>
      <c r="BJ331" s="2"/>
      <c r="BK331" s="1"/>
      <c r="BL331" s="2"/>
      <c r="BM331" s="2"/>
      <c r="BN331" s="2"/>
      <c r="BO331" s="1"/>
      <c r="BP331" s="29"/>
    </row>
    <row r="332" spans="1:68" ht="46.8">
      <c r="A332" s="23">
        <v>328</v>
      </c>
      <c r="B332" s="33" t="s">
        <v>1971</v>
      </c>
      <c r="C332" s="33" t="s">
        <v>1757</v>
      </c>
      <c r="D332" s="33" t="s">
        <v>218</v>
      </c>
      <c r="E332" s="33">
        <v>63</v>
      </c>
      <c r="F332" s="33" t="s">
        <v>325</v>
      </c>
      <c r="G332" s="33" t="s">
        <v>325</v>
      </c>
      <c r="H332" s="52" t="str">
        <f t="shared" si="10"/>
        <v>鄭＊志</v>
      </c>
      <c r="I332" s="23" t="str">
        <f t="shared" si="11"/>
        <v>2＊527333</v>
      </c>
      <c r="J332" s="33" t="s">
        <v>1648</v>
      </c>
      <c r="K332" s="33" t="s">
        <v>1813</v>
      </c>
      <c r="L332" s="33">
        <v>5760200</v>
      </c>
      <c r="M332" s="33">
        <v>5760300</v>
      </c>
      <c r="N332" s="33">
        <v>5761085</v>
      </c>
      <c r="O332" s="33"/>
      <c r="P332" s="33"/>
      <c r="Q332" s="33"/>
      <c r="R332" s="33">
        <v>1173</v>
      </c>
      <c r="S332" s="2"/>
      <c r="T332" s="2"/>
      <c r="U332" s="2"/>
      <c r="V332" s="2"/>
      <c r="W332" s="2"/>
      <c r="X332" s="18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2"/>
      <c r="AQ332" s="2"/>
      <c r="AR332" s="2"/>
      <c r="AS332" s="1"/>
      <c r="AT332" s="1"/>
      <c r="AU332" s="1"/>
      <c r="AV332" s="1"/>
      <c r="AW332" s="1"/>
      <c r="AX332" s="2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2"/>
      <c r="BJ332" s="2"/>
      <c r="BK332" s="1"/>
      <c r="BL332" s="2" t="s">
        <v>1181</v>
      </c>
      <c r="BM332" s="2"/>
      <c r="BN332" s="2"/>
      <c r="BO332" s="1" t="s">
        <v>1098</v>
      </c>
      <c r="BP332" s="29"/>
    </row>
    <row r="333" spans="1:68" ht="46.8">
      <c r="A333" s="23">
        <v>329</v>
      </c>
      <c r="B333" s="33" t="s">
        <v>1972</v>
      </c>
      <c r="C333" s="33" t="s">
        <v>1758</v>
      </c>
      <c r="D333" s="33" t="s">
        <v>218</v>
      </c>
      <c r="E333" s="33">
        <v>53</v>
      </c>
      <c r="F333" s="33" t="s">
        <v>1595</v>
      </c>
      <c r="G333" s="67">
        <v>44296</v>
      </c>
      <c r="H333" s="52" t="str">
        <f t="shared" si="10"/>
        <v>傅＊志</v>
      </c>
      <c r="I333" s="23" t="str">
        <f t="shared" si="11"/>
        <v>2＊802626</v>
      </c>
      <c r="J333" s="33" t="s">
        <v>1648</v>
      </c>
      <c r="K333" s="33" t="s">
        <v>1139</v>
      </c>
      <c r="L333" s="33">
        <v>5760191</v>
      </c>
      <c r="M333" s="33">
        <v>5760300</v>
      </c>
      <c r="N333" s="33">
        <v>5760475</v>
      </c>
      <c r="O333" s="33"/>
      <c r="P333" s="33"/>
      <c r="Q333" s="33"/>
      <c r="R333" s="33">
        <v>1173</v>
      </c>
      <c r="S333" s="2"/>
      <c r="T333" s="2"/>
      <c r="U333" s="2"/>
      <c r="V333" s="2"/>
      <c r="W333" s="2"/>
      <c r="X333" s="18"/>
      <c r="Y333" s="1"/>
      <c r="Z333" s="1"/>
      <c r="AA333" s="1"/>
      <c r="AB333" s="1"/>
      <c r="AC333" s="1" t="s">
        <v>1829</v>
      </c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2"/>
      <c r="AQ333" s="2"/>
      <c r="AR333" s="2"/>
      <c r="AS333" s="1"/>
      <c r="AT333" s="1"/>
      <c r="AU333" s="1"/>
      <c r="AV333" s="1"/>
      <c r="AW333" s="1"/>
      <c r="AX333" s="2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2"/>
      <c r="BJ333" s="2"/>
      <c r="BK333" s="1"/>
      <c r="BL333" s="2"/>
      <c r="BM333" s="2"/>
      <c r="BN333" s="2"/>
      <c r="BO333" s="1" t="s">
        <v>1111</v>
      </c>
      <c r="BP333" s="29"/>
    </row>
    <row r="334" spans="1:68" ht="31.2">
      <c r="A334" s="23">
        <v>330</v>
      </c>
      <c r="B334" s="33" t="s">
        <v>1562</v>
      </c>
      <c r="C334" s="33" t="s">
        <v>1476</v>
      </c>
      <c r="D334" s="33" t="s">
        <v>216</v>
      </c>
      <c r="E334" s="33">
        <v>71</v>
      </c>
      <c r="F334" s="33" t="s">
        <v>1727</v>
      </c>
      <c r="G334" s="33" t="s">
        <v>1662</v>
      </c>
      <c r="H334" s="52" t="str">
        <f t="shared" si="10"/>
        <v>黃＊娥</v>
      </c>
      <c r="I334" s="23" t="str">
        <f t="shared" si="11"/>
        <v>2＊322218</v>
      </c>
      <c r="J334" s="33" t="s">
        <v>1647</v>
      </c>
      <c r="K334" s="33" t="s">
        <v>2000</v>
      </c>
      <c r="L334" s="33">
        <v>5761110</v>
      </c>
      <c r="M334" s="33">
        <v>5760475</v>
      </c>
      <c r="N334" s="33"/>
      <c r="O334" s="33"/>
      <c r="P334" s="33"/>
      <c r="Q334" s="33"/>
      <c r="R334" s="33">
        <v>1173</v>
      </c>
      <c r="S334" s="2"/>
      <c r="T334" s="2"/>
      <c r="U334" s="2"/>
      <c r="V334" s="2"/>
      <c r="W334" s="2"/>
      <c r="X334" s="18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2"/>
      <c r="AQ334" s="2"/>
      <c r="AR334" s="2"/>
      <c r="AS334" s="1"/>
      <c r="AT334" s="1"/>
      <c r="AU334" s="1"/>
      <c r="AV334" s="1"/>
      <c r="AW334" s="1"/>
      <c r="AX334" s="2"/>
      <c r="AY334" s="1"/>
      <c r="AZ334" s="1"/>
      <c r="BA334" s="1"/>
      <c r="BB334" s="1" t="s">
        <v>1830</v>
      </c>
      <c r="BC334" s="1"/>
      <c r="BD334" s="1"/>
      <c r="BE334" s="1"/>
      <c r="BF334" s="1"/>
      <c r="BG334" s="1"/>
      <c r="BH334" s="1"/>
      <c r="BI334" s="2"/>
      <c r="BJ334" s="2"/>
      <c r="BK334" s="1"/>
      <c r="BL334" s="2"/>
      <c r="BM334" s="2"/>
      <c r="BN334" s="2"/>
      <c r="BO334" s="1" t="s">
        <v>1111</v>
      </c>
      <c r="BP334" s="29"/>
    </row>
    <row r="335" spans="1:68" ht="46.8">
      <c r="A335" s="23">
        <v>331</v>
      </c>
      <c r="B335" s="33" t="s">
        <v>1063</v>
      </c>
      <c r="C335" s="33" t="s">
        <v>898</v>
      </c>
      <c r="D335" s="33" t="s">
        <v>218</v>
      </c>
      <c r="E335" s="33">
        <v>82</v>
      </c>
      <c r="F335" s="33" t="s">
        <v>1654</v>
      </c>
      <c r="G335" s="33" t="s">
        <v>1651</v>
      </c>
      <c r="H335" s="52" t="str">
        <f t="shared" si="10"/>
        <v>蕭＊榮</v>
      </c>
      <c r="I335" s="23" t="str">
        <f t="shared" si="11"/>
        <v>1＊808041</v>
      </c>
      <c r="J335" s="33" t="s">
        <v>1665</v>
      </c>
      <c r="K335" s="33" t="s">
        <v>1139</v>
      </c>
      <c r="L335" s="33">
        <v>5760191</v>
      </c>
      <c r="M335" s="33">
        <v>5760300</v>
      </c>
      <c r="N335" s="33">
        <v>5760475</v>
      </c>
      <c r="O335" s="33"/>
      <c r="P335" s="33"/>
      <c r="Q335" s="33"/>
      <c r="R335" s="33">
        <v>1173</v>
      </c>
      <c r="S335" s="2"/>
      <c r="T335" s="2"/>
      <c r="U335" s="2"/>
      <c r="V335" s="2"/>
      <c r="W335" s="2"/>
      <c r="X335" s="18"/>
      <c r="Y335" s="1"/>
      <c r="Z335" s="1"/>
      <c r="AA335" s="1"/>
      <c r="AB335" s="1"/>
      <c r="AC335" s="1" t="s">
        <v>1829</v>
      </c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2"/>
      <c r="AQ335" s="2"/>
      <c r="AR335" s="2"/>
      <c r="AS335" s="1"/>
      <c r="AT335" s="1"/>
      <c r="AU335" s="1"/>
      <c r="AV335" s="1"/>
      <c r="AW335" s="1"/>
      <c r="AX335" s="2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2"/>
      <c r="BJ335" s="2"/>
      <c r="BK335" s="1"/>
      <c r="BL335" s="2"/>
      <c r="BM335" s="2"/>
      <c r="BN335" s="2"/>
      <c r="BO335" s="1" t="s">
        <v>1111</v>
      </c>
      <c r="BP335" s="29"/>
    </row>
    <row r="336" spans="1:68" ht="31.2">
      <c r="A336" s="23">
        <v>332</v>
      </c>
      <c r="B336" s="33" t="s">
        <v>1973</v>
      </c>
      <c r="C336" s="33" t="s">
        <v>1759</v>
      </c>
      <c r="D336" s="33" t="s">
        <v>216</v>
      </c>
      <c r="E336" s="33">
        <v>80</v>
      </c>
      <c r="F336" s="33" t="s">
        <v>325</v>
      </c>
      <c r="G336" s="33" t="s">
        <v>325</v>
      </c>
      <c r="H336" s="52" t="str">
        <f t="shared" si="10"/>
        <v>卜＊翠</v>
      </c>
      <c r="I336" s="23" t="str">
        <f t="shared" si="11"/>
        <v>1＊359504</v>
      </c>
      <c r="J336" s="33" t="s">
        <v>1665</v>
      </c>
      <c r="K336" s="33" t="s">
        <v>1127</v>
      </c>
      <c r="L336" s="33">
        <v>5760190</v>
      </c>
      <c r="M336" s="33">
        <v>5760300</v>
      </c>
      <c r="N336" s="33"/>
      <c r="O336" s="33"/>
      <c r="P336" s="33"/>
      <c r="Q336" s="33"/>
      <c r="R336" s="33">
        <v>1173</v>
      </c>
      <c r="S336" s="2"/>
      <c r="T336" s="2"/>
      <c r="U336" s="2"/>
      <c r="V336" s="2"/>
      <c r="W336" s="2"/>
      <c r="X336" s="18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2"/>
      <c r="AQ336" s="2"/>
      <c r="AR336" s="2"/>
      <c r="AS336" s="1"/>
      <c r="AT336" s="1"/>
      <c r="AU336" s="1"/>
      <c r="AV336" s="1"/>
      <c r="AW336" s="1"/>
      <c r="AX336" s="2"/>
      <c r="AY336" s="1"/>
      <c r="AZ336" s="1"/>
      <c r="BA336" s="1"/>
      <c r="BB336" s="1"/>
      <c r="BC336" s="1"/>
      <c r="BD336" s="1"/>
      <c r="BE336" s="1"/>
      <c r="BF336" s="1"/>
      <c r="BG336" s="1" t="s">
        <v>1829</v>
      </c>
      <c r="BH336" s="1"/>
      <c r="BI336" s="2"/>
      <c r="BJ336" s="2"/>
      <c r="BK336" s="1"/>
      <c r="BL336" s="2"/>
      <c r="BM336" s="2"/>
      <c r="BN336" s="2"/>
      <c r="BO336" s="1"/>
      <c r="BP336" s="29"/>
    </row>
    <row r="337" spans="1:68" ht="46.8">
      <c r="A337" s="23">
        <v>333</v>
      </c>
      <c r="B337" s="33" t="s">
        <v>1974</v>
      </c>
      <c r="C337" s="33" t="s">
        <v>1760</v>
      </c>
      <c r="D337" s="33" t="s">
        <v>216</v>
      </c>
      <c r="E337" s="33">
        <v>81</v>
      </c>
      <c r="F337" s="33" t="s">
        <v>325</v>
      </c>
      <c r="G337" s="33" t="s">
        <v>325</v>
      </c>
      <c r="H337" s="52" t="str">
        <f t="shared" si="10"/>
        <v>林＊順</v>
      </c>
      <c r="I337" s="23" t="str">
        <f t="shared" si="11"/>
        <v>1＊157348</v>
      </c>
      <c r="J337" s="33" t="s">
        <v>1665</v>
      </c>
      <c r="K337" s="33" t="s">
        <v>1148</v>
      </c>
      <c r="L337" s="33">
        <v>5760230</v>
      </c>
      <c r="M337" s="33">
        <v>5760300</v>
      </c>
      <c r="N337" s="33">
        <v>5761110</v>
      </c>
      <c r="O337" s="33"/>
      <c r="P337" s="33"/>
      <c r="Q337" s="33"/>
      <c r="R337" s="33">
        <v>1173</v>
      </c>
      <c r="S337" s="2"/>
      <c r="T337" s="2"/>
      <c r="U337" s="2"/>
      <c r="V337" s="2"/>
      <c r="W337" s="2"/>
      <c r="X337" s="18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2"/>
      <c r="AQ337" s="2"/>
      <c r="AR337" s="2"/>
      <c r="AS337" s="1"/>
      <c r="AT337" s="1"/>
      <c r="AU337" s="1"/>
      <c r="AV337" s="1"/>
      <c r="AW337" s="1"/>
      <c r="AX337" s="2"/>
      <c r="AY337" s="1"/>
      <c r="AZ337" s="1"/>
      <c r="BA337" s="1"/>
      <c r="BB337" s="1" t="s">
        <v>1830</v>
      </c>
      <c r="BC337" s="1"/>
      <c r="BD337" s="1"/>
      <c r="BE337" s="1"/>
      <c r="BF337" s="1"/>
      <c r="BG337" s="1"/>
      <c r="BH337" s="1"/>
      <c r="BI337" s="2" t="s">
        <v>1829</v>
      </c>
      <c r="BJ337" s="2"/>
      <c r="BK337" s="1"/>
      <c r="BL337" s="2"/>
      <c r="BM337" s="2"/>
      <c r="BN337" s="2"/>
      <c r="BO337" s="1"/>
      <c r="BP337" s="29"/>
    </row>
    <row r="338" spans="1:68" ht="62.4">
      <c r="A338" s="23">
        <v>334</v>
      </c>
      <c r="B338" s="33" t="s">
        <v>1045</v>
      </c>
      <c r="C338" s="33" t="s">
        <v>881</v>
      </c>
      <c r="D338" s="33" t="s">
        <v>216</v>
      </c>
      <c r="E338" s="33">
        <v>83</v>
      </c>
      <c r="F338" s="33" t="s">
        <v>325</v>
      </c>
      <c r="G338" s="33" t="s">
        <v>325</v>
      </c>
      <c r="H338" s="52" t="str">
        <f t="shared" si="10"/>
        <v>鄭＊昭子</v>
      </c>
      <c r="I338" s="23" t="str">
        <f t="shared" si="11"/>
        <v>0＊848338</v>
      </c>
      <c r="J338" s="33" t="s">
        <v>1651</v>
      </c>
      <c r="K338" s="33" t="s">
        <v>1814</v>
      </c>
      <c r="L338" s="33">
        <v>5760230</v>
      </c>
      <c r="M338" s="33">
        <v>5760300</v>
      </c>
      <c r="N338" s="33">
        <v>5760475</v>
      </c>
      <c r="O338" s="33">
        <v>5761110</v>
      </c>
      <c r="P338" s="33"/>
      <c r="Q338" s="33"/>
      <c r="R338" s="33">
        <v>1173</v>
      </c>
      <c r="S338" s="2"/>
      <c r="T338" s="2"/>
      <c r="U338" s="2"/>
      <c r="V338" s="2"/>
      <c r="W338" s="2"/>
      <c r="X338" s="18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2"/>
      <c r="AQ338" s="2"/>
      <c r="AR338" s="2"/>
      <c r="AS338" s="1"/>
      <c r="AT338" s="1"/>
      <c r="AU338" s="1"/>
      <c r="AV338" s="1"/>
      <c r="AW338" s="1"/>
      <c r="AX338" s="2"/>
      <c r="AY338" s="1"/>
      <c r="AZ338" s="1"/>
      <c r="BA338" s="1"/>
      <c r="BB338" s="1" t="s">
        <v>1830</v>
      </c>
      <c r="BC338" s="1"/>
      <c r="BD338" s="1"/>
      <c r="BE338" s="1"/>
      <c r="BF338" s="1"/>
      <c r="BG338" s="1"/>
      <c r="BH338" s="1"/>
      <c r="BI338" s="2" t="s">
        <v>1829</v>
      </c>
      <c r="BJ338" s="2"/>
      <c r="BK338" s="1"/>
      <c r="BL338" s="2"/>
      <c r="BM338" s="2"/>
      <c r="BN338" s="2"/>
      <c r="BO338" s="1" t="s">
        <v>1111</v>
      </c>
      <c r="BP338" s="29"/>
    </row>
    <row r="339" spans="1:68" ht="31.2">
      <c r="A339" s="23">
        <v>335</v>
      </c>
      <c r="B339" s="33" t="s">
        <v>1975</v>
      </c>
      <c r="C339" s="33" t="s">
        <v>1761</v>
      </c>
      <c r="D339" s="33" t="s">
        <v>218</v>
      </c>
      <c r="E339" s="33">
        <v>71</v>
      </c>
      <c r="F339" s="33" t="s">
        <v>775</v>
      </c>
      <c r="G339" s="68" t="s">
        <v>2350</v>
      </c>
      <c r="H339" s="52" t="str">
        <f t="shared" si="10"/>
        <v>王＊來</v>
      </c>
      <c r="I339" s="23" t="str">
        <f t="shared" si="11"/>
        <v>0＊515044</v>
      </c>
      <c r="J339" s="33" t="s">
        <v>1662</v>
      </c>
      <c r="K339" s="33" t="s">
        <v>1152</v>
      </c>
      <c r="L339" s="33">
        <v>5760475</v>
      </c>
      <c r="M339" s="33">
        <v>5760480</v>
      </c>
      <c r="N339" s="33"/>
      <c r="O339" s="33"/>
      <c r="P339" s="33"/>
      <c r="Q339" s="33"/>
      <c r="R339" s="33">
        <v>1173</v>
      </c>
      <c r="S339" s="2"/>
      <c r="T339" s="2"/>
      <c r="U339" s="2"/>
      <c r="V339" s="2"/>
      <c r="W339" s="2"/>
      <c r="X339" s="18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2"/>
      <c r="AQ339" s="2"/>
      <c r="AR339" s="2"/>
      <c r="AS339" s="1"/>
      <c r="AT339" s="1"/>
      <c r="AU339" s="1"/>
      <c r="AV339" s="1"/>
      <c r="AW339" s="1"/>
      <c r="AX339" s="2" t="s">
        <v>1829</v>
      </c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2"/>
      <c r="BJ339" s="2"/>
      <c r="BK339" s="1"/>
      <c r="BL339" s="2"/>
      <c r="BM339" s="2"/>
      <c r="BN339" s="2"/>
      <c r="BO339" s="1" t="s">
        <v>1111</v>
      </c>
      <c r="BP339" s="29"/>
    </row>
    <row r="340" spans="1:68" ht="46.8">
      <c r="A340" s="23">
        <v>336</v>
      </c>
      <c r="B340" s="33" t="s">
        <v>1334</v>
      </c>
      <c r="C340" s="33" t="s">
        <v>521</v>
      </c>
      <c r="D340" s="33" t="s">
        <v>218</v>
      </c>
      <c r="E340" s="33">
        <v>87</v>
      </c>
      <c r="F340" s="33" t="s">
        <v>1692</v>
      </c>
      <c r="G340" s="67">
        <v>44298</v>
      </c>
      <c r="H340" s="52" t="str">
        <f t="shared" si="10"/>
        <v>李＊發</v>
      </c>
      <c r="I340" s="23" t="str">
        <f t="shared" si="11"/>
        <v>0＊425868</v>
      </c>
      <c r="J340" s="33" t="s">
        <v>1662</v>
      </c>
      <c r="K340" s="33" t="s">
        <v>1139</v>
      </c>
      <c r="L340" s="33">
        <v>5760191</v>
      </c>
      <c r="M340" s="33">
        <v>5760300</v>
      </c>
      <c r="N340" s="33">
        <v>5760475</v>
      </c>
      <c r="O340" s="33"/>
      <c r="P340" s="33"/>
      <c r="Q340" s="33"/>
      <c r="R340" s="33">
        <v>1173</v>
      </c>
      <c r="S340" s="2"/>
      <c r="T340" s="2"/>
      <c r="U340" s="2"/>
      <c r="V340" s="2"/>
      <c r="W340" s="2"/>
      <c r="X340" s="18"/>
      <c r="Y340" s="1"/>
      <c r="Z340" s="1"/>
      <c r="AA340" s="1"/>
      <c r="AB340" s="1"/>
      <c r="AC340" s="1" t="s">
        <v>1829</v>
      </c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2"/>
      <c r="AQ340" s="2"/>
      <c r="AR340" s="2"/>
      <c r="AS340" s="1"/>
      <c r="AT340" s="1"/>
      <c r="AU340" s="1"/>
      <c r="AV340" s="1"/>
      <c r="AW340" s="1"/>
      <c r="AX340" s="2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2"/>
      <c r="BJ340" s="2"/>
      <c r="BK340" s="1"/>
      <c r="BL340" s="2"/>
      <c r="BM340" s="2"/>
      <c r="BN340" s="2" t="s">
        <v>1829</v>
      </c>
      <c r="BO340" s="1" t="s">
        <v>1111</v>
      </c>
      <c r="BP340" s="29"/>
    </row>
    <row r="341" spans="1:68" ht="46.8">
      <c r="A341" s="23">
        <v>337</v>
      </c>
      <c r="B341" s="33" t="s">
        <v>1976</v>
      </c>
      <c r="C341" s="33" t="s">
        <v>1762</v>
      </c>
      <c r="D341" s="33" t="s">
        <v>218</v>
      </c>
      <c r="E341" s="33">
        <v>68</v>
      </c>
      <c r="F341" s="33" t="s">
        <v>1629</v>
      </c>
      <c r="G341" s="68" t="s">
        <v>2350</v>
      </c>
      <c r="H341" s="52" t="str">
        <f t="shared" si="10"/>
        <v>吳＊灌</v>
      </c>
      <c r="I341" s="23" t="str">
        <f t="shared" si="11"/>
        <v>1＊309923</v>
      </c>
      <c r="J341" s="33" t="s">
        <v>1662</v>
      </c>
      <c r="K341" s="33" t="s">
        <v>1139</v>
      </c>
      <c r="L341" s="33">
        <v>5760191</v>
      </c>
      <c r="M341" s="33">
        <v>5760300</v>
      </c>
      <c r="N341" s="33">
        <v>5760475</v>
      </c>
      <c r="O341" s="33"/>
      <c r="P341" s="33"/>
      <c r="Q341" s="33"/>
      <c r="R341" s="33">
        <v>1173</v>
      </c>
      <c r="S341" s="2"/>
      <c r="T341" s="2"/>
      <c r="U341" s="2"/>
      <c r="V341" s="2"/>
      <c r="W341" s="2"/>
      <c r="X341" s="18"/>
      <c r="Y341" s="1"/>
      <c r="Z341" s="1"/>
      <c r="AA341" s="1"/>
      <c r="AB341" s="1"/>
      <c r="AC341" s="1" t="s">
        <v>1829</v>
      </c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2"/>
      <c r="AQ341" s="2"/>
      <c r="AR341" s="2"/>
      <c r="AS341" s="1"/>
      <c r="AT341" s="1"/>
      <c r="AU341" s="1"/>
      <c r="AV341" s="1"/>
      <c r="AW341" s="1"/>
      <c r="AX341" s="2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2"/>
      <c r="BJ341" s="2"/>
      <c r="BK341" s="1"/>
      <c r="BL341" s="2"/>
      <c r="BM341" s="2"/>
      <c r="BN341" s="2"/>
      <c r="BO341" s="1" t="s">
        <v>1111</v>
      </c>
      <c r="BP341" s="29"/>
    </row>
    <row r="342" spans="1:68" ht="16.2">
      <c r="A342" s="23">
        <v>338</v>
      </c>
      <c r="B342" s="33" t="s">
        <v>303</v>
      </c>
      <c r="C342" s="33" t="s">
        <v>184</v>
      </c>
      <c r="D342" s="33" t="s">
        <v>218</v>
      </c>
      <c r="E342" s="33">
        <v>76</v>
      </c>
      <c r="F342" s="33" t="s">
        <v>325</v>
      </c>
      <c r="G342" s="33" t="s">
        <v>325</v>
      </c>
      <c r="H342" s="52" t="str">
        <f t="shared" si="10"/>
        <v>李＊本</v>
      </c>
      <c r="I342" s="23" t="str">
        <f t="shared" si="11"/>
        <v>0＊746502</v>
      </c>
      <c r="J342" s="33" t="s">
        <v>1662</v>
      </c>
      <c r="K342" s="33">
        <v>5760350</v>
      </c>
      <c r="L342" s="33">
        <v>5760350</v>
      </c>
      <c r="M342" s="33"/>
      <c r="N342" s="33"/>
      <c r="O342" s="33"/>
      <c r="P342" s="33"/>
      <c r="Q342" s="33"/>
      <c r="R342" s="33">
        <v>1173</v>
      </c>
      <c r="S342" s="2"/>
      <c r="T342" s="2"/>
      <c r="U342" s="2"/>
      <c r="V342" s="2"/>
      <c r="W342" s="2"/>
      <c r="X342" s="18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2"/>
      <c r="AQ342" s="2"/>
      <c r="AR342" s="2"/>
      <c r="AS342" s="1"/>
      <c r="AT342" s="1"/>
      <c r="AU342" s="1"/>
      <c r="AV342" s="1"/>
      <c r="AW342" s="1"/>
      <c r="AX342" s="2"/>
      <c r="AY342" s="1"/>
      <c r="AZ342" s="1"/>
      <c r="BA342" s="1" t="s">
        <v>1829</v>
      </c>
      <c r="BB342" s="1"/>
      <c r="BC342" s="1"/>
      <c r="BD342" s="1"/>
      <c r="BE342" s="1"/>
      <c r="BF342" s="1"/>
      <c r="BG342" s="1"/>
      <c r="BH342" s="1"/>
      <c r="BI342" s="2"/>
      <c r="BJ342" s="2"/>
      <c r="BK342" s="1"/>
      <c r="BL342" s="2"/>
      <c r="BM342" s="2"/>
      <c r="BN342" s="2"/>
      <c r="BO342" s="1"/>
      <c r="BP342" s="29"/>
    </row>
    <row r="343" spans="1:68" ht="31.2">
      <c r="A343" s="23">
        <v>339</v>
      </c>
      <c r="B343" s="33" t="s">
        <v>1562</v>
      </c>
      <c r="C343" s="33" t="s">
        <v>1476</v>
      </c>
      <c r="D343" s="33" t="s">
        <v>216</v>
      </c>
      <c r="E343" s="33">
        <v>71</v>
      </c>
      <c r="F343" s="33" t="s">
        <v>1727</v>
      </c>
      <c r="G343" s="33" t="s">
        <v>1662</v>
      </c>
      <c r="H343" s="52" t="str">
        <f t="shared" si="10"/>
        <v>黃＊娥</v>
      </c>
      <c r="I343" s="23" t="str">
        <f t="shared" si="11"/>
        <v>2＊322218</v>
      </c>
      <c r="J343" s="33" t="s">
        <v>1662</v>
      </c>
      <c r="K343" s="33" t="s">
        <v>1127</v>
      </c>
      <c r="L343" s="33">
        <v>5760190</v>
      </c>
      <c r="M343" s="33">
        <v>5760300</v>
      </c>
      <c r="N343" s="33"/>
      <c r="O343" s="33"/>
      <c r="P343" s="33"/>
      <c r="Q343" s="33"/>
      <c r="R343" s="33">
        <v>1173</v>
      </c>
      <c r="S343" s="2"/>
      <c r="T343" s="2"/>
      <c r="U343" s="2"/>
      <c r="V343" s="2"/>
      <c r="W343" s="2"/>
      <c r="X343" s="18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2"/>
      <c r="AQ343" s="2"/>
      <c r="AR343" s="2"/>
      <c r="AS343" s="1"/>
      <c r="AT343" s="1"/>
      <c r="AU343" s="1"/>
      <c r="AV343" s="1"/>
      <c r="AW343" s="1"/>
      <c r="AX343" s="2"/>
      <c r="AY343" s="1"/>
      <c r="AZ343" s="1"/>
      <c r="BA343" s="1"/>
      <c r="BB343" s="1"/>
      <c r="BC343" s="1"/>
      <c r="BD343" s="1"/>
      <c r="BE343" s="1"/>
      <c r="BF343" s="1"/>
      <c r="BG343" s="1" t="s">
        <v>1829</v>
      </c>
      <c r="BH343" s="1"/>
      <c r="BI343" s="2"/>
      <c r="BJ343" s="2"/>
      <c r="BK343" s="1"/>
      <c r="BL343" s="2"/>
      <c r="BM343" s="2"/>
      <c r="BN343" s="2"/>
      <c r="BO343" s="1"/>
      <c r="BP343" s="29"/>
    </row>
    <row r="344" spans="1:68" ht="31.2">
      <c r="A344" s="23">
        <v>340</v>
      </c>
      <c r="B344" s="33" t="s">
        <v>1095</v>
      </c>
      <c r="C344" s="33" t="s">
        <v>924</v>
      </c>
      <c r="D344" s="33" t="s">
        <v>216</v>
      </c>
      <c r="E344" s="33">
        <v>85</v>
      </c>
      <c r="F344" s="33" t="s">
        <v>325</v>
      </c>
      <c r="G344" s="33" t="s">
        <v>325</v>
      </c>
      <c r="H344" s="52" t="str">
        <f t="shared" si="10"/>
        <v>李＊玉品</v>
      </c>
      <c r="I344" s="23" t="str">
        <f t="shared" si="11"/>
        <v>2＊797309</v>
      </c>
      <c r="J344" s="38" t="s">
        <v>906</v>
      </c>
      <c r="K344" s="38" t="s">
        <v>1143</v>
      </c>
      <c r="L344" s="38">
        <v>5760230</v>
      </c>
      <c r="M344" s="38">
        <v>5761110</v>
      </c>
      <c r="N344" s="38"/>
      <c r="O344" s="38"/>
      <c r="P344" s="38"/>
      <c r="Q344" s="38"/>
      <c r="R344" s="38">
        <v>1410</v>
      </c>
      <c r="S344" s="2"/>
      <c r="T344" s="2"/>
      <c r="U344" s="2"/>
      <c r="V344" s="2"/>
      <c r="W344" s="2"/>
      <c r="X344" s="18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2"/>
      <c r="AQ344" s="2"/>
      <c r="AR344" s="2"/>
      <c r="AS344" s="1"/>
      <c r="AT344" s="1"/>
      <c r="AU344" s="1"/>
      <c r="AV344" s="1"/>
      <c r="AW344" s="1"/>
      <c r="AX344" s="2"/>
      <c r="AY344" s="1"/>
      <c r="AZ344" s="1"/>
      <c r="BA344" s="1"/>
      <c r="BB344" s="1" t="s">
        <v>1830</v>
      </c>
      <c r="BC344" s="1"/>
      <c r="BD344" s="1"/>
      <c r="BE344" s="1"/>
      <c r="BF344" s="1"/>
      <c r="BG344" s="1"/>
      <c r="BH344" s="1"/>
      <c r="BI344" s="2" t="s">
        <v>1829</v>
      </c>
      <c r="BJ344" s="2"/>
      <c r="BK344" s="1"/>
      <c r="BL344" s="2"/>
      <c r="BM344" s="2"/>
      <c r="BN344" s="2"/>
      <c r="BO344" s="1"/>
      <c r="BP344" s="29"/>
    </row>
    <row r="345" spans="1:68" ht="16.2">
      <c r="A345" s="23">
        <v>341</v>
      </c>
      <c r="B345" s="33" t="s">
        <v>1977</v>
      </c>
      <c r="C345" s="33" t="s">
        <v>1763</v>
      </c>
      <c r="D345" s="33" t="s">
        <v>216</v>
      </c>
      <c r="E345" s="33">
        <v>82</v>
      </c>
      <c r="F345" s="33" t="s">
        <v>325</v>
      </c>
      <c r="G345" s="33" t="s">
        <v>325</v>
      </c>
      <c r="H345" s="52" t="str">
        <f t="shared" si="10"/>
        <v>錢＊阿質</v>
      </c>
      <c r="I345" s="23" t="str">
        <f t="shared" si="11"/>
        <v>2＊275920</v>
      </c>
      <c r="J345" s="33" t="s">
        <v>1605</v>
      </c>
      <c r="K345" s="33">
        <v>5760350</v>
      </c>
      <c r="L345" s="33">
        <v>5760350</v>
      </c>
      <c r="M345" s="33"/>
      <c r="N345" s="33"/>
      <c r="O345" s="33"/>
      <c r="P345" s="33"/>
      <c r="Q345" s="33"/>
      <c r="R345" s="33">
        <v>1410</v>
      </c>
      <c r="S345" s="2"/>
      <c r="T345" s="2"/>
      <c r="U345" s="2"/>
      <c r="V345" s="2"/>
      <c r="W345" s="2"/>
      <c r="X345" s="18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2"/>
      <c r="AQ345" s="2"/>
      <c r="AR345" s="2"/>
      <c r="AS345" s="1"/>
      <c r="AT345" s="1"/>
      <c r="AU345" s="1"/>
      <c r="AV345" s="1"/>
      <c r="AW345" s="1"/>
      <c r="AX345" s="2"/>
      <c r="AY345" s="1"/>
      <c r="AZ345" s="1"/>
      <c r="BA345" s="1" t="s">
        <v>1829</v>
      </c>
      <c r="BB345" s="1"/>
      <c r="BC345" s="1"/>
      <c r="BD345" s="1"/>
      <c r="BE345" s="1"/>
      <c r="BF345" s="1"/>
      <c r="BG345" s="1"/>
      <c r="BH345" s="1"/>
      <c r="BI345" s="2"/>
      <c r="BJ345" s="2"/>
      <c r="BK345" s="1"/>
      <c r="BL345" s="2"/>
      <c r="BM345" s="2"/>
      <c r="BN345" s="2"/>
      <c r="BO345" s="1"/>
      <c r="BP345" s="29"/>
    </row>
    <row r="346" spans="1:68" ht="31.2">
      <c r="A346" s="23">
        <v>342</v>
      </c>
      <c r="B346" s="33" t="s">
        <v>1978</v>
      </c>
      <c r="C346" s="33" t="s">
        <v>1764</v>
      </c>
      <c r="D346" s="33" t="s">
        <v>218</v>
      </c>
      <c r="E346" s="33">
        <v>51</v>
      </c>
      <c r="F346" s="33" t="s">
        <v>1617</v>
      </c>
      <c r="G346" s="33" t="s">
        <v>1648</v>
      </c>
      <c r="H346" s="52" t="str">
        <f t="shared" si="10"/>
        <v>張＊榮</v>
      </c>
      <c r="I346" s="23" t="str">
        <f t="shared" si="11"/>
        <v>0＊681534</v>
      </c>
      <c r="J346" s="33" t="s">
        <v>1685</v>
      </c>
      <c r="K346" s="33" t="s">
        <v>1130</v>
      </c>
      <c r="L346" s="33">
        <v>5760191</v>
      </c>
      <c r="M346" s="33">
        <v>5760300</v>
      </c>
      <c r="N346" s="33"/>
      <c r="O346" s="33"/>
      <c r="P346" s="33"/>
      <c r="Q346" s="33"/>
      <c r="R346" s="33">
        <v>1410</v>
      </c>
      <c r="S346" s="2"/>
      <c r="T346" s="2"/>
      <c r="U346" s="2"/>
      <c r="V346" s="2"/>
      <c r="W346" s="2"/>
      <c r="X346" s="18"/>
      <c r="Y346" s="1"/>
      <c r="Z346" s="1"/>
      <c r="AA346" s="1"/>
      <c r="AB346" s="1"/>
      <c r="AC346" s="1" t="s">
        <v>1829</v>
      </c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2"/>
      <c r="AQ346" s="2"/>
      <c r="AR346" s="2"/>
      <c r="AS346" s="1"/>
      <c r="AT346" s="1"/>
      <c r="AU346" s="1"/>
      <c r="AV346" s="1"/>
      <c r="AW346" s="1"/>
      <c r="AX346" s="2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2"/>
      <c r="BJ346" s="2"/>
      <c r="BK346" s="1"/>
      <c r="BL346" s="2"/>
      <c r="BM346" s="2"/>
      <c r="BN346" s="2"/>
      <c r="BO346" s="1"/>
      <c r="BP346" s="29"/>
    </row>
    <row r="347" spans="1:68" ht="31.2">
      <c r="A347" s="23">
        <v>343</v>
      </c>
      <c r="B347" s="33" t="s">
        <v>1093</v>
      </c>
      <c r="C347" s="33" t="s">
        <v>923</v>
      </c>
      <c r="D347" s="33" t="s">
        <v>218</v>
      </c>
      <c r="E347" s="33">
        <v>73</v>
      </c>
      <c r="F347" s="33" t="s">
        <v>325</v>
      </c>
      <c r="G347" s="33" t="s">
        <v>325</v>
      </c>
      <c r="H347" s="52" t="str">
        <f t="shared" si="10"/>
        <v>王＊藤</v>
      </c>
      <c r="I347" s="23" t="str">
        <f t="shared" si="11"/>
        <v>1＊772274</v>
      </c>
      <c r="J347" s="33" t="s">
        <v>1685</v>
      </c>
      <c r="K347" s="33" t="s">
        <v>1130</v>
      </c>
      <c r="L347" s="33">
        <v>5760191</v>
      </c>
      <c r="M347" s="33">
        <v>5760300</v>
      </c>
      <c r="N347" s="33"/>
      <c r="O347" s="33"/>
      <c r="P347" s="33"/>
      <c r="Q347" s="33"/>
      <c r="R347" s="33">
        <v>1410</v>
      </c>
      <c r="S347" s="2"/>
      <c r="T347" s="2"/>
      <c r="U347" s="2"/>
      <c r="V347" s="2"/>
      <c r="W347" s="2"/>
      <c r="X347" s="18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2"/>
      <c r="AQ347" s="2"/>
      <c r="AR347" s="2"/>
      <c r="AS347" s="1"/>
      <c r="AT347" s="1"/>
      <c r="AU347" s="1"/>
      <c r="AV347" s="1"/>
      <c r="AW347" s="1"/>
      <c r="AX347" s="2"/>
      <c r="AY347" s="1"/>
      <c r="AZ347" s="1"/>
      <c r="BA347" s="1"/>
      <c r="BB347" s="1"/>
      <c r="BC347" s="1"/>
      <c r="BD347" s="1"/>
      <c r="BE347" s="1"/>
      <c r="BF347" s="1"/>
      <c r="BG347" s="1"/>
      <c r="BH347" s="1" t="s">
        <v>1102</v>
      </c>
      <c r="BI347" s="2"/>
      <c r="BJ347" s="2"/>
      <c r="BK347" s="1"/>
      <c r="BL347" s="2"/>
      <c r="BM347" s="2"/>
      <c r="BN347" s="2"/>
      <c r="BO347" s="1"/>
      <c r="BP347" s="29"/>
    </row>
    <row r="348" spans="1:68" ht="31.2">
      <c r="A348" s="23">
        <v>344</v>
      </c>
      <c r="B348" s="33" t="s">
        <v>1979</v>
      </c>
      <c r="C348" s="33" t="s">
        <v>1765</v>
      </c>
      <c r="D348" s="33" t="s">
        <v>218</v>
      </c>
      <c r="E348" s="33">
        <v>59</v>
      </c>
      <c r="F348" s="33" t="s">
        <v>325</v>
      </c>
      <c r="G348" s="33" t="s">
        <v>325</v>
      </c>
      <c r="H348" s="52" t="str">
        <f t="shared" si="10"/>
        <v>黃＊雄</v>
      </c>
      <c r="I348" s="23" t="str">
        <f t="shared" si="11"/>
        <v>1＊018048</v>
      </c>
      <c r="J348" s="33" t="s">
        <v>1685</v>
      </c>
      <c r="K348" s="33" t="s">
        <v>1127</v>
      </c>
      <c r="L348" s="33">
        <v>5760190</v>
      </c>
      <c r="M348" s="33">
        <v>5760300</v>
      </c>
      <c r="N348" s="33"/>
      <c r="O348" s="33"/>
      <c r="P348" s="33"/>
      <c r="Q348" s="33"/>
      <c r="R348" s="33">
        <v>1410</v>
      </c>
      <c r="S348" s="2"/>
      <c r="T348" s="2"/>
      <c r="U348" s="2"/>
      <c r="V348" s="2"/>
      <c r="W348" s="2"/>
      <c r="X348" s="18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2"/>
      <c r="AQ348" s="2"/>
      <c r="AR348" s="2"/>
      <c r="AS348" s="1"/>
      <c r="AT348" s="1"/>
      <c r="AU348" s="1"/>
      <c r="AV348" s="1"/>
      <c r="AW348" s="1"/>
      <c r="AX348" s="2"/>
      <c r="AY348" s="1"/>
      <c r="AZ348" s="1"/>
      <c r="BA348" s="1"/>
      <c r="BB348" s="1"/>
      <c r="BC348" s="1"/>
      <c r="BD348" s="1"/>
      <c r="BE348" s="1"/>
      <c r="BF348" s="1"/>
      <c r="BG348" s="1" t="s">
        <v>1829</v>
      </c>
      <c r="BH348" s="1"/>
      <c r="BI348" s="2"/>
      <c r="BJ348" s="2"/>
      <c r="BK348" s="1"/>
      <c r="BL348" s="2"/>
      <c r="BM348" s="2"/>
      <c r="BN348" s="2"/>
      <c r="BO348" s="1"/>
      <c r="BP348" s="29"/>
    </row>
    <row r="349" spans="1:68" ht="16.2">
      <c r="A349" s="23">
        <v>345</v>
      </c>
      <c r="B349" s="33" t="s">
        <v>1980</v>
      </c>
      <c r="C349" s="33" t="s">
        <v>1766</v>
      </c>
      <c r="D349" s="33" t="s">
        <v>216</v>
      </c>
      <c r="E349" s="33">
        <v>85</v>
      </c>
      <c r="F349" s="33" t="s">
        <v>1626</v>
      </c>
      <c r="G349" s="67">
        <v>44294</v>
      </c>
      <c r="H349" s="52" t="str">
        <f t="shared" si="10"/>
        <v>何＊真</v>
      </c>
      <c r="I349" s="23" t="str">
        <f t="shared" si="11"/>
        <v>0＊825505</v>
      </c>
      <c r="J349" s="33" t="s">
        <v>1619</v>
      </c>
      <c r="K349" s="33">
        <v>5761110</v>
      </c>
      <c r="L349" s="33">
        <v>5761110</v>
      </c>
      <c r="M349" s="33"/>
      <c r="N349" s="33"/>
      <c r="O349" s="33"/>
      <c r="P349" s="33"/>
      <c r="Q349" s="33"/>
      <c r="R349" s="33">
        <v>1410</v>
      </c>
      <c r="S349" s="2"/>
      <c r="T349" s="2"/>
      <c r="U349" s="2"/>
      <c r="V349" s="2"/>
      <c r="W349" s="2"/>
      <c r="X349" s="18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2"/>
      <c r="AQ349" s="2"/>
      <c r="AR349" s="2"/>
      <c r="AS349" s="1"/>
      <c r="AT349" s="1"/>
      <c r="AU349" s="1"/>
      <c r="AV349" s="1"/>
      <c r="AW349" s="1"/>
      <c r="AX349" s="2"/>
      <c r="AY349" s="1"/>
      <c r="AZ349" s="1"/>
      <c r="BA349" s="1"/>
      <c r="BB349" s="1" t="s">
        <v>1830</v>
      </c>
      <c r="BC349" s="1"/>
      <c r="BD349" s="1"/>
      <c r="BE349" s="1"/>
      <c r="BF349" s="1"/>
      <c r="BG349" s="1"/>
      <c r="BH349" s="1"/>
      <c r="BI349" s="2"/>
      <c r="BJ349" s="2"/>
      <c r="BK349" s="1"/>
      <c r="BL349" s="2"/>
      <c r="BM349" s="2"/>
      <c r="BN349" s="2"/>
      <c r="BO349" s="1"/>
      <c r="BP349" s="29"/>
    </row>
    <row r="350" spans="1:68" ht="16.2">
      <c r="A350" s="23">
        <v>346</v>
      </c>
      <c r="B350" s="33" t="s">
        <v>1981</v>
      </c>
      <c r="C350" s="33" t="s">
        <v>1767</v>
      </c>
      <c r="D350" s="33" t="s">
        <v>218</v>
      </c>
      <c r="E350" s="33">
        <v>53</v>
      </c>
      <c r="F350" s="33" t="s">
        <v>325</v>
      </c>
      <c r="G350" s="33" t="s">
        <v>325</v>
      </c>
      <c r="H350" s="52" t="str">
        <f t="shared" si="10"/>
        <v>林＊源</v>
      </c>
      <c r="I350" s="23" t="str">
        <f t="shared" si="11"/>
        <v>0＊635210</v>
      </c>
      <c r="J350" s="33" t="s">
        <v>1627</v>
      </c>
      <c r="K350" s="33">
        <v>5760190</v>
      </c>
      <c r="L350" s="33" t="s">
        <v>2335</v>
      </c>
      <c r="M350" s="33"/>
      <c r="N350" s="33"/>
      <c r="O350" s="33"/>
      <c r="P350" s="33"/>
      <c r="Q350" s="33"/>
      <c r="R350" s="33">
        <v>1410</v>
      </c>
      <c r="S350" s="2"/>
      <c r="T350" s="2"/>
      <c r="U350" s="2"/>
      <c r="V350" s="2"/>
      <c r="W350" s="2"/>
      <c r="X350" s="18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2"/>
      <c r="AQ350" s="2"/>
      <c r="AR350" s="2"/>
      <c r="AS350" s="1"/>
      <c r="AT350" s="1"/>
      <c r="AU350" s="1"/>
      <c r="AV350" s="1"/>
      <c r="AW350" s="1"/>
      <c r="AX350" s="2"/>
      <c r="AY350" s="1"/>
      <c r="AZ350" s="1"/>
      <c r="BA350" s="1"/>
      <c r="BB350" s="1"/>
      <c r="BC350" s="1"/>
      <c r="BD350" s="1"/>
      <c r="BE350" s="1"/>
      <c r="BF350" s="1"/>
      <c r="BG350" s="1" t="s">
        <v>1829</v>
      </c>
      <c r="BH350" s="1"/>
      <c r="BI350" s="2"/>
      <c r="BJ350" s="2"/>
      <c r="BK350" s="1"/>
      <c r="BL350" s="2"/>
      <c r="BM350" s="2"/>
      <c r="BN350" s="2"/>
      <c r="BO350" s="1"/>
      <c r="BP350" s="29"/>
    </row>
    <row r="351" spans="1:68" ht="16.2">
      <c r="A351" s="23">
        <v>347</v>
      </c>
      <c r="B351" s="33" t="s">
        <v>1982</v>
      </c>
      <c r="C351" s="33" t="s">
        <v>1768</v>
      </c>
      <c r="D351" s="33" t="s">
        <v>216</v>
      </c>
      <c r="E351" s="33">
        <v>78</v>
      </c>
      <c r="F351" s="33" t="s">
        <v>767</v>
      </c>
      <c r="G351" s="33" t="s">
        <v>1662</v>
      </c>
      <c r="H351" s="52" t="str">
        <f t="shared" si="10"/>
        <v>崔＊梅妹</v>
      </c>
      <c r="I351" s="23" t="str">
        <f t="shared" si="11"/>
        <v>0＊009590</v>
      </c>
      <c r="J351" s="33" t="s">
        <v>1629</v>
      </c>
      <c r="K351" s="33">
        <v>5761110</v>
      </c>
      <c r="L351" s="33">
        <v>5761110</v>
      </c>
      <c r="M351" s="33"/>
      <c r="N351" s="33"/>
      <c r="O351" s="33"/>
      <c r="P351" s="33"/>
      <c r="Q351" s="33"/>
      <c r="R351" s="33">
        <v>1410</v>
      </c>
      <c r="S351" s="2"/>
      <c r="T351" s="2"/>
      <c r="U351" s="2"/>
      <c r="V351" s="2"/>
      <c r="W351" s="2"/>
      <c r="X351" s="18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2"/>
      <c r="AQ351" s="2"/>
      <c r="AR351" s="2"/>
      <c r="AS351" s="1"/>
      <c r="AT351" s="1"/>
      <c r="AU351" s="1"/>
      <c r="AV351" s="1"/>
      <c r="AW351" s="1"/>
      <c r="AX351" s="2"/>
      <c r="AY351" s="1"/>
      <c r="AZ351" s="1"/>
      <c r="BA351" s="1"/>
      <c r="BB351" s="1" t="s">
        <v>1830</v>
      </c>
      <c r="BC351" s="1"/>
      <c r="BD351" s="1"/>
      <c r="BE351" s="1"/>
      <c r="BF351" s="1"/>
      <c r="BG351" s="1"/>
      <c r="BH351" s="1"/>
      <c r="BI351" s="2"/>
      <c r="BJ351" s="2"/>
      <c r="BK351" s="1"/>
      <c r="BL351" s="2"/>
      <c r="BM351" s="2"/>
      <c r="BN351" s="2"/>
      <c r="BO351" s="1"/>
      <c r="BP351" s="29"/>
    </row>
    <row r="352" spans="1:68" ht="46.8">
      <c r="A352" s="23">
        <v>348</v>
      </c>
      <c r="B352" s="33" t="s">
        <v>1983</v>
      </c>
      <c r="C352" s="33" t="s">
        <v>1769</v>
      </c>
      <c r="D352" s="33" t="s">
        <v>216</v>
      </c>
      <c r="E352" s="33">
        <v>74</v>
      </c>
      <c r="F352" s="33" t="s">
        <v>1685</v>
      </c>
      <c r="G352" s="67">
        <v>44289</v>
      </c>
      <c r="H352" s="52" t="str">
        <f t="shared" si="10"/>
        <v>趙＊映</v>
      </c>
      <c r="I352" s="23" t="str">
        <f t="shared" si="11"/>
        <v>1＊399085</v>
      </c>
      <c r="J352" s="38" t="s">
        <v>1629</v>
      </c>
      <c r="K352" s="38" t="s">
        <v>1815</v>
      </c>
      <c r="L352" s="33">
        <v>5760191</v>
      </c>
      <c r="M352" s="33">
        <v>5760300</v>
      </c>
      <c r="N352" s="33">
        <v>5761040</v>
      </c>
      <c r="O352" s="38"/>
      <c r="P352" s="38"/>
      <c r="Q352" s="38"/>
      <c r="R352" s="38">
        <v>1410</v>
      </c>
      <c r="S352" s="2"/>
      <c r="T352" s="2"/>
      <c r="U352" s="2"/>
      <c r="V352" s="2"/>
      <c r="W352" s="2"/>
      <c r="X352" s="18"/>
      <c r="Y352" s="1"/>
      <c r="Z352" s="1"/>
      <c r="AA352" s="1"/>
      <c r="AB352" s="1"/>
      <c r="AC352" s="1" t="s">
        <v>1829</v>
      </c>
      <c r="AD352" s="1"/>
      <c r="AE352" s="1"/>
      <c r="AF352" s="1"/>
      <c r="AG352" s="1"/>
      <c r="AH352" s="1"/>
      <c r="AI352" s="1"/>
      <c r="AJ352" s="1"/>
      <c r="AK352" s="1"/>
      <c r="AL352" s="1"/>
      <c r="AM352" s="1" t="s">
        <v>1829</v>
      </c>
      <c r="AN352" s="1"/>
      <c r="AO352" s="1"/>
      <c r="AP352" s="2"/>
      <c r="AQ352" s="2"/>
      <c r="AR352" s="2"/>
      <c r="AS352" s="1"/>
      <c r="AT352" s="1"/>
      <c r="AU352" s="1"/>
      <c r="AV352" s="1"/>
      <c r="AW352" s="1"/>
      <c r="AX352" s="2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2"/>
      <c r="BJ352" s="2"/>
      <c r="BK352" s="1"/>
      <c r="BL352" s="2"/>
      <c r="BM352" s="2"/>
      <c r="BN352" s="2"/>
      <c r="BO352" s="1"/>
      <c r="BP352" s="29"/>
    </row>
    <row r="353" spans="1:68" ht="46.8">
      <c r="A353" s="23">
        <v>349</v>
      </c>
      <c r="B353" s="33" t="s">
        <v>1984</v>
      </c>
      <c r="C353" s="33" t="s">
        <v>1770</v>
      </c>
      <c r="D353" s="33" t="s">
        <v>218</v>
      </c>
      <c r="E353" s="33">
        <v>60</v>
      </c>
      <c r="F353" s="33" t="s">
        <v>325</v>
      </c>
      <c r="G353" s="33" t="s">
        <v>325</v>
      </c>
      <c r="H353" s="52" t="str">
        <f t="shared" si="10"/>
        <v>許＊元</v>
      </c>
      <c r="I353" s="23" t="str">
        <f t="shared" si="11"/>
        <v>1＊709567</v>
      </c>
      <c r="J353" s="33" t="s">
        <v>1635</v>
      </c>
      <c r="K353" s="33" t="s">
        <v>1134</v>
      </c>
      <c r="L353" s="33">
        <v>5760190</v>
      </c>
      <c r="M353" s="33">
        <v>5760300</v>
      </c>
      <c r="N353" s="33">
        <v>5761085</v>
      </c>
      <c r="O353" s="33"/>
      <c r="P353" s="33"/>
      <c r="Q353" s="33"/>
      <c r="R353" s="33">
        <v>1410</v>
      </c>
      <c r="S353" s="2"/>
      <c r="T353" s="2"/>
      <c r="U353" s="2"/>
      <c r="V353" s="2"/>
      <c r="W353" s="2"/>
      <c r="X353" s="18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2"/>
      <c r="AQ353" s="2"/>
      <c r="AR353" s="2"/>
      <c r="AS353" s="1"/>
      <c r="AT353" s="1"/>
      <c r="AU353" s="1"/>
      <c r="AV353" s="1"/>
      <c r="AW353" s="1"/>
      <c r="AX353" s="2"/>
      <c r="AY353" s="1"/>
      <c r="AZ353" s="1"/>
      <c r="BA353" s="1"/>
      <c r="BB353" s="1"/>
      <c r="BC353" s="1"/>
      <c r="BD353" s="1"/>
      <c r="BE353" s="1"/>
      <c r="BF353" s="1"/>
      <c r="BG353" s="1" t="s">
        <v>1829</v>
      </c>
      <c r="BH353" s="1"/>
      <c r="BI353" s="2"/>
      <c r="BJ353" s="2"/>
      <c r="BK353" s="1"/>
      <c r="BL353" s="2"/>
      <c r="BM353" s="2"/>
      <c r="BN353" s="2"/>
      <c r="BO353" s="1" t="s">
        <v>1098</v>
      </c>
      <c r="BP353" s="29"/>
    </row>
    <row r="354" spans="1:68" ht="31.2">
      <c r="A354" s="23">
        <v>350</v>
      </c>
      <c r="B354" s="33" t="s">
        <v>1575</v>
      </c>
      <c r="C354" s="33" t="s">
        <v>1491</v>
      </c>
      <c r="D354" s="33" t="s">
        <v>216</v>
      </c>
      <c r="E354" s="33">
        <v>86</v>
      </c>
      <c r="F354" s="33" t="s">
        <v>1595</v>
      </c>
      <c r="G354" s="33" t="s">
        <v>1772</v>
      </c>
      <c r="H354" s="52" t="str">
        <f t="shared" si="10"/>
        <v>林＊巧雲</v>
      </c>
      <c r="I354" s="23" t="str">
        <f t="shared" si="11"/>
        <v>2＊803051</v>
      </c>
      <c r="J354" s="33" t="s">
        <v>1648</v>
      </c>
      <c r="K354" s="33" t="s">
        <v>1152</v>
      </c>
      <c r="L354" s="33">
        <v>5760475</v>
      </c>
      <c r="M354" s="33">
        <v>5760480</v>
      </c>
      <c r="N354" s="33"/>
      <c r="O354" s="33"/>
      <c r="P354" s="33"/>
      <c r="Q354" s="33"/>
      <c r="R354" s="33">
        <v>1410</v>
      </c>
      <c r="S354" s="2"/>
      <c r="T354" s="2"/>
      <c r="U354" s="2"/>
      <c r="V354" s="2"/>
      <c r="W354" s="2"/>
      <c r="X354" s="18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2"/>
      <c r="AQ354" s="2"/>
      <c r="AR354" s="2"/>
      <c r="AS354" s="1"/>
      <c r="AT354" s="1"/>
      <c r="AU354" s="1"/>
      <c r="AV354" s="1"/>
      <c r="AW354" s="1"/>
      <c r="AX354" s="2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2"/>
      <c r="BJ354" s="2"/>
      <c r="BK354" s="1"/>
      <c r="BL354" s="2"/>
      <c r="BM354" s="2"/>
      <c r="BN354" s="2"/>
      <c r="BO354" s="1"/>
      <c r="BP354" s="29"/>
    </row>
    <row r="355" spans="1:68" ht="46.8">
      <c r="A355" s="23">
        <v>351</v>
      </c>
      <c r="B355" s="33" t="s">
        <v>1985</v>
      </c>
      <c r="C355" s="33" t="s">
        <v>1771</v>
      </c>
      <c r="D355" s="33" t="s">
        <v>218</v>
      </c>
      <c r="E355" s="33">
        <v>88</v>
      </c>
      <c r="F355" s="33" t="s">
        <v>1635</v>
      </c>
      <c r="G355" s="33" t="s">
        <v>1674</v>
      </c>
      <c r="H355" s="52" t="str">
        <f t="shared" si="10"/>
        <v>林＊憲</v>
      </c>
      <c r="I355" s="23" t="str">
        <f t="shared" si="11"/>
        <v>1＊704835</v>
      </c>
      <c r="J355" s="38">
        <v>20210316</v>
      </c>
      <c r="K355" s="33" t="s">
        <v>1816</v>
      </c>
      <c r="L355" s="33">
        <v>5760191</v>
      </c>
      <c r="M355" s="33">
        <v>5761050</v>
      </c>
      <c r="N355" s="33">
        <v>5761090</v>
      </c>
      <c r="O355" s="33"/>
      <c r="P355" s="33"/>
      <c r="Q355" s="33"/>
      <c r="R355" s="33">
        <v>1410</v>
      </c>
      <c r="S355" s="2"/>
      <c r="T355" s="2"/>
      <c r="U355" s="2"/>
      <c r="V355" s="2"/>
      <c r="W355" s="2"/>
      <c r="X355" s="18"/>
      <c r="Y355" s="1"/>
      <c r="Z355" s="1"/>
      <c r="AA355" s="1"/>
      <c r="AB355" s="1"/>
      <c r="AC355" s="1" t="s">
        <v>1829</v>
      </c>
      <c r="AD355" s="1"/>
      <c r="AE355" s="1"/>
      <c r="AF355" s="1"/>
      <c r="AG355" s="1"/>
      <c r="AH355" s="1" t="s">
        <v>1817</v>
      </c>
      <c r="AI355" s="1"/>
      <c r="AJ355" s="1"/>
      <c r="AK355" s="1"/>
      <c r="AL355" s="1"/>
      <c r="AM355" s="1" t="s">
        <v>1829</v>
      </c>
      <c r="AN355" s="1"/>
      <c r="AO355" s="1"/>
      <c r="AP355" s="2"/>
      <c r="AQ355" s="2"/>
      <c r="AR355" s="2"/>
      <c r="AS355" s="1"/>
      <c r="AT355" s="1"/>
      <c r="AU355" s="1"/>
      <c r="AV355" s="1"/>
      <c r="AW355" s="1"/>
      <c r="AX355" s="2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2"/>
      <c r="BJ355" s="2"/>
      <c r="BK355" s="1"/>
      <c r="BL355" s="2"/>
      <c r="BM355" s="2"/>
      <c r="BN355" s="2"/>
      <c r="BO355" s="1" t="s">
        <v>1818</v>
      </c>
      <c r="BP355" s="29"/>
    </row>
    <row r="356" spans="1:68" ht="31.2">
      <c r="A356" s="23">
        <v>352</v>
      </c>
      <c r="B356" s="33" t="s">
        <v>723</v>
      </c>
      <c r="C356" s="33" t="s">
        <v>724</v>
      </c>
      <c r="D356" s="33" t="s">
        <v>218</v>
      </c>
      <c r="E356" s="33">
        <v>55</v>
      </c>
      <c r="F356" s="33" t="s">
        <v>325</v>
      </c>
      <c r="G356" s="33" t="s">
        <v>325</v>
      </c>
      <c r="H356" s="52" t="str">
        <f t="shared" si="10"/>
        <v>吳＊鈞</v>
      </c>
      <c r="I356" s="23" t="str">
        <f t="shared" si="11"/>
        <v>0＊255335</v>
      </c>
      <c r="J356" s="33" t="s">
        <v>1647</v>
      </c>
      <c r="K356" s="33" t="s">
        <v>1819</v>
      </c>
      <c r="L356" s="33">
        <v>5760300</v>
      </c>
      <c r="M356" s="33">
        <v>5761110</v>
      </c>
      <c r="N356" s="33"/>
      <c r="O356" s="33"/>
      <c r="P356" s="33"/>
      <c r="Q356" s="33"/>
      <c r="R356" s="33">
        <v>1410</v>
      </c>
      <c r="S356" s="2"/>
      <c r="T356" s="2"/>
      <c r="U356" s="2"/>
      <c r="V356" s="2"/>
      <c r="W356" s="2"/>
      <c r="X356" s="18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2"/>
      <c r="AQ356" s="2"/>
      <c r="AR356" s="2"/>
      <c r="AS356" s="1"/>
      <c r="AT356" s="1"/>
      <c r="AU356" s="1"/>
      <c r="AV356" s="1"/>
      <c r="AW356" s="1"/>
      <c r="AX356" s="2"/>
      <c r="AY356" s="1"/>
      <c r="AZ356" s="1"/>
      <c r="BA356" s="1"/>
      <c r="BB356" s="1" t="s">
        <v>1830</v>
      </c>
      <c r="BC356" s="1"/>
      <c r="BD356" s="1"/>
      <c r="BE356" s="1"/>
      <c r="BF356" s="1"/>
      <c r="BG356" s="1"/>
      <c r="BH356" s="1"/>
      <c r="BI356" s="2"/>
      <c r="BJ356" s="2"/>
      <c r="BK356" s="1"/>
      <c r="BL356" s="2"/>
      <c r="BM356" s="2"/>
      <c r="BN356" s="2"/>
      <c r="BO356" s="1"/>
      <c r="BP356" s="29"/>
    </row>
    <row r="357" spans="1:68" ht="31.2">
      <c r="A357" s="23">
        <v>353</v>
      </c>
      <c r="B357" s="33" t="s">
        <v>1986</v>
      </c>
      <c r="C357" s="33" t="s">
        <v>1773</v>
      </c>
      <c r="D357" s="33" t="s">
        <v>216</v>
      </c>
      <c r="E357" s="33">
        <v>66</v>
      </c>
      <c r="F357" s="33" t="s">
        <v>1647</v>
      </c>
      <c r="G357" s="33" t="s">
        <v>1692</v>
      </c>
      <c r="H357" s="52" t="str">
        <f t="shared" si="10"/>
        <v>陳＊安</v>
      </c>
      <c r="I357" s="23" t="str">
        <f t="shared" si="11"/>
        <v>1＊232204</v>
      </c>
      <c r="J357" s="33" t="s">
        <v>1649</v>
      </c>
      <c r="K357" s="33" t="s">
        <v>1142</v>
      </c>
      <c r="L357" s="33">
        <v>5760475</v>
      </c>
      <c r="M357" s="33">
        <v>5761110</v>
      </c>
      <c r="N357" s="33"/>
      <c r="O357" s="33"/>
      <c r="P357" s="33"/>
      <c r="Q357" s="33"/>
      <c r="R357" s="33">
        <v>1410</v>
      </c>
      <c r="S357" s="2"/>
      <c r="T357" s="2"/>
      <c r="U357" s="2"/>
      <c r="V357" s="2"/>
      <c r="W357" s="2"/>
      <c r="X357" s="18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2"/>
      <c r="AQ357" s="2"/>
      <c r="AR357" s="2"/>
      <c r="AS357" s="1"/>
      <c r="AT357" s="1"/>
      <c r="AU357" s="1"/>
      <c r="AV357" s="1"/>
      <c r="AW357" s="1"/>
      <c r="AX357" s="2"/>
      <c r="AY357" s="1"/>
      <c r="AZ357" s="1"/>
      <c r="BA357" s="1"/>
      <c r="BB357" s="1" t="s">
        <v>1830</v>
      </c>
      <c r="BC357" s="1"/>
      <c r="BD357" s="1"/>
      <c r="BE357" s="1"/>
      <c r="BF357" s="1"/>
      <c r="BG357" s="1"/>
      <c r="BH357" s="1"/>
      <c r="BI357" s="2"/>
      <c r="BJ357" s="2"/>
      <c r="BK357" s="1"/>
      <c r="BL357" s="2"/>
      <c r="BM357" s="2"/>
      <c r="BN357" s="2"/>
      <c r="BO357" s="1" t="s">
        <v>1111</v>
      </c>
      <c r="BP357" s="29"/>
    </row>
    <row r="358" spans="1:68" ht="16.2">
      <c r="A358" s="23">
        <v>354</v>
      </c>
      <c r="B358" s="33" t="s">
        <v>1987</v>
      </c>
      <c r="C358" s="33" t="s">
        <v>1774</v>
      </c>
      <c r="D358" s="33" t="s">
        <v>216</v>
      </c>
      <c r="E358" s="33">
        <v>83</v>
      </c>
      <c r="F358" s="33" t="s">
        <v>325</v>
      </c>
      <c r="G358" s="33" t="s">
        <v>325</v>
      </c>
      <c r="H358" s="52" t="str">
        <f t="shared" si="10"/>
        <v>邱＊美</v>
      </c>
      <c r="I358" s="23" t="str">
        <f t="shared" si="11"/>
        <v>0＊706056</v>
      </c>
      <c r="J358" s="33" t="s">
        <v>1652</v>
      </c>
      <c r="K358" s="33">
        <v>5761110</v>
      </c>
      <c r="L358" s="33">
        <v>5761110</v>
      </c>
      <c r="M358" s="33"/>
      <c r="N358" s="33"/>
      <c r="O358" s="33"/>
      <c r="P358" s="33"/>
      <c r="Q358" s="33"/>
      <c r="R358" s="33">
        <v>1410</v>
      </c>
      <c r="S358" s="2"/>
      <c r="T358" s="2"/>
      <c r="U358" s="2"/>
      <c r="V358" s="2"/>
      <c r="W358" s="2"/>
      <c r="X358" s="18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2"/>
      <c r="AQ358" s="2"/>
      <c r="AR358" s="2"/>
      <c r="AS358" s="1"/>
      <c r="AT358" s="1"/>
      <c r="AU358" s="1"/>
      <c r="AV358" s="1"/>
      <c r="AW358" s="1"/>
      <c r="AX358" s="2"/>
      <c r="AY358" s="1"/>
      <c r="AZ358" s="1"/>
      <c r="BA358" s="1"/>
      <c r="BB358" s="1" t="s">
        <v>1830</v>
      </c>
      <c r="BC358" s="1"/>
      <c r="BD358" s="1"/>
      <c r="BE358" s="1"/>
      <c r="BF358" s="1"/>
      <c r="BG358" s="1"/>
      <c r="BH358" s="1"/>
      <c r="BI358" s="2"/>
      <c r="BJ358" s="2"/>
      <c r="BK358" s="1"/>
      <c r="BL358" s="2"/>
      <c r="BM358" s="2"/>
      <c r="BN358" s="2"/>
      <c r="BO358" s="1"/>
      <c r="BP358" s="29"/>
    </row>
    <row r="359" spans="1:68" ht="46.8">
      <c r="A359" s="23">
        <v>355</v>
      </c>
      <c r="B359" s="33" t="s">
        <v>1988</v>
      </c>
      <c r="C359" s="33" t="s">
        <v>1775</v>
      </c>
      <c r="D359" s="33" t="s">
        <v>218</v>
      </c>
      <c r="E359" s="33">
        <v>72</v>
      </c>
      <c r="F359" s="33" t="s">
        <v>325</v>
      </c>
      <c r="G359" s="33" t="s">
        <v>325</v>
      </c>
      <c r="H359" s="52" t="str">
        <f t="shared" si="10"/>
        <v>陳＊源</v>
      </c>
      <c r="I359" s="23" t="str">
        <f t="shared" si="11"/>
        <v>0＊636515</v>
      </c>
      <c r="J359" s="33" t="s">
        <v>1652</v>
      </c>
      <c r="K359" s="33" t="s">
        <v>1148</v>
      </c>
      <c r="L359" s="33">
        <v>5760230</v>
      </c>
      <c r="M359" s="33">
        <v>5760300</v>
      </c>
      <c r="N359" s="33">
        <v>5761110</v>
      </c>
      <c r="O359" s="33"/>
      <c r="P359" s="33"/>
      <c r="Q359" s="33"/>
      <c r="R359" s="33">
        <v>1410</v>
      </c>
      <c r="S359" s="2"/>
      <c r="T359" s="2"/>
      <c r="U359" s="2"/>
      <c r="V359" s="2"/>
      <c r="W359" s="2"/>
      <c r="X359" s="18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2"/>
      <c r="AQ359" s="2"/>
      <c r="AR359" s="2"/>
      <c r="AS359" s="1"/>
      <c r="AT359" s="1"/>
      <c r="AU359" s="1"/>
      <c r="AV359" s="1"/>
      <c r="AW359" s="1"/>
      <c r="AX359" s="2"/>
      <c r="AY359" s="1"/>
      <c r="AZ359" s="1"/>
      <c r="BA359" s="1"/>
      <c r="BB359" s="1" t="s">
        <v>1830</v>
      </c>
      <c r="BC359" s="1"/>
      <c r="BD359" s="1"/>
      <c r="BE359" s="1"/>
      <c r="BF359" s="1"/>
      <c r="BG359" s="1"/>
      <c r="BH359" s="1"/>
      <c r="BI359" s="2" t="s">
        <v>1829</v>
      </c>
      <c r="BJ359" s="2"/>
      <c r="BK359" s="1"/>
      <c r="BL359" s="2"/>
      <c r="BM359" s="2"/>
      <c r="BN359" s="2"/>
      <c r="BO359" s="1"/>
      <c r="BP359" s="29"/>
    </row>
    <row r="360" spans="1:68" ht="16.2">
      <c r="A360" s="23">
        <v>356</v>
      </c>
      <c r="B360" s="33" t="s">
        <v>1083</v>
      </c>
      <c r="C360" s="33" t="s">
        <v>390</v>
      </c>
      <c r="D360" s="33" t="s">
        <v>216</v>
      </c>
      <c r="E360" s="33">
        <v>92</v>
      </c>
      <c r="F360" s="33" t="s">
        <v>325</v>
      </c>
      <c r="G360" s="33" t="s">
        <v>325</v>
      </c>
      <c r="H360" s="52" t="str">
        <f t="shared" si="10"/>
        <v>王＊</v>
      </c>
      <c r="I360" s="23" t="str">
        <f t="shared" si="11"/>
        <v>2＊856683</v>
      </c>
      <c r="J360" s="33" t="s">
        <v>1652</v>
      </c>
      <c r="K360" s="33">
        <v>5761110</v>
      </c>
      <c r="L360" s="33">
        <v>5761110</v>
      </c>
      <c r="M360" s="33"/>
      <c r="N360" s="33"/>
      <c r="O360" s="33"/>
      <c r="P360" s="33"/>
      <c r="Q360" s="33"/>
      <c r="R360" s="33">
        <v>1410</v>
      </c>
      <c r="S360" s="2"/>
      <c r="T360" s="2"/>
      <c r="U360" s="2"/>
      <c r="V360" s="2"/>
      <c r="W360" s="2"/>
      <c r="X360" s="18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2"/>
      <c r="AQ360" s="2"/>
      <c r="AR360" s="2"/>
      <c r="AS360" s="1"/>
      <c r="AT360" s="1"/>
      <c r="AU360" s="1"/>
      <c r="AV360" s="1"/>
      <c r="AW360" s="1"/>
      <c r="AX360" s="2"/>
      <c r="AY360" s="1"/>
      <c r="AZ360" s="1"/>
      <c r="BA360" s="1"/>
      <c r="BB360" s="1" t="s">
        <v>1830</v>
      </c>
      <c r="BC360" s="1"/>
      <c r="BD360" s="1"/>
      <c r="BE360" s="1"/>
      <c r="BF360" s="1"/>
      <c r="BG360" s="1"/>
      <c r="BH360" s="1"/>
      <c r="BI360" s="2"/>
      <c r="BJ360" s="2"/>
      <c r="BK360" s="1"/>
      <c r="BL360" s="2"/>
      <c r="BM360" s="2"/>
      <c r="BN360" s="2"/>
      <c r="BO360" s="1"/>
      <c r="BP360" s="29"/>
    </row>
    <row r="361" spans="1:68" ht="46.8">
      <c r="A361" s="23">
        <v>357</v>
      </c>
      <c r="B361" s="33" t="s">
        <v>1989</v>
      </c>
      <c r="C361" s="33" t="s">
        <v>1776</v>
      </c>
      <c r="D361" s="33" t="s">
        <v>218</v>
      </c>
      <c r="E361" s="33">
        <v>57</v>
      </c>
      <c r="F361" s="33" t="s">
        <v>1652</v>
      </c>
      <c r="G361" s="67">
        <v>44295</v>
      </c>
      <c r="H361" s="52" t="str">
        <f t="shared" si="10"/>
        <v>毛＊華</v>
      </c>
      <c r="I361" s="23" t="str">
        <f t="shared" si="11"/>
        <v>2＊375231</v>
      </c>
      <c r="J361" s="33" t="s">
        <v>1665</v>
      </c>
      <c r="K361" s="33" t="s">
        <v>1139</v>
      </c>
      <c r="L361" s="33">
        <v>5760191</v>
      </c>
      <c r="M361" s="33">
        <v>5760300</v>
      </c>
      <c r="N361" s="33">
        <v>5760475</v>
      </c>
      <c r="O361" s="33"/>
      <c r="P361" s="33"/>
      <c r="Q361" s="33"/>
      <c r="R361" s="33">
        <v>1410</v>
      </c>
      <c r="S361" s="2"/>
      <c r="T361" s="2"/>
      <c r="U361" s="2"/>
      <c r="V361" s="2"/>
      <c r="W361" s="2"/>
      <c r="X361" s="18"/>
      <c r="Y361" s="1"/>
      <c r="Z361" s="1"/>
      <c r="AA361" s="1"/>
      <c r="AB361" s="1"/>
      <c r="AC361" s="1" t="s">
        <v>1829</v>
      </c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2"/>
      <c r="AQ361" s="2"/>
      <c r="AR361" s="2"/>
      <c r="AS361" s="1"/>
      <c r="AT361" s="1"/>
      <c r="AU361" s="1"/>
      <c r="AV361" s="1"/>
      <c r="AW361" s="1"/>
      <c r="AX361" s="2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2"/>
      <c r="BJ361" s="2"/>
      <c r="BK361" s="1"/>
      <c r="BL361" s="2"/>
      <c r="BM361" s="2"/>
      <c r="BN361" s="2"/>
      <c r="BO361" s="1" t="s">
        <v>1111</v>
      </c>
      <c r="BP361" s="29"/>
    </row>
    <row r="362" spans="1:68" ht="46.8">
      <c r="A362" s="23">
        <v>358</v>
      </c>
      <c r="B362" s="33" t="s">
        <v>1083</v>
      </c>
      <c r="C362" s="33" t="s">
        <v>390</v>
      </c>
      <c r="D362" s="33" t="s">
        <v>216</v>
      </c>
      <c r="E362" s="33">
        <v>92</v>
      </c>
      <c r="F362" s="33" t="s">
        <v>325</v>
      </c>
      <c r="G362" s="33" t="s">
        <v>325</v>
      </c>
      <c r="H362" s="52" t="str">
        <f t="shared" si="10"/>
        <v>王＊</v>
      </c>
      <c r="I362" s="23" t="str">
        <f t="shared" si="11"/>
        <v>2＊856683</v>
      </c>
      <c r="J362" s="33" t="s">
        <v>1665</v>
      </c>
      <c r="K362" s="33" t="s">
        <v>1148</v>
      </c>
      <c r="L362" s="33">
        <v>5760230</v>
      </c>
      <c r="M362" s="33">
        <v>5760300</v>
      </c>
      <c r="N362" s="33">
        <v>5761110</v>
      </c>
      <c r="O362" s="33"/>
      <c r="P362" s="33"/>
      <c r="Q362" s="33"/>
      <c r="R362" s="33">
        <v>1410</v>
      </c>
      <c r="S362" s="2"/>
      <c r="T362" s="2"/>
      <c r="U362" s="2"/>
      <c r="V362" s="2"/>
      <c r="W362" s="2"/>
      <c r="X362" s="18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2"/>
      <c r="AQ362" s="2"/>
      <c r="AR362" s="2"/>
      <c r="AS362" s="1"/>
      <c r="AT362" s="1"/>
      <c r="AU362" s="1"/>
      <c r="AV362" s="1"/>
      <c r="AW362" s="1"/>
      <c r="AX362" s="2"/>
      <c r="AY362" s="1"/>
      <c r="AZ362" s="1"/>
      <c r="BA362" s="1"/>
      <c r="BB362" s="1" t="s">
        <v>1830</v>
      </c>
      <c r="BC362" s="1"/>
      <c r="BD362" s="1"/>
      <c r="BE362" s="1"/>
      <c r="BF362" s="1"/>
      <c r="BG362" s="1"/>
      <c r="BH362" s="1"/>
      <c r="BI362" s="2" t="s">
        <v>1829</v>
      </c>
      <c r="BJ362" s="2"/>
      <c r="BK362" s="1"/>
      <c r="BL362" s="2"/>
      <c r="BM362" s="2"/>
      <c r="BN362" s="2"/>
      <c r="BO362" s="1"/>
      <c r="BP362" s="29"/>
    </row>
    <row r="363" spans="1:68" ht="46.8">
      <c r="A363" s="23">
        <v>359</v>
      </c>
      <c r="B363" s="33" t="s">
        <v>1990</v>
      </c>
      <c r="C363" s="33" t="s">
        <v>1777</v>
      </c>
      <c r="D363" s="33" t="s">
        <v>218</v>
      </c>
      <c r="E363" s="33">
        <v>72</v>
      </c>
      <c r="F363" s="33" t="s">
        <v>1638</v>
      </c>
      <c r="G363" s="67">
        <v>44289</v>
      </c>
      <c r="H363" s="52" t="str">
        <f t="shared" si="10"/>
        <v>朱＊達</v>
      </c>
      <c r="I363" s="23" t="str">
        <f t="shared" si="11"/>
        <v>1＊039510</v>
      </c>
      <c r="J363" s="33" t="s">
        <v>1692</v>
      </c>
      <c r="K363" s="33" t="s">
        <v>1153</v>
      </c>
      <c r="L363" s="33">
        <v>5760230</v>
      </c>
      <c r="M363" s="33">
        <v>5760475</v>
      </c>
      <c r="N363" s="33">
        <v>5760480</v>
      </c>
      <c r="O363" s="33"/>
      <c r="P363" s="33"/>
      <c r="Q363" s="33"/>
      <c r="R363" s="33">
        <v>1410</v>
      </c>
      <c r="S363" s="2"/>
      <c r="T363" s="2"/>
      <c r="U363" s="2"/>
      <c r="V363" s="2"/>
      <c r="W363" s="2"/>
      <c r="X363" s="18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2"/>
      <c r="AQ363" s="2"/>
      <c r="AR363" s="2"/>
      <c r="AS363" s="1"/>
      <c r="AT363" s="1"/>
      <c r="AU363" s="1"/>
      <c r="AV363" s="1"/>
      <c r="AW363" s="1"/>
      <c r="AX363" s="2" t="s">
        <v>1829</v>
      </c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2" t="s">
        <v>1829</v>
      </c>
      <c r="BJ363" s="2"/>
      <c r="BK363" s="1"/>
      <c r="BL363" s="2"/>
      <c r="BM363" s="2"/>
      <c r="BN363" s="2"/>
      <c r="BO363" s="1" t="s">
        <v>1111</v>
      </c>
      <c r="BP363" s="29"/>
    </row>
    <row r="364" spans="1:68" ht="31.2">
      <c r="A364" s="23">
        <v>360</v>
      </c>
      <c r="B364" s="33" t="s">
        <v>1991</v>
      </c>
      <c r="C364" s="33" t="s">
        <v>1778</v>
      </c>
      <c r="D364" s="33" t="s">
        <v>216</v>
      </c>
      <c r="E364" s="33">
        <v>87</v>
      </c>
      <c r="F364" s="33" t="s">
        <v>325</v>
      </c>
      <c r="G364" s="33" t="s">
        <v>325</v>
      </c>
      <c r="H364" s="52" t="str">
        <f t="shared" si="10"/>
        <v>李＊瑩</v>
      </c>
      <c r="I364" s="23" t="str">
        <f t="shared" si="11"/>
        <v>0＊707461</v>
      </c>
      <c r="J364" s="33" t="s">
        <v>1692</v>
      </c>
      <c r="K364" s="33" t="s">
        <v>1127</v>
      </c>
      <c r="L364" s="33">
        <v>5760190</v>
      </c>
      <c r="M364" s="33">
        <v>5760300</v>
      </c>
      <c r="N364" s="33"/>
      <c r="O364" s="33"/>
      <c r="P364" s="33"/>
      <c r="Q364" s="33"/>
      <c r="R364" s="33">
        <v>1410</v>
      </c>
      <c r="S364" s="2"/>
      <c r="T364" s="2"/>
      <c r="U364" s="2"/>
      <c r="V364" s="2"/>
      <c r="W364" s="2"/>
      <c r="X364" s="18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2"/>
      <c r="AQ364" s="2"/>
      <c r="AR364" s="2"/>
      <c r="AS364" s="1"/>
      <c r="AT364" s="1"/>
      <c r="AU364" s="1"/>
      <c r="AV364" s="1"/>
      <c r="AW364" s="1"/>
      <c r="AX364" s="2"/>
      <c r="AY364" s="1"/>
      <c r="AZ364" s="1"/>
      <c r="BA364" s="1"/>
      <c r="BB364" s="1"/>
      <c r="BC364" s="1"/>
      <c r="BD364" s="1"/>
      <c r="BE364" s="1"/>
      <c r="BF364" s="1"/>
      <c r="BG364" s="1" t="s">
        <v>1829</v>
      </c>
      <c r="BH364" s="1"/>
      <c r="BI364" s="2"/>
      <c r="BJ364" s="2"/>
      <c r="BK364" s="1"/>
      <c r="BL364" s="2"/>
      <c r="BM364" s="2"/>
      <c r="BN364" s="2"/>
      <c r="BO364" s="1"/>
      <c r="BP364" s="29"/>
    </row>
    <row r="365" spans="1:68" ht="31.2">
      <c r="A365" s="23">
        <v>361</v>
      </c>
      <c r="B365" s="33" t="s">
        <v>1992</v>
      </c>
      <c r="C365" s="33" t="s">
        <v>1779</v>
      </c>
      <c r="D365" s="33" t="s">
        <v>216</v>
      </c>
      <c r="E365" s="33">
        <v>85</v>
      </c>
      <c r="F365" s="33" t="s">
        <v>1648</v>
      </c>
      <c r="G365" s="67">
        <v>44313</v>
      </c>
      <c r="H365" s="52" t="str">
        <f t="shared" si="10"/>
        <v>許＊愛玉</v>
      </c>
      <c r="I365" s="23" t="str">
        <f t="shared" si="11"/>
        <v>0＊526164</v>
      </c>
      <c r="J365" s="33" t="s">
        <v>1692</v>
      </c>
      <c r="K365" s="33" t="s">
        <v>1152</v>
      </c>
      <c r="L365" s="33">
        <v>5760475</v>
      </c>
      <c r="M365" s="33">
        <v>5760480</v>
      </c>
      <c r="N365" s="33"/>
      <c r="O365" s="33"/>
      <c r="P365" s="33"/>
      <c r="Q365" s="33"/>
      <c r="R365" s="33">
        <v>1410</v>
      </c>
      <c r="S365" s="2"/>
      <c r="T365" s="2"/>
      <c r="U365" s="2"/>
      <c r="V365" s="2"/>
      <c r="W365" s="2"/>
      <c r="X365" s="18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2"/>
      <c r="AQ365" s="2"/>
      <c r="AR365" s="2"/>
      <c r="AS365" s="1"/>
      <c r="AT365" s="1"/>
      <c r="AU365" s="1"/>
      <c r="AV365" s="1"/>
      <c r="AW365" s="1"/>
      <c r="AX365" s="2" t="s">
        <v>1829</v>
      </c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2"/>
      <c r="BJ365" s="2"/>
      <c r="BK365" s="1"/>
      <c r="BL365" s="2"/>
      <c r="BM365" s="2"/>
      <c r="BN365" s="2"/>
      <c r="BO365" s="1" t="s">
        <v>1111</v>
      </c>
      <c r="BP365" s="29"/>
    </row>
    <row r="366" spans="1:68" ht="31.2">
      <c r="A366" s="23">
        <v>362</v>
      </c>
      <c r="B366" s="33" t="s">
        <v>1993</v>
      </c>
      <c r="C366" s="33" t="s">
        <v>1780</v>
      </c>
      <c r="D366" s="33" t="s">
        <v>218</v>
      </c>
      <c r="E366" s="33">
        <v>84</v>
      </c>
      <c r="F366" s="33" t="s">
        <v>1629</v>
      </c>
      <c r="G366" s="67">
        <v>44289</v>
      </c>
      <c r="H366" s="52" t="str">
        <f t="shared" si="10"/>
        <v>李＊棍</v>
      </c>
      <c r="I366" s="23" t="str">
        <f t="shared" si="11"/>
        <v>0＊408008</v>
      </c>
      <c r="J366" s="33" t="s">
        <v>1651</v>
      </c>
      <c r="K366" s="33" t="s">
        <v>1142</v>
      </c>
      <c r="L366" s="33">
        <v>5760475</v>
      </c>
      <c r="M366" s="33">
        <v>5761110</v>
      </c>
      <c r="N366" s="33"/>
      <c r="O366" s="33"/>
      <c r="P366" s="33"/>
      <c r="Q366" s="33"/>
      <c r="R366" s="33">
        <v>1410</v>
      </c>
      <c r="S366" s="2"/>
      <c r="T366" s="2"/>
      <c r="U366" s="2"/>
      <c r="V366" s="2"/>
      <c r="W366" s="2"/>
      <c r="X366" s="18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2"/>
      <c r="AQ366" s="2"/>
      <c r="AR366" s="2"/>
      <c r="AS366" s="1"/>
      <c r="AT366" s="1"/>
      <c r="AU366" s="1"/>
      <c r="AV366" s="1"/>
      <c r="AW366" s="1"/>
      <c r="AX366" s="2"/>
      <c r="AY366" s="1"/>
      <c r="AZ366" s="1"/>
      <c r="BA366" s="1"/>
      <c r="BB366" s="1" t="s">
        <v>1830</v>
      </c>
      <c r="BC366" s="1"/>
      <c r="BD366" s="1"/>
      <c r="BE366" s="1"/>
      <c r="BF366" s="1"/>
      <c r="BG366" s="1"/>
      <c r="BH366" s="1"/>
      <c r="BI366" s="2"/>
      <c r="BJ366" s="2"/>
      <c r="BK366" s="1"/>
      <c r="BL366" s="2"/>
      <c r="BM366" s="2"/>
      <c r="BN366" s="2"/>
      <c r="BO366" s="1" t="s">
        <v>1111</v>
      </c>
      <c r="BP366" s="29"/>
    </row>
    <row r="367" spans="1:68" ht="46.8">
      <c r="A367" s="23">
        <v>363</v>
      </c>
      <c r="B367" s="33" t="s">
        <v>1994</v>
      </c>
      <c r="C367" s="33" t="s">
        <v>1781</v>
      </c>
      <c r="D367" s="33" t="s">
        <v>218</v>
      </c>
      <c r="E367" s="33">
        <v>50</v>
      </c>
      <c r="F367" s="33" t="s">
        <v>325</v>
      </c>
      <c r="G367" s="33" t="s">
        <v>325</v>
      </c>
      <c r="H367" s="52" t="str">
        <f t="shared" si="10"/>
        <v>葉＊志</v>
      </c>
      <c r="I367" s="23" t="str">
        <f t="shared" si="11"/>
        <v>0＊810340</v>
      </c>
      <c r="J367" s="33" t="s">
        <v>1782</v>
      </c>
      <c r="K367" s="33" t="s">
        <v>1132</v>
      </c>
      <c r="L367" s="33">
        <v>5760190</v>
      </c>
      <c r="M367" s="33">
        <v>5760300</v>
      </c>
      <c r="N367" s="33">
        <v>5761050</v>
      </c>
      <c r="O367" s="33"/>
      <c r="P367" s="33"/>
      <c r="Q367" s="33"/>
      <c r="R367" s="33">
        <v>1410</v>
      </c>
      <c r="S367" s="2"/>
      <c r="T367" s="2"/>
      <c r="U367" s="2"/>
      <c r="V367" s="2"/>
      <c r="W367" s="2"/>
      <c r="X367" s="18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2"/>
      <c r="AQ367" s="2"/>
      <c r="AR367" s="2"/>
      <c r="AS367" s="1"/>
      <c r="AT367" s="1"/>
      <c r="AU367" s="1"/>
      <c r="AV367" s="1"/>
      <c r="AW367" s="1"/>
      <c r="AX367" s="2"/>
      <c r="AY367" s="1"/>
      <c r="AZ367" s="1"/>
      <c r="BA367" s="1"/>
      <c r="BB367" s="1"/>
      <c r="BC367" s="1"/>
      <c r="BD367" s="1"/>
      <c r="BE367" s="1"/>
      <c r="BF367" s="1" t="s">
        <v>1829</v>
      </c>
      <c r="BG367" s="1" t="s">
        <v>1829</v>
      </c>
      <c r="BH367" s="1"/>
      <c r="BI367" s="2"/>
      <c r="BJ367" s="2"/>
      <c r="BK367" s="1"/>
      <c r="BL367" s="2"/>
      <c r="BM367" s="2"/>
      <c r="BN367" s="2"/>
      <c r="BO367" s="1"/>
      <c r="BP367" s="29"/>
    </row>
    <row r="368" spans="1:68" ht="46.8">
      <c r="A368" s="23">
        <v>364</v>
      </c>
      <c r="B368" s="33" t="s">
        <v>1879</v>
      </c>
      <c r="C368" s="33" t="s">
        <v>1655</v>
      </c>
      <c r="D368" s="33" t="s">
        <v>216</v>
      </c>
      <c r="E368" s="33">
        <v>61</v>
      </c>
      <c r="F368" s="33" t="s">
        <v>325</v>
      </c>
      <c r="G368" s="33" t="s">
        <v>325</v>
      </c>
      <c r="H368" s="52" t="str">
        <f t="shared" si="10"/>
        <v>施＊伶</v>
      </c>
      <c r="I368" s="23" t="str">
        <f t="shared" si="11"/>
        <v>0＊639601</v>
      </c>
      <c r="J368" s="33" t="s">
        <v>1664</v>
      </c>
      <c r="K368" s="33" t="s">
        <v>1148</v>
      </c>
      <c r="L368" s="33">
        <v>5760230</v>
      </c>
      <c r="M368" s="33">
        <v>5760300</v>
      </c>
      <c r="N368" s="33">
        <v>5761110</v>
      </c>
      <c r="O368" s="33"/>
      <c r="P368" s="33"/>
      <c r="Q368" s="33"/>
      <c r="R368" s="33">
        <v>1410</v>
      </c>
      <c r="S368" s="2"/>
      <c r="T368" s="2"/>
      <c r="U368" s="2"/>
      <c r="V368" s="2"/>
      <c r="W368" s="2"/>
      <c r="X368" s="18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2"/>
      <c r="AQ368" s="2"/>
      <c r="AR368" s="2"/>
      <c r="AS368" s="1"/>
      <c r="AT368" s="1"/>
      <c r="AU368" s="1"/>
      <c r="AV368" s="1"/>
      <c r="AW368" s="1"/>
      <c r="AX368" s="2"/>
      <c r="AY368" s="1"/>
      <c r="AZ368" s="1"/>
      <c r="BA368" s="1"/>
      <c r="BB368" s="1" t="s">
        <v>1830</v>
      </c>
      <c r="BC368" s="1"/>
      <c r="BD368" s="1"/>
      <c r="BE368" s="1"/>
      <c r="BF368" s="1"/>
      <c r="BG368" s="1"/>
      <c r="BH368" s="1"/>
      <c r="BI368" s="2" t="s">
        <v>1829</v>
      </c>
      <c r="BJ368" s="2"/>
      <c r="BK368" s="1"/>
      <c r="BL368" s="2"/>
      <c r="BM368" s="2"/>
      <c r="BN368" s="2"/>
      <c r="BO368" s="1"/>
      <c r="BP368" s="29"/>
    </row>
    <row r="369" spans="1:68" ht="31.2">
      <c r="A369" s="23">
        <v>365</v>
      </c>
      <c r="B369" s="33" t="s">
        <v>1983</v>
      </c>
      <c r="C369" s="33" t="s">
        <v>1769</v>
      </c>
      <c r="D369" s="33" t="s">
        <v>216</v>
      </c>
      <c r="E369" s="33">
        <v>74</v>
      </c>
      <c r="F369" s="33" t="s">
        <v>1685</v>
      </c>
      <c r="G369" s="67">
        <v>44289</v>
      </c>
      <c r="H369" s="52" t="str">
        <f t="shared" si="10"/>
        <v>趙＊映</v>
      </c>
      <c r="I369" s="23" t="str">
        <f t="shared" si="11"/>
        <v>1＊399085</v>
      </c>
      <c r="J369" s="33" t="s">
        <v>1664</v>
      </c>
      <c r="K369" s="33" t="s">
        <v>1127</v>
      </c>
      <c r="L369" s="33">
        <v>5760190</v>
      </c>
      <c r="M369" s="33">
        <v>5760300</v>
      </c>
      <c r="N369" s="33"/>
      <c r="O369" s="33"/>
      <c r="P369" s="33"/>
      <c r="Q369" s="33"/>
      <c r="R369" s="33">
        <v>1410</v>
      </c>
      <c r="S369" s="2"/>
      <c r="T369" s="2"/>
      <c r="U369" s="2"/>
      <c r="V369" s="2"/>
      <c r="W369" s="2"/>
      <c r="X369" s="18"/>
      <c r="Y369" s="1"/>
      <c r="Z369" s="1"/>
      <c r="AA369" s="1"/>
      <c r="AB369" s="1"/>
      <c r="AC369" s="1" t="s">
        <v>1108</v>
      </c>
      <c r="AD369" s="1"/>
      <c r="AE369" s="1"/>
      <c r="AF369" s="1"/>
      <c r="AG369" s="1"/>
      <c r="AH369" s="1" t="s">
        <v>1108</v>
      </c>
      <c r="AI369" s="1"/>
      <c r="AJ369" s="1"/>
      <c r="AK369" s="1"/>
      <c r="AL369" s="1"/>
      <c r="AM369" s="1"/>
      <c r="AN369" s="1"/>
      <c r="AO369" s="1"/>
      <c r="AP369" s="2"/>
      <c r="AQ369" s="2"/>
      <c r="AR369" s="2"/>
      <c r="AS369" s="1"/>
      <c r="AT369" s="1"/>
      <c r="AU369" s="1"/>
      <c r="AV369" s="1"/>
      <c r="AW369" s="1"/>
      <c r="AX369" s="2"/>
      <c r="AY369" s="1"/>
      <c r="AZ369" s="1"/>
      <c r="BA369" s="1"/>
      <c r="BB369" s="1"/>
      <c r="BC369" s="1"/>
      <c r="BD369" s="1"/>
      <c r="BE369" s="1"/>
      <c r="BF369" s="1"/>
      <c r="BG369" s="1" t="s">
        <v>1829</v>
      </c>
      <c r="BH369" s="1"/>
      <c r="BI369" s="2"/>
      <c r="BJ369" s="2"/>
      <c r="BK369" s="1"/>
      <c r="BL369" s="2"/>
      <c r="BM369" s="2"/>
      <c r="BN369" s="2"/>
      <c r="BO369" s="1"/>
      <c r="BP369" s="29"/>
    </row>
    <row r="370" spans="1:68" ht="46.8">
      <c r="A370" s="23">
        <v>366</v>
      </c>
      <c r="B370" s="33" t="s">
        <v>1995</v>
      </c>
      <c r="C370" s="33" t="s">
        <v>1783</v>
      </c>
      <c r="D370" s="33" t="s">
        <v>216</v>
      </c>
      <c r="E370" s="33">
        <v>64</v>
      </c>
      <c r="F370" s="33" t="s">
        <v>325</v>
      </c>
      <c r="G370" s="33" t="s">
        <v>325</v>
      </c>
      <c r="H370" s="52" t="str">
        <f t="shared" ref="H370:H379" si="12">REPLACE(B370,2,1,"＊")</f>
        <v>羅＊瑾</v>
      </c>
      <c r="I370" s="23" t="str">
        <f t="shared" si="11"/>
        <v>1＊239109</v>
      </c>
      <c r="J370" s="33" t="s">
        <v>1664</v>
      </c>
      <c r="K370" s="33" t="s">
        <v>1140</v>
      </c>
      <c r="L370" s="33">
        <v>5760190</v>
      </c>
      <c r="M370" s="33">
        <v>5760200</v>
      </c>
      <c r="N370" s="33">
        <v>5760300</v>
      </c>
      <c r="O370" s="33"/>
      <c r="P370" s="33"/>
      <c r="Q370" s="33"/>
      <c r="R370" s="33">
        <v>1410</v>
      </c>
      <c r="S370" s="2"/>
      <c r="T370" s="2"/>
      <c r="U370" s="2"/>
      <c r="V370" s="2"/>
      <c r="W370" s="2"/>
      <c r="X370" s="18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2"/>
      <c r="AQ370" s="2"/>
      <c r="AR370" s="2"/>
      <c r="AS370" s="1"/>
      <c r="AT370" s="1"/>
      <c r="AU370" s="1"/>
      <c r="AV370" s="1"/>
      <c r="AW370" s="1"/>
      <c r="AX370" s="2"/>
      <c r="AY370" s="1"/>
      <c r="AZ370" s="1"/>
      <c r="BA370" s="1"/>
      <c r="BB370" s="1"/>
      <c r="BC370" s="1"/>
      <c r="BD370" s="1"/>
      <c r="BE370" s="1"/>
      <c r="BF370" s="1"/>
      <c r="BG370" s="1" t="s">
        <v>1829</v>
      </c>
      <c r="BH370" s="1"/>
      <c r="BI370" s="2"/>
      <c r="BJ370" s="2"/>
      <c r="BK370" s="1"/>
      <c r="BL370" s="2" t="s">
        <v>1114</v>
      </c>
      <c r="BM370" s="2"/>
      <c r="BN370" s="2"/>
      <c r="BO370" s="1"/>
      <c r="BP370" s="29"/>
    </row>
    <row r="371" spans="1:68" ht="46.8">
      <c r="A371" s="23">
        <v>367</v>
      </c>
      <c r="B371" s="33" t="s">
        <v>1996</v>
      </c>
      <c r="C371" s="33" t="s">
        <v>1784</v>
      </c>
      <c r="D371" s="33" t="s">
        <v>218</v>
      </c>
      <c r="E371" s="33">
        <v>76</v>
      </c>
      <c r="F371" s="33" t="s">
        <v>325</v>
      </c>
      <c r="G371" s="33" t="s">
        <v>325</v>
      </c>
      <c r="H371" s="52" t="str">
        <f t="shared" si="12"/>
        <v>梁＊安</v>
      </c>
      <c r="I371" s="23" t="str">
        <f t="shared" si="11"/>
        <v>2＊411607</v>
      </c>
      <c r="J371" s="33" t="s">
        <v>1664</v>
      </c>
      <c r="K371" s="33" t="s">
        <v>1132</v>
      </c>
      <c r="L371" s="33">
        <v>5760190</v>
      </c>
      <c r="M371" s="33">
        <v>5760300</v>
      </c>
      <c r="N371" s="33">
        <v>5761050</v>
      </c>
      <c r="O371" s="33"/>
      <c r="P371" s="33"/>
      <c r="Q371" s="33"/>
      <c r="R371" s="33">
        <v>1410</v>
      </c>
      <c r="S371" s="2"/>
      <c r="T371" s="2"/>
      <c r="U371" s="2"/>
      <c r="V371" s="2"/>
      <c r="W371" s="2"/>
      <c r="X371" s="18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2"/>
      <c r="AQ371" s="2"/>
      <c r="AR371" s="2"/>
      <c r="AS371" s="1"/>
      <c r="AT371" s="1"/>
      <c r="AU371" s="1"/>
      <c r="AV371" s="1"/>
      <c r="AW371" s="1"/>
      <c r="AX371" s="2"/>
      <c r="AY371" s="1"/>
      <c r="AZ371" s="1"/>
      <c r="BA371" s="1"/>
      <c r="BB371" s="1"/>
      <c r="BC371" s="1"/>
      <c r="BD371" s="1"/>
      <c r="BE371" s="1"/>
      <c r="BF371" s="1" t="s">
        <v>1829</v>
      </c>
      <c r="BG371" s="1" t="s">
        <v>1829</v>
      </c>
      <c r="BH371" s="1"/>
      <c r="BI371" s="2"/>
      <c r="BJ371" s="2"/>
      <c r="BK371" s="1"/>
      <c r="BL371" s="2"/>
      <c r="BM371" s="2"/>
      <c r="BN371" s="2"/>
      <c r="BO371" s="1"/>
      <c r="BP371" s="29"/>
    </row>
    <row r="372" spans="1:68" ht="62.4">
      <c r="A372" s="23">
        <v>368</v>
      </c>
      <c r="B372" s="33" t="s">
        <v>1997</v>
      </c>
      <c r="C372" s="33" t="s">
        <v>1785</v>
      </c>
      <c r="D372" s="33" t="s">
        <v>218</v>
      </c>
      <c r="E372" s="33">
        <v>49</v>
      </c>
      <c r="F372" s="33" t="s">
        <v>1665</v>
      </c>
      <c r="G372" s="68" t="s">
        <v>2350</v>
      </c>
      <c r="H372" s="52" t="str">
        <f t="shared" si="12"/>
        <v>陳＊志</v>
      </c>
      <c r="I372" s="23" t="str">
        <f t="shared" si="11"/>
        <v>1＊263621</v>
      </c>
      <c r="J372" s="33" t="s">
        <v>1664</v>
      </c>
      <c r="K372" s="33" t="s">
        <v>1814</v>
      </c>
      <c r="L372" s="33">
        <v>5760230</v>
      </c>
      <c r="M372" s="33">
        <v>5760300</v>
      </c>
      <c r="N372" s="33">
        <v>5760475</v>
      </c>
      <c r="O372" s="33">
        <v>5761110</v>
      </c>
      <c r="P372" s="33"/>
      <c r="Q372" s="33"/>
      <c r="R372" s="33">
        <v>1410</v>
      </c>
      <c r="S372" s="2"/>
      <c r="T372" s="2"/>
      <c r="U372" s="2"/>
      <c r="V372" s="2"/>
      <c r="W372" s="2"/>
      <c r="X372" s="18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2"/>
      <c r="AQ372" s="2"/>
      <c r="AR372" s="2"/>
      <c r="AS372" s="1"/>
      <c r="AT372" s="1"/>
      <c r="AU372" s="1"/>
      <c r="AV372" s="1"/>
      <c r="AW372" s="1"/>
      <c r="AX372" s="2"/>
      <c r="AY372" s="1"/>
      <c r="AZ372" s="1"/>
      <c r="BA372" s="1"/>
      <c r="BB372" s="1" t="s">
        <v>1830</v>
      </c>
      <c r="BC372" s="1"/>
      <c r="BD372" s="1"/>
      <c r="BE372" s="1"/>
      <c r="BF372" s="1"/>
      <c r="BG372" s="1"/>
      <c r="BH372" s="1"/>
      <c r="BI372" s="2" t="s">
        <v>1829</v>
      </c>
      <c r="BJ372" s="2"/>
      <c r="BK372" s="1"/>
      <c r="BL372" s="2"/>
      <c r="BM372" s="2"/>
      <c r="BN372" s="2"/>
      <c r="BO372" s="1" t="s">
        <v>1111</v>
      </c>
      <c r="BP372" s="29"/>
    </row>
    <row r="373" spans="1:68" ht="31.2">
      <c r="A373" s="23">
        <v>369</v>
      </c>
      <c r="B373" s="33" t="s">
        <v>310</v>
      </c>
      <c r="C373" s="33" t="s">
        <v>207</v>
      </c>
      <c r="D373" s="33" t="s">
        <v>218</v>
      </c>
      <c r="E373" s="33">
        <v>62</v>
      </c>
      <c r="F373" s="33" t="s">
        <v>360</v>
      </c>
      <c r="G373" s="67">
        <v>44306</v>
      </c>
      <c r="H373" s="52" t="str">
        <f t="shared" si="12"/>
        <v>黃＊永</v>
      </c>
      <c r="I373" s="23" t="str">
        <f t="shared" si="11"/>
        <v>2＊750291</v>
      </c>
      <c r="J373" s="33" t="s">
        <v>1662</v>
      </c>
      <c r="K373" s="33" t="s">
        <v>1152</v>
      </c>
      <c r="L373" s="33">
        <v>5760475</v>
      </c>
      <c r="M373" s="33">
        <v>5760480</v>
      </c>
      <c r="N373" s="33"/>
      <c r="O373" s="33"/>
      <c r="P373" s="33"/>
      <c r="Q373" s="33"/>
      <c r="R373" s="33">
        <v>1410</v>
      </c>
      <c r="S373" s="2"/>
      <c r="T373" s="2"/>
      <c r="U373" s="2"/>
      <c r="V373" s="2"/>
      <c r="W373" s="2"/>
      <c r="X373" s="18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2"/>
      <c r="AQ373" s="2"/>
      <c r="AR373" s="2"/>
      <c r="AS373" s="1"/>
      <c r="AT373" s="1"/>
      <c r="AU373" s="1"/>
      <c r="AV373" s="1"/>
      <c r="AW373" s="1"/>
      <c r="AX373" s="2" t="s">
        <v>1829</v>
      </c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2"/>
      <c r="BJ373" s="2"/>
      <c r="BK373" s="1"/>
      <c r="BL373" s="2"/>
      <c r="BM373" s="2"/>
      <c r="BN373" s="2"/>
      <c r="BO373" s="1" t="s">
        <v>1111</v>
      </c>
      <c r="BP373" s="29"/>
    </row>
    <row r="374" spans="1:68" ht="16.2">
      <c r="A374" s="23">
        <v>370</v>
      </c>
      <c r="B374" s="33" t="s">
        <v>1998</v>
      </c>
      <c r="C374" s="33" t="s">
        <v>1786</v>
      </c>
      <c r="D374" s="33" t="s">
        <v>218</v>
      </c>
      <c r="E374" s="33">
        <v>71</v>
      </c>
      <c r="F374" s="33" t="s">
        <v>325</v>
      </c>
      <c r="G374" s="33" t="s">
        <v>325</v>
      </c>
      <c r="H374" s="52" t="str">
        <f t="shared" si="12"/>
        <v>許＊全</v>
      </c>
      <c r="I374" s="23" t="str">
        <f t="shared" si="11"/>
        <v>0＊361199</v>
      </c>
      <c r="J374" s="33" t="s">
        <v>1594</v>
      </c>
      <c r="K374" s="33">
        <v>5760350</v>
      </c>
      <c r="L374" s="33">
        <v>5760350</v>
      </c>
      <c r="M374" s="33"/>
      <c r="N374" s="33"/>
      <c r="O374" s="33"/>
      <c r="P374" s="33"/>
      <c r="Q374" s="33"/>
      <c r="R374" s="33">
        <v>1551</v>
      </c>
      <c r="S374" s="2"/>
      <c r="T374" s="2"/>
      <c r="U374" s="2"/>
      <c r="V374" s="2"/>
      <c r="W374" s="2"/>
      <c r="X374" s="18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2"/>
      <c r="AQ374" s="2"/>
      <c r="AR374" s="2"/>
      <c r="AS374" s="1"/>
      <c r="AT374" s="1"/>
      <c r="AU374" s="1"/>
      <c r="AV374" s="1"/>
      <c r="AW374" s="1"/>
      <c r="AX374" s="2"/>
      <c r="AY374" s="1"/>
      <c r="AZ374" s="1"/>
      <c r="BA374" s="1" t="s">
        <v>1829</v>
      </c>
      <c r="BB374" s="1"/>
      <c r="BC374" s="1"/>
      <c r="BD374" s="1"/>
      <c r="BE374" s="1"/>
      <c r="BF374" s="1"/>
      <c r="BG374" s="1"/>
      <c r="BH374" s="1"/>
      <c r="BI374" s="2"/>
      <c r="BJ374" s="2"/>
      <c r="BK374" s="1"/>
      <c r="BL374" s="2"/>
      <c r="BM374" s="2"/>
      <c r="BN374" s="2"/>
      <c r="BO374" s="1"/>
      <c r="BP374" s="29"/>
    </row>
    <row r="375" spans="1:68" ht="31.2">
      <c r="A375" s="23">
        <v>371</v>
      </c>
      <c r="B375" s="33" t="s">
        <v>1543</v>
      </c>
      <c r="C375" s="33" t="s">
        <v>1453</v>
      </c>
      <c r="D375" s="33" t="s">
        <v>216</v>
      </c>
      <c r="E375" s="33">
        <v>53</v>
      </c>
      <c r="F375" s="33" t="s">
        <v>325</v>
      </c>
      <c r="G375" s="33" t="s">
        <v>325</v>
      </c>
      <c r="H375" s="52" t="str">
        <f t="shared" si="12"/>
        <v>王＊觀</v>
      </c>
      <c r="I375" s="23" t="str">
        <f t="shared" si="11"/>
        <v>1＊610455</v>
      </c>
      <c r="J375" s="33" t="s">
        <v>1627</v>
      </c>
      <c r="K375" s="33" t="s">
        <v>1142</v>
      </c>
      <c r="L375" s="33">
        <v>5760475</v>
      </c>
      <c r="M375" s="33">
        <v>5761110</v>
      </c>
      <c r="N375" s="33"/>
      <c r="O375" s="33"/>
      <c r="P375" s="33"/>
      <c r="Q375" s="33"/>
      <c r="R375" s="33">
        <v>1551</v>
      </c>
      <c r="S375" s="2"/>
      <c r="T375" s="2"/>
      <c r="U375" s="2"/>
      <c r="V375" s="2"/>
      <c r="W375" s="2"/>
      <c r="X375" s="18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2"/>
      <c r="AQ375" s="2"/>
      <c r="AR375" s="2"/>
      <c r="AS375" s="1"/>
      <c r="AT375" s="1"/>
      <c r="AU375" s="1"/>
      <c r="AV375" s="1"/>
      <c r="AW375" s="1"/>
      <c r="AX375" s="2"/>
      <c r="AY375" s="1"/>
      <c r="AZ375" s="1"/>
      <c r="BA375" s="1"/>
      <c r="BB375" s="1" t="s">
        <v>1830</v>
      </c>
      <c r="BC375" s="1"/>
      <c r="BD375" s="1"/>
      <c r="BE375" s="1"/>
      <c r="BF375" s="1"/>
      <c r="BG375" s="1"/>
      <c r="BH375" s="1"/>
      <c r="BI375" s="2"/>
      <c r="BJ375" s="2"/>
      <c r="BK375" s="1"/>
      <c r="BL375" s="2"/>
      <c r="BM375" s="2"/>
      <c r="BN375" s="2"/>
      <c r="BO375" s="1" t="s">
        <v>1111</v>
      </c>
      <c r="BP375" s="29"/>
    </row>
    <row r="376" spans="1:68" ht="31.2">
      <c r="A376" s="23">
        <v>372</v>
      </c>
      <c r="B376" s="33" t="s">
        <v>743</v>
      </c>
      <c r="C376" s="33" t="s">
        <v>744</v>
      </c>
      <c r="D376" s="33" t="s">
        <v>216</v>
      </c>
      <c r="E376" s="33">
        <v>66</v>
      </c>
      <c r="F376" s="33" t="s">
        <v>325</v>
      </c>
      <c r="G376" s="33" t="s">
        <v>325</v>
      </c>
      <c r="H376" s="52" t="str">
        <f t="shared" si="12"/>
        <v>謝＊貴</v>
      </c>
      <c r="I376" s="23" t="str">
        <f t="shared" si="11"/>
        <v>2＊497355</v>
      </c>
      <c r="J376" s="33" t="s">
        <v>1627</v>
      </c>
      <c r="K376" s="33" t="s">
        <v>1820</v>
      </c>
      <c r="L376" s="33">
        <v>5760070</v>
      </c>
      <c r="M376" s="33">
        <v>5760350</v>
      </c>
      <c r="N376" s="33"/>
      <c r="O376" s="33"/>
      <c r="P376" s="33"/>
      <c r="Q376" s="33"/>
      <c r="R376" s="33">
        <v>1551</v>
      </c>
      <c r="S376" s="2"/>
      <c r="T376" s="2"/>
      <c r="U376" s="2"/>
      <c r="V376" s="2"/>
      <c r="W376" s="2"/>
      <c r="X376" s="18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2"/>
      <c r="AQ376" s="2"/>
      <c r="AR376" s="2"/>
      <c r="AS376" s="1"/>
      <c r="AT376" s="1"/>
      <c r="AU376" s="1"/>
      <c r="AV376" s="1"/>
      <c r="AW376" s="1"/>
      <c r="AX376" s="2"/>
      <c r="AY376" s="1"/>
      <c r="AZ376" s="1"/>
      <c r="BA376" s="1" t="s">
        <v>1829</v>
      </c>
      <c r="BB376" s="1"/>
      <c r="BC376" s="1"/>
      <c r="BD376" s="1"/>
      <c r="BE376" s="1"/>
      <c r="BF376" s="1"/>
      <c r="BG376" s="1"/>
      <c r="BH376" s="1"/>
      <c r="BI376" s="2"/>
      <c r="BJ376" s="2"/>
      <c r="BK376" s="1"/>
      <c r="BL376" s="2"/>
      <c r="BM376" s="2"/>
      <c r="BN376" s="2"/>
      <c r="BO376" s="1" t="s">
        <v>1111</v>
      </c>
      <c r="BP376" s="29"/>
    </row>
    <row r="377" spans="1:68" ht="62.4">
      <c r="A377" s="23">
        <v>373</v>
      </c>
      <c r="B377" s="33" t="s">
        <v>1587</v>
      </c>
      <c r="C377" s="33" t="s">
        <v>1504</v>
      </c>
      <c r="D377" s="33" t="s">
        <v>218</v>
      </c>
      <c r="E377" s="33">
        <v>75</v>
      </c>
      <c r="F377" s="33" t="s">
        <v>325</v>
      </c>
      <c r="G377" s="33" t="s">
        <v>325</v>
      </c>
      <c r="H377" s="52" t="str">
        <f t="shared" si="12"/>
        <v>林＊福</v>
      </c>
      <c r="I377" s="23" t="str">
        <f t="shared" si="11"/>
        <v>0＊039083</v>
      </c>
      <c r="J377" s="33" t="s">
        <v>1648</v>
      </c>
      <c r="K377" s="33" t="s">
        <v>1821</v>
      </c>
      <c r="L377" s="33">
        <v>5760190</v>
      </c>
      <c r="M377" s="33">
        <v>5760300</v>
      </c>
      <c r="N377" s="33">
        <v>5760475</v>
      </c>
      <c r="O377" s="33">
        <v>5761050</v>
      </c>
      <c r="P377" s="33"/>
      <c r="Q377" s="33"/>
      <c r="R377" s="33">
        <v>1551</v>
      </c>
      <c r="S377" s="2"/>
      <c r="T377" s="2"/>
      <c r="U377" s="2"/>
      <c r="V377" s="2"/>
      <c r="W377" s="2"/>
      <c r="X377" s="18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2"/>
      <c r="AQ377" s="2"/>
      <c r="AR377" s="2"/>
      <c r="AS377" s="1"/>
      <c r="AT377" s="1"/>
      <c r="AU377" s="1"/>
      <c r="AV377" s="1"/>
      <c r="AW377" s="1"/>
      <c r="AX377" s="2"/>
      <c r="AY377" s="1"/>
      <c r="AZ377" s="1"/>
      <c r="BA377" s="1"/>
      <c r="BB377" s="1"/>
      <c r="BC377" s="1"/>
      <c r="BD377" s="1"/>
      <c r="BE377" s="1"/>
      <c r="BF377" s="1" t="s">
        <v>1829</v>
      </c>
      <c r="BG377" s="1" t="s">
        <v>1829</v>
      </c>
      <c r="BH377" s="1"/>
      <c r="BI377" s="2"/>
      <c r="BJ377" s="2"/>
      <c r="BK377" s="1"/>
      <c r="BL377" s="2"/>
      <c r="BM377" s="2"/>
      <c r="BN377" s="2"/>
      <c r="BO377" s="1" t="s">
        <v>1111</v>
      </c>
      <c r="BP377" s="29"/>
    </row>
    <row r="378" spans="1:68" ht="16.2">
      <c r="A378" s="23">
        <v>374</v>
      </c>
      <c r="B378" s="33" t="s">
        <v>1999</v>
      </c>
      <c r="C378" s="33" t="s">
        <v>1787</v>
      </c>
      <c r="D378" s="33" t="s">
        <v>216</v>
      </c>
      <c r="E378" s="33">
        <v>77</v>
      </c>
      <c r="F378" s="33" t="s">
        <v>1654</v>
      </c>
      <c r="G378" s="33" t="s">
        <v>1664</v>
      </c>
      <c r="H378" s="52" t="str">
        <f t="shared" si="12"/>
        <v>姜＊秋伭</v>
      </c>
      <c r="I378" s="23" t="str">
        <f t="shared" si="11"/>
        <v>0＊363339</v>
      </c>
      <c r="J378" s="33" t="s">
        <v>1664</v>
      </c>
      <c r="K378" s="33">
        <v>5761110</v>
      </c>
      <c r="L378" s="33">
        <v>5761110</v>
      </c>
      <c r="M378" s="33"/>
      <c r="N378" s="33"/>
      <c r="O378" s="33"/>
      <c r="P378" s="33"/>
      <c r="Q378" s="33"/>
      <c r="R378" s="33">
        <v>1551</v>
      </c>
      <c r="S378" s="2"/>
      <c r="T378" s="2"/>
      <c r="U378" s="2"/>
      <c r="V378" s="2"/>
      <c r="W378" s="2"/>
      <c r="X378" s="18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2"/>
      <c r="AQ378" s="2"/>
      <c r="AR378" s="2"/>
      <c r="AS378" s="1"/>
      <c r="AT378" s="1"/>
      <c r="AU378" s="1"/>
      <c r="AV378" s="1"/>
      <c r="AW378" s="1"/>
      <c r="AX378" s="2"/>
      <c r="AY378" s="1"/>
      <c r="AZ378" s="1"/>
      <c r="BA378" s="1"/>
      <c r="BB378" s="1" t="s">
        <v>1830</v>
      </c>
      <c r="BC378" s="1"/>
      <c r="BD378" s="1"/>
      <c r="BE378" s="1"/>
      <c r="BF378" s="1"/>
      <c r="BG378" s="1"/>
      <c r="BH378" s="1"/>
      <c r="BI378" s="2"/>
      <c r="BJ378" s="2"/>
      <c r="BK378" s="1"/>
      <c r="BL378" s="2"/>
      <c r="BM378" s="2"/>
      <c r="BN378" s="2"/>
      <c r="BO378" s="1"/>
      <c r="BP378" s="29"/>
    </row>
    <row r="379" spans="1:68" ht="16.2">
      <c r="A379" s="23">
        <v>375</v>
      </c>
      <c r="B379" s="33" t="s">
        <v>666</v>
      </c>
      <c r="C379" s="33" t="s">
        <v>410</v>
      </c>
      <c r="D379" s="33" t="s">
        <v>218</v>
      </c>
      <c r="E379" s="33">
        <v>64</v>
      </c>
      <c r="F379" s="33" t="s">
        <v>325</v>
      </c>
      <c r="G379" s="33" t="s">
        <v>325</v>
      </c>
      <c r="H379" s="52" t="str">
        <f t="shared" si="12"/>
        <v>尤＊雄</v>
      </c>
      <c r="I379" s="23" t="str">
        <f t="shared" si="11"/>
        <v>2＊760922</v>
      </c>
      <c r="J379" s="33" t="s">
        <v>1662</v>
      </c>
      <c r="K379" s="33">
        <v>5760350</v>
      </c>
      <c r="L379" s="33">
        <v>5760350</v>
      </c>
      <c r="M379" s="33"/>
      <c r="N379" s="33"/>
      <c r="O379" s="33"/>
      <c r="P379" s="33"/>
      <c r="Q379" s="33"/>
      <c r="R379" s="33">
        <v>1551</v>
      </c>
      <c r="S379" s="2"/>
      <c r="T379" s="2"/>
      <c r="U379" s="2"/>
      <c r="V379" s="2"/>
      <c r="W379" s="2"/>
      <c r="X379" s="18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2"/>
      <c r="AQ379" s="2"/>
      <c r="AR379" s="2"/>
      <c r="AS379" s="1"/>
      <c r="AT379" s="1"/>
      <c r="AU379" s="1"/>
      <c r="AV379" s="1"/>
      <c r="AW379" s="1"/>
      <c r="AX379" s="2"/>
      <c r="AY379" s="1"/>
      <c r="AZ379" s="1"/>
      <c r="BA379" s="1" t="s">
        <v>1829</v>
      </c>
      <c r="BB379" s="1"/>
      <c r="BC379" s="1"/>
      <c r="BD379" s="1"/>
      <c r="BE379" s="1"/>
      <c r="BF379" s="1"/>
      <c r="BG379" s="1"/>
      <c r="BH379" s="1"/>
      <c r="BI379" s="2"/>
      <c r="BJ379" s="2"/>
      <c r="BK379" s="1"/>
      <c r="BL379" s="2"/>
      <c r="BM379" s="2"/>
      <c r="BN379" s="2"/>
      <c r="BO379" s="1"/>
      <c r="BP379" s="29"/>
    </row>
    <row r="380" spans="1:68" ht="16.2">
      <c r="A380" s="20"/>
      <c r="B380" s="5"/>
      <c r="C380" s="5"/>
      <c r="D380" s="5"/>
      <c r="E380" s="5"/>
      <c r="F380" s="5"/>
      <c r="G380" s="5"/>
      <c r="H380" s="5"/>
      <c r="I380" s="5"/>
      <c r="J380" s="5"/>
      <c r="K380" s="6"/>
      <c r="L380" s="6"/>
      <c r="M380" s="6"/>
      <c r="N380" s="6"/>
      <c r="O380" s="6"/>
      <c r="P380" s="6"/>
      <c r="Q380" s="6"/>
      <c r="R380" s="7" t="s">
        <v>45</v>
      </c>
      <c r="S380" s="8">
        <f>COUNTIF(S5:S379,BP1)*2+2</f>
        <v>4</v>
      </c>
      <c r="T380" s="8">
        <f>COUNTIF(T5:T379,BP1)+2</f>
        <v>3</v>
      </c>
      <c r="U380" s="8">
        <f>COUNTIF(U5:U379,BP1)+2</f>
        <v>5</v>
      </c>
      <c r="V380" s="8">
        <f>COUNTIF(V5:V379,BP1)</f>
        <v>6</v>
      </c>
      <c r="W380" s="8">
        <f>COUNTIF(W5:W379,BP1)</f>
        <v>2</v>
      </c>
      <c r="X380" s="8">
        <f>COUNTIF(X5:X379,BP1)</f>
        <v>2</v>
      </c>
      <c r="Y380" s="8">
        <f>COUNTIF(Y5:Y379,BP1)</f>
        <v>0</v>
      </c>
      <c r="Z380" s="8">
        <f>COUNTIF(Z5:Z379,BP1)</f>
        <v>0</v>
      </c>
      <c r="AA380" s="8">
        <f>COUNTIF(AA5:AA379,BP1)</f>
        <v>0</v>
      </c>
      <c r="AB380" s="8">
        <f>COUNTIF(AB5:AB379,BP1)</f>
        <v>2</v>
      </c>
      <c r="AC380" s="8">
        <f>COUNTIF(AC5:AC379,BP1)</f>
        <v>19</v>
      </c>
      <c r="AD380" s="8">
        <f>COUNTIF(AD5:AD379,BP1)</f>
        <v>0</v>
      </c>
      <c r="AE380" s="8">
        <f>COUNTIF(AE5:AE379,BP1)</f>
        <v>0</v>
      </c>
      <c r="AF380" s="8">
        <f>COUNTIF(AF5:AF379,BP1)</f>
        <v>0</v>
      </c>
      <c r="AG380" s="8">
        <f>COUNTIF(AG5:AG379,BP1)</f>
        <v>0</v>
      </c>
      <c r="AH380" s="8">
        <f>COUNTIF(AH5:AH379,BP1)+3</f>
        <v>3</v>
      </c>
      <c r="AI380" s="8">
        <f>COUNTIF(AI5:AI379,BP1)</f>
        <v>0</v>
      </c>
      <c r="AJ380" s="8">
        <f>COUNTIF(AJ5:AJ379,BP1)</f>
        <v>0</v>
      </c>
      <c r="AK380" s="8">
        <f>COUNTIF(AK5:AK379,BP1)</f>
        <v>0</v>
      </c>
      <c r="AL380" s="8">
        <f>COUNTIF(AL5:AL379,BP1)</f>
        <v>0</v>
      </c>
      <c r="AM380" s="8">
        <f>COUNTIF(AM5:AM379,BP1)</f>
        <v>2</v>
      </c>
      <c r="AN380" s="8">
        <f>COUNTIF(AN5:AN379,BP1)</f>
        <v>0</v>
      </c>
      <c r="AO380" s="8">
        <f>COUNTIF(AO5:AO379,BP1)</f>
        <v>1</v>
      </c>
      <c r="AP380" s="8">
        <f>COUNTIF(AP5:AP379,BP1)</f>
        <v>0</v>
      </c>
      <c r="AQ380" s="8">
        <f>COUNTIF(AQ5:AQ379,BP1)+1</f>
        <v>1</v>
      </c>
      <c r="AR380" s="8">
        <f>COUNTIF(AR5:AR379,BP1)</f>
        <v>0</v>
      </c>
      <c r="AS380" s="8">
        <f>COUNTIF(AS5:AS379,BP1)</f>
        <v>0</v>
      </c>
      <c r="AT380" s="8">
        <f>COUNTIF(AT5:AT379,BP1)</f>
        <v>0</v>
      </c>
      <c r="AU380" s="8">
        <f>COUNTIF(AU5:AU379,BP1)</f>
        <v>0</v>
      </c>
      <c r="AV380" s="8">
        <f>COUNTIF(AV5:AV379,BP1)</f>
        <v>1</v>
      </c>
      <c r="AW380" s="8">
        <f>COUNTIF(AW5:AW379,BP1)</f>
        <v>0</v>
      </c>
      <c r="AX380" s="8">
        <f>COUNTIF(AX5:AX379,BP1)</f>
        <v>8</v>
      </c>
      <c r="AY380" s="8">
        <f>COUNTIF(AY5:AY379,BP1)</f>
        <v>5</v>
      </c>
      <c r="AZ380" s="8">
        <f>COUNTIF(AZ5:AZ379,BP1)</f>
        <v>21</v>
      </c>
      <c r="BA380" s="8">
        <f>COUNTIF(BA5:BA379,BP1)</f>
        <v>26</v>
      </c>
      <c r="BB380" s="8">
        <f>COUNTIF(BB5:BB379,BP1)</f>
        <v>60</v>
      </c>
      <c r="BC380" s="8">
        <f>COUNTIF(BC5:BC379,BP1)</f>
        <v>6</v>
      </c>
      <c r="BD380" s="8">
        <f>COUNTIF(BD5:BD379,BP1)</f>
        <v>25</v>
      </c>
      <c r="BE380" s="8">
        <f>COUNTIF(BE5:BE379,BP1)</f>
        <v>5</v>
      </c>
      <c r="BF380" s="8">
        <f>COUNTIF(BF5:BF379,BP1)</f>
        <v>25</v>
      </c>
      <c r="BG380" s="8">
        <f>COUNTIF(BG5:BG379,BP1)+16</f>
        <v>158</v>
      </c>
      <c r="BH380" s="8">
        <f>COUNTIF(BH5:BH379,BP1)+13</f>
        <v>20</v>
      </c>
      <c r="BI380" s="8">
        <f>COUNTIF(BI5:BI379,BP1)</f>
        <v>22</v>
      </c>
      <c r="BJ380" s="8">
        <f>COUNTIF(BJ5:BJ379,BP1)</f>
        <v>0</v>
      </c>
      <c r="BK380" s="8">
        <f>COUNTIF(BK5:BK379,BP1)+13</f>
        <v>13</v>
      </c>
      <c r="BL380" s="8">
        <f>COUNTIF(BL5:BL379,BP1)+5</f>
        <v>5</v>
      </c>
      <c r="BM380" s="8">
        <f>COUNTIF(BM5:BM379,BP1)</f>
        <v>4</v>
      </c>
      <c r="BN380" s="8">
        <f>COUNTIF(BN5:BN379,BP1)</f>
        <v>2</v>
      </c>
      <c r="BO380" s="8">
        <f>COUNTIF(BO5:BO379,BP1)+61</f>
        <v>61</v>
      </c>
      <c r="BP380" s="29"/>
    </row>
    <row r="381" spans="1:68" ht="16.2">
      <c r="A381" s="50"/>
      <c r="B381" s="50"/>
      <c r="C381" s="10"/>
      <c r="D381" s="50"/>
      <c r="E381" s="50"/>
      <c r="F381" s="50"/>
      <c r="G381" s="50"/>
      <c r="H381" s="9"/>
      <c r="I381" s="10"/>
      <c r="J381" s="11"/>
      <c r="K381" s="12"/>
      <c r="L381" s="12"/>
      <c r="M381" s="12"/>
      <c r="N381" s="12"/>
      <c r="O381" s="12"/>
      <c r="P381" s="12"/>
      <c r="Q381" s="12"/>
      <c r="R381" s="12"/>
      <c r="S381" s="50" t="s">
        <v>1827</v>
      </c>
      <c r="T381" s="50"/>
      <c r="U381" s="50"/>
      <c r="V381" s="50"/>
      <c r="W381" s="50"/>
      <c r="X381" s="13"/>
      <c r="Y381" s="50"/>
      <c r="Z381" s="50"/>
      <c r="AA381" s="50"/>
      <c r="AB381" s="50"/>
      <c r="AC381" s="50"/>
      <c r="AD381" s="50"/>
      <c r="AE381" s="50"/>
      <c r="AF381" s="50"/>
      <c r="AG381" s="50"/>
      <c r="AH381" s="50"/>
      <c r="AI381" s="50"/>
      <c r="AJ381" s="50"/>
      <c r="AK381" s="50"/>
      <c r="AL381" s="50"/>
      <c r="AM381" s="50"/>
      <c r="AN381" s="50"/>
      <c r="AO381" s="50"/>
      <c r="AP381" s="50"/>
      <c r="AQ381" s="50"/>
      <c r="AR381" s="50"/>
      <c r="AS381" s="50"/>
      <c r="AT381" s="50"/>
      <c r="AU381" s="50"/>
      <c r="AV381" s="50"/>
      <c r="AW381" s="50"/>
      <c r="AX381" s="50"/>
      <c r="AY381" s="50"/>
      <c r="AZ381" s="50"/>
      <c r="BA381" s="50"/>
      <c r="BB381" s="50"/>
      <c r="BC381" s="50"/>
      <c r="BD381" s="50"/>
      <c r="BE381" s="50"/>
      <c r="BF381" s="50"/>
      <c r="BG381" s="50"/>
      <c r="BH381" s="50"/>
      <c r="BI381" s="50"/>
      <c r="BJ381" s="50"/>
      <c r="BK381" s="50"/>
      <c r="BL381" s="50"/>
      <c r="BM381" s="50"/>
      <c r="BN381" s="50"/>
      <c r="BO381" s="21"/>
      <c r="BP381" s="29"/>
    </row>
    <row r="382" spans="1:68" ht="16.2">
      <c r="A382" s="50"/>
      <c r="B382" s="50"/>
      <c r="C382" s="12"/>
      <c r="D382" s="50"/>
      <c r="E382" s="50"/>
      <c r="F382" s="50"/>
      <c r="G382" s="50"/>
      <c r="H382" s="52" t="str">
        <f>REPLACE(B382,2,1,"＊")</f>
        <v>＊</v>
      </c>
      <c r="I382" s="23" t="str">
        <f>REPLACE(C382,2,1,"＊")</f>
        <v>＊</v>
      </c>
      <c r="J382" s="50"/>
      <c r="R382" s="12"/>
      <c r="U382" s="50"/>
      <c r="V382" s="50"/>
      <c r="W382" s="50"/>
      <c r="X382" s="14"/>
      <c r="Y382" s="50"/>
      <c r="Z382" s="50"/>
      <c r="AA382" s="50"/>
      <c r="AB382" s="50"/>
      <c r="AC382" s="50"/>
      <c r="AD382" s="50"/>
      <c r="AE382" s="50"/>
      <c r="AF382" s="50"/>
      <c r="AG382" s="50"/>
      <c r="AH382" s="50"/>
      <c r="AI382" s="50"/>
      <c r="AJ382" s="50"/>
      <c r="AK382" s="50"/>
      <c r="AL382" s="50"/>
      <c r="AM382" s="50"/>
      <c r="AN382" s="50"/>
      <c r="AO382" s="50"/>
      <c r="AP382" s="50"/>
      <c r="AQ382" s="50"/>
      <c r="AR382" s="50"/>
      <c r="AS382" s="50"/>
      <c r="AT382" s="50"/>
      <c r="AU382" s="50"/>
      <c r="AV382" s="50"/>
      <c r="AW382" s="50"/>
      <c r="AX382" s="50"/>
      <c r="AY382" s="50"/>
      <c r="AZ382" s="50"/>
      <c r="BA382" s="50"/>
      <c r="BB382" s="50"/>
      <c r="BC382" s="50"/>
      <c r="BD382" s="50"/>
      <c r="BE382" s="50"/>
      <c r="BF382" s="50"/>
      <c r="BG382" s="50"/>
      <c r="BH382" s="50"/>
      <c r="BI382" s="50"/>
      <c r="BJ382" s="50"/>
      <c r="BK382" s="50"/>
      <c r="BL382" s="50"/>
      <c r="BM382" s="50"/>
      <c r="BN382" s="50"/>
      <c r="BO382" s="21"/>
      <c r="BP382" s="29"/>
    </row>
    <row r="383" spans="1:68">
      <c r="A383" s="50"/>
      <c r="B383" s="50"/>
      <c r="C383" s="10"/>
      <c r="D383" s="50"/>
      <c r="E383" s="50"/>
      <c r="F383" s="50"/>
      <c r="G383" s="50"/>
      <c r="H383" s="29"/>
      <c r="I383" s="10"/>
      <c r="J383" s="11"/>
      <c r="R383" s="12"/>
      <c r="S383" s="158" t="s">
        <v>1828</v>
      </c>
      <c r="T383" s="158"/>
      <c r="U383" s="50"/>
      <c r="V383" s="50"/>
      <c r="W383" s="50"/>
      <c r="X383" s="14"/>
      <c r="Y383" s="50"/>
      <c r="Z383" s="50"/>
      <c r="AA383" s="50"/>
      <c r="AB383" s="50"/>
      <c r="AC383" s="50"/>
      <c r="AD383" s="50"/>
      <c r="AE383" s="50"/>
      <c r="AF383" s="50"/>
      <c r="AG383" s="50"/>
      <c r="AH383" s="50"/>
      <c r="AI383" s="50"/>
      <c r="AJ383" s="50"/>
      <c r="AK383" s="50"/>
      <c r="AL383" s="50"/>
      <c r="AM383" s="50"/>
      <c r="AN383" s="50"/>
      <c r="AO383" s="50"/>
      <c r="AP383" s="50"/>
      <c r="AQ383" s="50"/>
      <c r="AR383" s="50"/>
      <c r="AS383" s="50"/>
      <c r="AT383" s="50"/>
      <c r="AU383" s="50"/>
      <c r="AV383" s="50"/>
      <c r="AW383" s="50"/>
      <c r="AX383" s="50"/>
      <c r="AY383" s="50"/>
      <c r="AZ383" s="50"/>
      <c r="BA383" s="50"/>
      <c r="BB383" s="50"/>
      <c r="BC383" s="50"/>
      <c r="BD383" s="50"/>
      <c r="BE383" s="50"/>
      <c r="BF383" s="50"/>
      <c r="BG383" s="50"/>
      <c r="BH383" s="50"/>
      <c r="BI383" s="50"/>
      <c r="BJ383" s="50"/>
      <c r="BK383" s="50"/>
      <c r="BL383" s="50"/>
      <c r="BM383" s="50"/>
      <c r="BN383" s="50"/>
      <c r="BO383" s="21"/>
      <c r="BP383" s="29"/>
    </row>
    <row r="384" spans="1:68">
      <c r="A384" s="50"/>
      <c r="B384" s="50"/>
      <c r="C384" s="50"/>
      <c r="D384" s="50"/>
      <c r="E384" s="50"/>
      <c r="F384" s="50"/>
      <c r="G384" s="50"/>
      <c r="I384" s="29"/>
      <c r="J384" s="50"/>
      <c r="R384" s="12"/>
      <c r="S384" s="50"/>
      <c r="T384" s="50"/>
      <c r="U384" s="50"/>
      <c r="W384" s="50"/>
      <c r="X384" s="14"/>
      <c r="Y384" s="50"/>
      <c r="Z384" s="50"/>
      <c r="AA384" s="50"/>
      <c r="AB384" s="50"/>
      <c r="AC384" s="50"/>
      <c r="AD384" s="50"/>
      <c r="AE384" s="50"/>
      <c r="AF384" s="50"/>
      <c r="AG384" s="50"/>
      <c r="AH384" s="50"/>
      <c r="AI384" s="50"/>
      <c r="AJ384" s="50"/>
      <c r="AK384" s="50"/>
      <c r="AL384" s="50"/>
      <c r="AM384" s="50"/>
      <c r="AN384" s="50"/>
      <c r="AO384" s="50"/>
      <c r="AP384" s="50"/>
      <c r="AQ384" s="50"/>
      <c r="AR384" s="50"/>
      <c r="AS384" s="50"/>
      <c r="AT384" s="50"/>
      <c r="AU384" s="50"/>
      <c r="AV384" s="50"/>
      <c r="AW384" s="50"/>
      <c r="AX384" s="50"/>
      <c r="AY384" s="50"/>
      <c r="AZ384" s="50"/>
      <c r="BA384" s="50"/>
      <c r="BB384" s="50"/>
      <c r="BC384" s="50"/>
      <c r="BD384" s="50"/>
      <c r="BE384" s="50"/>
      <c r="BF384" s="50"/>
      <c r="BG384" s="50"/>
      <c r="BH384" s="50"/>
      <c r="BI384" s="50"/>
      <c r="BJ384" s="50"/>
      <c r="BK384" s="50"/>
      <c r="BL384" s="50"/>
      <c r="BM384" s="50"/>
      <c r="BN384" s="50"/>
      <c r="BO384" s="21"/>
      <c r="BP384" s="29"/>
    </row>
    <row r="385" spans="3:24">
      <c r="C385" s="50"/>
      <c r="H385" s="158" t="s">
        <v>52</v>
      </c>
      <c r="I385" s="29"/>
      <c r="J385" s="50"/>
      <c r="X385" s="14"/>
    </row>
    <row r="386" spans="3:24">
      <c r="C386" s="50"/>
      <c r="H386" s="158"/>
      <c r="I386" s="29"/>
      <c r="J386" s="50"/>
      <c r="X386" s="14"/>
    </row>
    <row r="387" spans="3:24">
      <c r="H387" s="158"/>
      <c r="X387" s="14"/>
    </row>
    <row r="388" spans="3:24">
      <c r="H388" s="158"/>
      <c r="X388" s="14"/>
    </row>
    <row r="389" spans="3:24">
      <c r="H389" s="158"/>
      <c r="X389" s="16"/>
    </row>
    <row r="390" spans="3:24">
      <c r="X390" s="14"/>
    </row>
    <row r="391" spans="3:24">
      <c r="X391" s="14"/>
    </row>
    <row r="392" spans="3:24">
      <c r="X392" s="14"/>
    </row>
    <row r="393" spans="3:24">
      <c r="X393" s="14"/>
    </row>
    <row r="394" spans="3:24">
      <c r="X394" s="14"/>
    </row>
    <row r="395" spans="3:24" ht="16.2">
      <c r="H395" s="22"/>
      <c r="X395" s="14"/>
    </row>
    <row r="396" spans="3:24">
      <c r="X396" s="14"/>
    </row>
    <row r="397" spans="3:24">
      <c r="X397" s="14"/>
    </row>
    <row r="398" spans="3:24">
      <c r="X398" s="14"/>
    </row>
    <row r="399" spans="3:24">
      <c r="X399" s="14"/>
    </row>
    <row r="400" spans="3:24">
      <c r="X400" s="17"/>
    </row>
    <row r="401" spans="24:24">
      <c r="X401" s="50"/>
    </row>
    <row r="402" spans="24:24">
      <c r="X402" s="50"/>
    </row>
    <row r="403" spans="24:24">
      <c r="X403" s="50"/>
    </row>
    <row r="404" spans="24:24">
      <c r="X404" s="50"/>
    </row>
    <row r="405" spans="24:24">
      <c r="X405" s="15"/>
    </row>
    <row r="406" spans="24:24">
      <c r="X406" s="15"/>
    </row>
    <row r="407" spans="24:24">
      <c r="X407" s="15"/>
    </row>
  </sheetData>
  <mergeCells count="63">
    <mergeCell ref="S383:T383"/>
    <mergeCell ref="H385:H389"/>
    <mergeCell ref="BC3:BD3"/>
    <mergeCell ref="BE3:BF3"/>
    <mergeCell ref="BG3:BH3"/>
    <mergeCell ref="AN3:AO3"/>
    <mergeCell ref="AP3:AP4"/>
    <mergeCell ref="AQ3:AQ4"/>
    <mergeCell ref="AR3:AR4"/>
    <mergeCell ref="AS3:AT3"/>
    <mergeCell ref="AU3:AW3"/>
    <mergeCell ref="Y2:Z3"/>
    <mergeCell ref="AA2:AH2"/>
    <mergeCell ref="AI2:AJ3"/>
    <mergeCell ref="AA3:AA4"/>
    <mergeCell ref="AB3:AC3"/>
    <mergeCell ref="AD3:AD4"/>
    <mergeCell ref="AE3:AE4"/>
    <mergeCell ref="AF3:AF4"/>
    <mergeCell ref="AN1:AW1"/>
    <mergeCell ref="AX1:BM1"/>
    <mergeCell ref="AN2:AW2"/>
    <mergeCell ref="AX2:AX4"/>
    <mergeCell ref="AY2:AZ3"/>
    <mergeCell ref="BA2:BB3"/>
    <mergeCell ref="BC2:BM2"/>
    <mergeCell ref="BL3:BL4"/>
    <mergeCell ref="BM3:BM4"/>
    <mergeCell ref="BI3:BI4"/>
    <mergeCell ref="BJ3:BJ4"/>
    <mergeCell ref="BK3:BK4"/>
    <mergeCell ref="N1:N4"/>
    <mergeCell ref="O1:O4"/>
    <mergeCell ref="BN1:BN4"/>
    <mergeCell ref="BO1:BO4"/>
    <mergeCell ref="S2:S4"/>
    <mergeCell ref="T2:T4"/>
    <mergeCell ref="U2:U4"/>
    <mergeCell ref="V2:V4"/>
    <mergeCell ref="AK2:AM2"/>
    <mergeCell ref="AG3:AG4"/>
    <mergeCell ref="AH3:AH4"/>
    <mergeCell ref="AK3:AM3"/>
    <mergeCell ref="S1:X1"/>
    <mergeCell ref="Y1:AM1"/>
    <mergeCell ref="W2:W4"/>
    <mergeCell ref="X2:X4"/>
    <mergeCell ref="P1:P4"/>
    <mergeCell ref="Q1:Q4"/>
    <mergeCell ref="R1:R4"/>
    <mergeCell ref="A1:A4"/>
    <mergeCell ref="B1:B4"/>
    <mergeCell ref="C1:C4"/>
    <mergeCell ref="D1:D4"/>
    <mergeCell ref="E1:E4"/>
    <mergeCell ref="F1:F4"/>
    <mergeCell ref="G1:G4"/>
    <mergeCell ref="H1:H4"/>
    <mergeCell ref="I1:I4"/>
    <mergeCell ref="J1:J4"/>
    <mergeCell ref="K1:K4"/>
    <mergeCell ref="L1:L4"/>
    <mergeCell ref="M1:M4"/>
  </mergeCells>
  <phoneticPr fontId="9" type="noConversion"/>
  <pageMargins left="0.19685039370078741" right="0" top="0.43307086614173229" bottom="0.31496062992125984" header="0.23622047244094491" footer="0"/>
  <pageSetup paperSize="9" scale="40" fitToHeight="0" orientation="landscape" r:id="rId1"/>
  <headerFooter>
    <oddHeader xml:space="preserve">&amp;C&amp;"標楷體,粗體"&amp;24新光醫院 110 年 3 月份心臟血管外科年度手術人數申報表&amp;R   </oddHeader>
    <oddFooter>&amp;R&amp;P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329"/>
  <sheetViews>
    <sheetView zoomScale="70" zoomScaleNormal="70" zoomScaleSheetLayoutView="55" workbookViewId="0">
      <pane xSplit="11" ySplit="4" topLeftCell="L5" activePane="bottomRight" state="frozen"/>
      <selection pane="topRight" activeCell="J1" sqref="J1"/>
      <selection pane="bottomLeft" activeCell="A5" sqref="A5"/>
      <selection pane="bottomRight" activeCell="L1" sqref="L1:P1048576"/>
    </sheetView>
  </sheetViews>
  <sheetFormatPr defaultColWidth="14.77734375" defaultRowHeight="15.6"/>
  <cols>
    <col min="1" max="1" width="6.33203125" style="15" bestFit="1" customWidth="1"/>
    <col min="2" max="2" width="20.6640625" style="15" hidden="1" customWidth="1"/>
    <col min="3" max="3" width="11.109375" style="15" hidden="1" customWidth="1"/>
    <col min="4" max="5" width="4" style="15" hidden="1" customWidth="1"/>
    <col min="6" max="7" width="12.109375" style="15" hidden="1" customWidth="1"/>
    <col min="8" max="8" width="22.33203125" style="15" customWidth="1"/>
    <col min="9" max="9" width="11.88671875" style="15" customWidth="1"/>
    <col min="10" max="10" width="12.33203125" style="15" customWidth="1"/>
    <col min="11" max="11" width="11.21875" style="25" customWidth="1"/>
    <col min="12" max="16" width="11.21875" style="64" hidden="1" customWidth="1"/>
    <col min="17" max="17" width="7.21875" style="15" bestFit="1" customWidth="1"/>
    <col min="18" max="18" width="9.6640625" style="4" bestFit="1" customWidth="1"/>
    <col min="19" max="20" width="6.44140625" style="4" bestFit="1" customWidth="1"/>
    <col min="21" max="21" width="5.88671875" style="4" bestFit="1" customWidth="1"/>
    <col min="22" max="22" width="5.44140625" style="4" bestFit="1" customWidth="1"/>
    <col min="23" max="23" width="9.44140625" style="4" bestFit="1" customWidth="1"/>
    <col min="24" max="24" width="5.77734375" style="4" bestFit="1" customWidth="1"/>
    <col min="25" max="25" width="4.44140625" style="4" bestFit="1" customWidth="1"/>
    <col min="26" max="26" width="5.77734375" style="4" bestFit="1" customWidth="1"/>
    <col min="27" max="27" width="2.88671875" style="4" bestFit="1" customWidth="1"/>
    <col min="28" max="28" width="3.88671875" style="4" bestFit="1" customWidth="1"/>
    <col min="29" max="29" width="3.77734375" style="4" bestFit="1" customWidth="1"/>
    <col min="30" max="30" width="11.33203125" style="4" bestFit="1" customWidth="1"/>
    <col min="31" max="31" width="6.109375" style="4" bestFit="1" customWidth="1"/>
    <col min="32" max="32" width="7.77734375" style="4" bestFit="1" customWidth="1"/>
    <col min="33" max="33" width="9.33203125" style="4" bestFit="1" customWidth="1"/>
    <col min="34" max="34" width="5.77734375" style="4" bestFit="1" customWidth="1"/>
    <col min="35" max="35" width="5.44140625" style="4" bestFit="1" customWidth="1"/>
    <col min="36" max="36" width="5.77734375" style="4" bestFit="1" customWidth="1"/>
    <col min="37" max="37" width="6.44140625" style="4" bestFit="1" customWidth="1"/>
    <col min="38" max="38" width="6" style="4" bestFit="1" customWidth="1"/>
    <col min="39" max="39" width="2.88671875" style="4" bestFit="1" customWidth="1"/>
    <col min="40" max="40" width="3.21875" style="4" bestFit="1" customWidth="1"/>
    <col min="41" max="41" width="3.77734375" style="4" bestFit="1" customWidth="1"/>
    <col min="42" max="42" width="9" style="4" customWidth="1"/>
    <col min="43" max="43" width="5" style="4" bestFit="1" customWidth="1"/>
    <col min="44" max="44" width="3" style="4" bestFit="1" customWidth="1"/>
    <col min="45" max="45" width="2.77734375" style="4" bestFit="1" customWidth="1"/>
    <col min="46" max="46" width="5.77734375" style="4" bestFit="1" customWidth="1"/>
    <col min="47" max="47" width="6.44140625" style="4" bestFit="1" customWidth="1"/>
    <col min="48" max="48" width="6" style="4" bestFit="1" customWidth="1"/>
    <col min="49" max="49" width="6.6640625" style="4" bestFit="1" customWidth="1"/>
    <col min="50" max="50" width="3" style="4" bestFit="1" customWidth="1"/>
    <col min="51" max="53" width="3.88671875" style="4" bestFit="1" customWidth="1"/>
    <col min="54" max="54" width="3.77734375" style="4" bestFit="1" customWidth="1"/>
    <col min="55" max="55" width="4.6640625" style="4" bestFit="1" customWidth="1"/>
    <col min="56" max="56" width="5.77734375" style="4" bestFit="1" customWidth="1"/>
    <col min="57" max="57" width="5.109375" style="4" bestFit="1" customWidth="1"/>
    <col min="58" max="58" width="9" style="4" customWidth="1"/>
    <col min="59" max="59" width="7.77734375" style="4" bestFit="1" customWidth="1"/>
    <col min="60" max="60" width="3.88671875" style="4" bestFit="1" customWidth="1"/>
    <col min="61" max="61" width="9" style="4" customWidth="1"/>
    <col min="62" max="62" width="5" style="4" bestFit="1" customWidth="1"/>
    <col min="63" max="63" width="5.77734375" style="4" bestFit="1" customWidth="1"/>
    <col min="64" max="64" width="9.44140625" style="4" bestFit="1" customWidth="1"/>
    <col min="65" max="65" width="6" style="4" bestFit="1" customWidth="1"/>
    <col min="66" max="66" width="16.6640625" style="4" customWidth="1"/>
    <col min="67" max="67" width="3.21875" style="4" bestFit="1" customWidth="1"/>
    <col min="68" max="16384" width="14.77734375" style="4"/>
  </cols>
  <sheetData>
    <row r="1" spans="1:67">
      <c r="A1" s="151" t="s">
        <v>0</v>
      </c>
      <c r="B1" s="151" t="s">
        <v>1</v>
      </c>
      <c r="C1" s="153" t="s">
        <v>46</v>
      </c>
      <c r="D1" s="151" t="s">
        <v>2</v>
      </c>
      <c r="E1" s="151" t="s">
        <v>3</v>
      </c>
      <c r="F1" s="183" t="s">
        <v>54</v>
      </c>
      <c r="G1" s="183" t="s">
        <v>55</v>
      </c>
      <c r="H1" s="151" t="s">
        <v>1</v>
      </c>
      <c r="I1" s="153" t="s">
        <v>46</v>
      </c>
      <c r="J1" s="155" t="s">
        <v>47</v>
      </c>
      <c r="K1" s="149" t="s">
        <v>48</v>
      </c>
      <c r="L1" s="182" t="s">
        <v>2294</v>
      </c>
      <c r="M1" s="182" t="s">
        <v>2295</v>
      </c>
      <c r="N1" s="182" t="s">
        <v>2296</v>
      </c>
      <c r="O1" s="182" t="s">
        <v>2317</v>
      </c>
      <c r="P1" s="182" t="s">
        <v>2334</v>
      </c>
      <c r="Q1" s="149" t="s">
        <v>51</v>
      </c>
      <c r="R1" s="143" t="s">
        <v>4</v>
      </c>
      <c r="S1" s="144"/>
      <c r="T1" s="144"/>
      <c r="U1" s="144"/>
      <c r="V1" s="144"/>
      <c r="W1" s="145"/>
      <c r="X1" s="141" t="s">
        <v>5</v>
      </c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1"/>
      <c r="AN1" s="140"/>
      <c r="AO1" s="140"/>
      <c r="AP1" s="140"/>
      <c r="AQ1" s="140"/>
      <c r="AR1" s="140"/>
      <c r="AS1" s="140"/>
      <c r="AT1" s="140"/>
      <c r="AU1" s="140"/>
      <c r="AV1" s="140"/>
      <c r="AW1" s="141" t="s">
        <v>6</v>
      </c>
      <c r="AX1" s="140"/>
      <c r="AY1" s="140"/>
      <c r="AZ1" s="140"/>
      <c r="BA1" s="140"/>
      <c r="BB1" s="140"/>
      <c r="BC1" s="140"/>
      <c r="BD1" s="140"/>
      <c r="BE1" s="140"/>
      <c r="BF1" s="140"/>
      <c r="BG1" s="140"/>
      <c r="BH1" s="140"/>
      <c r="BI1" s="140"/>
      <c r="BJ1" s="140"/>
      <c r="BK1" s="140"/>
      <c r="BL1" s="140"/>
      <c r="BM1" s="141" t="s">
        <v>7</v>
      </c>
      <c r="BN1" s="141" t="s">
        <v>8</v>
      </c>
      <c r="BO1" s="25" t="s">
        <v>9</v>
      </c>
    </row>
    <row r="2" spans="1:67">
      <c r="A2" s="152"/>
      <c r="B2" s="150"/>
      <c r="C2" s="154"/>
      <c r="D2" s="150"/>
      <c r="E2" s="150"/>
      <c r="F2" s="150"/>
      <c r="G2" s="150"/>
      <c r="H2" s="150"/>
      <c r="I2" s="154"/>
      <c r="J2" s="150"/>
      <c r="K2" s="156"/>
      <c r="L2" s="160"/>
      <c r="M2" s="160"/>
      <c r="N2" s="160"/>
      <c r="O2" s="160"/>
      <c r="P2" s="160"/>
      <c r="Q2" s="150"/>
      <c r="R2" s="139" t="s">
        <v>53</v>
      </c>
      <c r="S2" s="142" t="s">
        <v>10</v>
      </c>
      <c r="T2" s="139" t="s">
        <v>11</v>
      </c>
      <c r="U2" s="139" t="s">
        <v>12</v>
      </c>
      <c r="V2" s="139" t="s">
        <v>13</v>
      </c>
      <c r="W2" s="146" t="s">
        <v>50</v>
      </c>
      <c r="X2" s="139" t="s">
        <v>14</v>
      </c>
      <c r="Y2" s="140"/>
      <c r="Z2" s="139" t="s">
        <v>15</v>
      </c>
      <c r="AA2" s="140"/>
      <c r="AB2" s="140"/>
      <c r="AC2" s="140"/>
      <c r="AD2" s="140"/>
      <c r="AE2" s="140"/>
      <c r="AF2" s="140"/>
      <c r="AG2" s="140"/>
      <c r="AH2" s="139" t="s">
        <v>16</v>
      </c>
      <c r="AI2" s="140"/>
      <c r="AJ2" s="139" t="s">
        <v>17</v>
      </c>
      <c r="AK2" s="140"/>
      <c r="AL2" s="140"/>
      <c r="AM2" s="139" t="s">
        <v>18</v>
      </c>
      <c r="AN2" s="140"/>
      <c r="AO2" s="140"/>
      <c r="AP2" s="140"/>
      <c r="AQ2" s="140"/>
      <c r="AR2" s="140"/>
      <c r="AS2" s="140"/>
      <c r="AT2" s="140"/>
      <c r="AU2" s="140"/>
      <c r="AV2" s="140"/>
      <c r="AW2" s="139" t="s">
        <v>19</v>
      </c>
      <c r="AX2" s="139" t="s">
        <v>20</v>
      </c>
      <c r="AY2" s="140"/>
      <c r="AZ2" s="139" t="s">
        <v>49</v>
      </c>
      <c r="BA2" s="140"/>
      <c r="BB2" s="139" t="s">
        <v>21</v>
      </c>
      <c r="BC2" s="140"/>
      <c r="BD2" s="140"/>
      <c r="BE2" s="140"/>
      <c r="BF2" s="140"/>
      <c r="BG2" s="140"/>
      <c r="BH2" s="140"/>
      <c r="BI2" s="140"/>
      <c r="BJ2" s="140"/>
      <c r="BK2" s="140"/>
      <c r="BL2" s="140"/>
      <c r="BM2" s="140"/>
      <c r="BN2" s="140"/>
      <c r="BO2" s="25"/>
    </row>
    <row r="3" spans="1:67">
      <c r="A3" s="152"/>
      <c r="B3" s="150"/>
      <c r="C3" s="154"/>
      <c r="D3" s="150"/>
      <c r="E3" s="150"/>
      <c r="F3" s="150"/>
      <c r="G3" s="150"/>
      <c r="H3" s="150"/>
      <c r="I3" s="154"/>
      <c r="J3" s="150"/>
      <c r="K3" s="156"/>
      <c r="L3" s="160"/>
      <c r="M3" s="160"/>
      <c r="N3" s="160"/>
      <c r="O3" s="160"/>
      <c r="P3" s="160"/>
      <c r="Q3" s="150"/>
      <c r="R3" s="140"/>
      <c r="S3" s="140"/>
      <c r="T3" s="140"/>
      <c r="U3" s="140"/>
      <c r="V3" s="140"/>
      <c r="W3" s="147"/>
      <c r="X3" s="140"/>
      <c r="Y3" s="140"/>
      <c r="Z3" s="139" t="s">
        <v>22</v>
      </c>
      <c r="AA3" s="139" t="s">
        <v>23</v>
      </c>
      <c r="AB3" s="140"/>
      <c r="AC3" s="139" t="s">
        <v>24</v>
      </c>
      <c r="AD3" s="139" t="s">
        <v>25</v>
      </c>
      <c r="AE3" s="139" t="s">
        <v>26</v>
      </c>
      <c r="AF3" s="139" t="s">
        <v>27</v>
      </c>
      <c r="AG3" s="139" t="s">
        <v>28</v>
      </c>
      <c r="AH3" s="140"/>
      <c r="AI3" s="140"/>
      <c r="AJ3" s="139" t="s">
        <v>29</v>
      </c>
      <c r="AK3" s="140"/>
      <c r="AL3" s="140"/>
      <c r="AM3" s="139" t="s">
        <v>23</v>
      </c>
      <c r="AN3" s="140"/>
      <c r="AO3" s="139" t="s">
        <v>24</v>
      </c>
      <c r="AP3" s="139" t="s">
        <v>25</v>
      </c>
      <c r="AQ3" s="139" t="s">
        <v>28</v>
      </c>
      <c r="AR3" s="139" t="s">
        <v>30</v>
      </c>
      <c r="AS3" s="140"/>
      <c r="AT3" s="139" t="s">
        <v>29</v>
      </c>
      <c r="AU3" s="140"/>
      <c r="AV3" s="140"/>
      <c r="AW3" s="140"/>
      <c r="AX3" s="140"/>
      <c r="AY3" s="140"/>
      <c r="AZ3" s="140"/>
      <c r="BA3" s="140"/>
      <c r="BB3" s="139" t="s">
        <v>31</v>
      </c>
      <c r="BC3" s="140"/>
      <c r="BD3" s="139" t="s">
        <v>29</v>
      </c>
      <c r="BE3" s="140"/>
      <c r="BF3" s="139" t="s">
        <v>23</v>
      </c>
      <c r="BG3" s="140"/>
      <c r="BH3" s="139" t="s">
        <v>24</v>
      </c>
      <c r="BI3" s="139" t="s">
        <v>25</v>
      </c>
      <c r="BJ3" s="139" t="s">
        <v>28</v>
      </c>
      <c r="BK3" s="139" t="s">
        <v>32</v>
      </c>
      <c r="BL3" s="139" t="s">
        <v>33</v>
      </c>
      <c r="BM3" s="140"/>
      <c r="BN3" s="140"/>
      <c r="BO3" s="25"/>
    </row>
    <row r="4" spans="1:67">
      <c r="A4" s="152"/>
      <c r="B4" s="150"/>
      <c r="C4" s="154"/>
      <c r="D4" s="150"/>
      <c r="E4" s="150"/>
      <c r="F4" s="150"/>
      <c r="G4" s="150"/>
      <c r="H4" s="150"/>
      <c r="I4" s="154"/>
      <c r="J4" s="150"/>
      <c r="K4" s="156"/>
      <c r="L4" s="160"/>
      <c r="M4" s="160"/>
      <c r="N4" s="160"/>
      <c r="O4" s="160"/>
      <c r="P4" s="160"/>
      <c r="Q4" s="150"/>
      <c r="R4" s="140"/>
      <c r="S4" s="140"/>
      <c r="T4" s="140"/>
      <c r="U4" s="140"/>
      <c r="V4" s="140"/>
      <c r="W4" s="148"/>
      <c r="X4" s="24" t="s">
        <v>22</v>
      </c>
      <c r="Y4" s="24" t="s">
        <v>34</v>
      </c>
      <c r="Z4" s="140"/>
      <c r="AA4" s="24" t="s">
        <v>35</v>
      </c>
      <c r="AB4" s="24" t="s">
        <v>36</v>
      </c>
      <c r="AC4" s="140"/>
      <c r="AD4" s="140"/>
      <c r="AE4" s="140"/>
      <c r="AF4" s="140"/>
      <c r="AG4" s="140"/>
      <c r="AH4" s="24" t="s">
        <v>22</v>
      </c>
      <c r="AI4" s="24" t="s">
        <v>37</v>
      </c>
      <c r="AJ4" s="24" t="s">
        <v>22</v>
      </c>
      <c r="AK4" s="24" t="s">
        <v>38</v>
      </c>
      <c r="AL4" s="24" t="s">
        <v>39</v>
      </c>
      <c r="AM4" s="24" t="s">
        <v>35</v>
      </c>
      <c r="AN4" s="24" t="s">
        <v>36</v>
      </c>
      <c r="AO4" s="140"/>
      <c r="AP4" s="140"/>
      <c r="AQ4" s="140"/>
      <c r="AR4" s="24" t="s">
        <v>40</v>
      </c>
      <c r="AS4" s="24" t="s">
        <v>41</v>
      </c>
      <c r="AT4" s="24" t="s">
        <v>22</v>
      </c>
      <c r="AU4" s="24" t="s">
        <v>38</v>
      </c>
      <c r="AV4" s="24" t="s">
        <v>39</v>
      </c>
      <c r="AW4" s="140"/>
      <c r="AX4" s="24" t="s">
        <v>40</v>
      </c>
      <c r="AY4" s="24" t="s">
        <v>41</v>
      </c>
      <c r="AZ4" s="24" t="s">
        <v>40</v>
      </c>
      <c r="BA4" s="24" t="s">
        <v>41</v>
      </c>
      <c r="BB4" s="24" t="s">
        <v>42</v>
      </c>
      <c r="BC4" s="24" t="s">
        <v>43</v>
      </c>
      <c r="BD4" s="24" t="s">
        <v>22</v>
      </c>
      <c r="BE4" s="24" t="s">
        <v>44</v>
      </c>
      <c r="BF4" s="24" t="s">
        <v>35</v>
      </c>
      <c r="BG4" s="24" t="s">
        <v>36</v>
      </c>
      <c r="BH4" s="140"/>
      <c r="BI4" s="140"/>
      <c r="BJ4" s="140"/>
      <c r="BK4" s="140"/>
      <c r="BL4" s="140"/>
      <c r="BM4" s="140"/>
      <c r="BN4" s="140"/>
      <c r="BO4" s="25"/>
    </row>
    <row r="5" spans="1:67" ht="16.2">
      <c r="A5" s="23">
        <v>1</v>
      </c>
      <c r="B5" s="33" t="s">
        <v>580</v>
      </c>
      <c r="C5" s="33" t="s">
        <v>581</v>
      </c>
      <c r="D5" s="33" t="s">
        <v>216</v>
      </c>
      <c r="E5" s="33">
        <v>77</v>
      </c>
      <c r="F5" s="33"/>
      <c r="G5" s="33"/>
      <c r="H5" s="23" t="str">
        <f t="shared" ref="H5:H67" si="0">REPLACE(B5,2,1,"＊")</f>
        <v>呂＊珠</v>
      </c>
      <c r="I5" s="23" t="str">
        <f t="shared" ref="I5:I68" si="1">REPLACE(C5,2,1,"＊")</f>
        <v>0＊139181</v>
      </c>
      <c r="J5" s="33" t="s">
        <v>214</v>
      </c>
      <c r="K5" s="33" t="s">
        <v>67</v>
      </c>
      <c r="L5" s="33" t="s">
        <v>2331</v>
      </c>
      <c r="M5" s="33"/>
      <c r="N5" s="33"/>
      <c r="O5" s="33"/>
      <c r="P5" s="33"/>
      <c r="Q5" s="34" t="s">
        <v>334</v>
      </c>
      <c r="R5" s="2"/>
      <c r="S5" s="2"/>
      <c r="T5" s="2"/>
      <c r="U5" s="2"/>
      <c r="V5" s="2"/>
      <c r="W5" s="18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3"/>
      <c r="AP5" s="3"/>
      <c r="AQ5" s="3"/>
      <c r="AR5" s="1"/>
      <c r="AS5" s="1"/>
      <c r="AT5" s="1"/>
      <c r="AU5" s="1"/>
      <c r="AV5" s="1"/>
      <c r="AW5" s="2"/>
      <c r="AX5" s="1"/>
      <c r="AY5" s="1"/>
      <c r="AZ5" s="1"/>
      <c r="BA5" s="1"/>
      <c r="BB5" s="1"/>
      <c r="BC5" s="1" t="s">
        <v>1377</v>
      </c>
      <c r="BD5" s="1"/>
      <c r="BE5" s="1"/>
      <c r="BF5" s="1"/>
      <c r="BG5" s="1"/>
      <c r="BH5" s="2"/>
      <c r="BI5" s="3"/>
      <c r="BJ5" s="2"/>
      <c r="BK5" s="2"/>
      <c r="BL5" s="2"/>
      <c r="BM5" s="3"/>
      <c r="BN5" s="1"/>
      <c r="BO5" s="25"/>
    </row>
    <row r="6" spans="1:67" ht="31.2">
      <c r="A6" s="23">
        <v>2</v>
      </c>
      <c r="B6" s="33" t="s">
        <v>250</v>
      </c>
      <c r="C6" s="33" t="s">
        <v>153</v>
      </c>
      <c r="D6" s="33" t="s">
        <v>218</v>
      </c>
      <c r="E6" s="33">
        <v>63</v>
      </c>
      <c r="F6" s="33" t="s">
        <v>107</v>
      </c>
      <c r="G6" s="33" t="s">
        <v>751</v>
      </c>
      <c r="H6" s="23" t="str">
        <f t="shared" si="0"/>
        <v>黃＊賜</v>
      </c>
      <c r="I6" s="23" t="str">
        <f t="shared" si="1"/>
        <v>2＊753842</v>
      </c>
      <c r="J6" s="33" t="s">
        <v>214</v>
      </c>
      <c r="K6" s="33" t="s">
        <v>1097</v>
      </c>
      <c r="L6" s="33" t="s">
        <v>2325</v>
      </c>
      <c r="M6" s="33" t="s">
        <v>2318</v>
      </c>
      <c r="N6" s="33"/>
      <c r="O6" s="33"/>
      <c r="P6" s="33"/>
      <c r="Q6" s="34" t="s">
        <v>334</v>
      </c>
      <c r="R6" s="2"/>
      <c r="S6" s="2"/>
      <c r="T6" s="2"/>
      <c r="U6" s="2"/>
      <c r="V6" s="2"/>
      <c r="W6" s="18"/>
      <c r="X6" s="1"/>
      <c r="Y6" s="1"/>
      <c r="Z6" s="1"/>
      <c r="AA6" s="1" t="s">
        <v>1377</v>
      </c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3"/>
      <c r="AP6" s="3"/>
      <c r="AQ6" s="3"/>
      <c r="AR6" s="1"/>
      <c r="AS6" s="1"/>
      <c r="AT6" s="1"/>
      <c r="AU6" s="1"/>
      <c r="AV6" s="1"/>
      <c r="AW6" s="2"/>
      <c r="AX6" s="1"/>
      <c r="AY6" s="1"/>
      <c r="AZ6" s="1"/>
      <c r="BA6" s="1"/>
      <c r="BB6" s="1"/>
      <c r="BC6" s="1"/>
      <c r="BD6" s="1"/>
      <c r="BE6" s="1"/>
      <c r="BF6" s="1"/>
      <c r="BG6" s="1"/>
      <c r="BH6" s="2"/>
      <c r="BI6" s="3"/>
      <c r="BJ6" s="2"/>
      <c r="BK6" s="2"/>
      <c r="BL6" s="2"/>
      <c r="BM6" s="3"/>
      <c r="BN6" s="1" t="s">
        <v>1098</v>
      </c>
      <c r="BO6" s="25"/>
    </row>
    <row r="7" spans="1:67" ht="16.2">
      <c r="A7" s="23">
        <v>3</v>
      </c>
      <c r="B7" s="33" t="s">
        <v>582</v>
      </c>
      <c r="C7" s="33" t="s">
        <v>583</v>
      </c>
      <c r="D7" s="33" t="s">
        <v>216</v>
      </c>
      <c r="E7" s="33">
        <v>67</v>
      </c>
      <c r="F7" s="33" t="s">
        <v>206</v>
      </c>
      <c r="G7" s="33" t="s">
        <v>713</v>
      </c>
      <c r="H7" s="23" t="str">
        <f t="shared" si="0"/>
        <v>許＊芬</v>
      </c>
      <c r="I7" s="23" t="str">
        <f t="shared" si="1"/>
        <v>0＊655557</v>
      </c>
      <c r="J7" s="33" t="s">
        <v>584</v>
      </c>
      <c r="K7" s="33" t="s">
        <v>115</v>
      </c>
      <c r="L7" s="33" t="s">
        <v>2318</v>
      </c>
      <c r="M7" s="33"/>
      <c r="N7" s="33"/>
      <c r="O7" s="33"/>
      <c r="P7" s="33"/>
      <c r="Q7" s="34" t="s">
        <v>334</v>
      </c>
      <c r="R7" s="1"/>
      <c r="S7" s="1"/>
      <c r="T7" s="1"/>
      <c r="U7" s="1"/>
      <c r="V7" s="1"/>
      <c r="W7" s="19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 t="s">
        <v>1377</v>
      </c>
      <c r="BG7" s="1"/>
      <c r="BH7" s="1"/>
      <c r="BI7" s="1"/>
      <c r="BJ7" s="1"/>
      <c r="BK7" s="1"/>
      <c r="BL7" s="1"/>
      <c r="BM7" s="1"/>
      <c r="BN7" s="1"/>
      <c r="BO7" s="25"/>
    </row>
    <row r="8" spans="1:67" ht="16.2">
      <c r="A8" s="23">
        <v>4</v>
      </c>
      <c r="B8" s="33" t="s">
        <v>585</v>
      </c>
      <c r="C8" s="33" t="s">
        <v>586</v>
      </c>
      <c r="D8" s="33" t="s">
        <v>218</v>
      </c>
      <c r="E8" s="33">
        <v>87</v>
      </c>
      <c r="F8" s="33"/>
      <c r="G8" s="33"/>
      <c r="H8" s="23" t="str">
        <f t="shared" si="0"/>
        <v>簡＊煌</v>
      </c>
      <c r="I8" s="23" t="str">
        <f t="shared" si="1"/>
        <v>0＊445574</v>
      </c>
      <c r="J8" s="33" t="s">
        <v>584</v>
      </c>
      <c r="K8" s="33" t="s">
        <v>67</v>
      </c>
      <c r="L8" s="33" t="s">
        <v>2331</v>
      </c>
      <c r="M8" s="33"/>
      <c r="N8" s="33"/>
      <c r="O8" s="33"/>
      <c r="P8" s="33"/>
      <c r="Q8" s="34" t="s">
        <v>334</v>
      </c>
      <c r="R8" s="2"/>
      <c r="S8" s="2"/>
      <c r="T8" s="2"/>
      <c r="U8" s="2"/>
      <c r="V8" s="2"/>
      <c r="W8" s="18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3"/>
      <c r="AP8" s="3"/>
      <c r="AQ8" s="3"/>
      <c r="AR8" s="1"/>
      <c r="AS8" s="1"/>
      <c r="AT8" s="1"/>
      <c r="AU8" s="1"/>
      <c r="AV8" s="1"/>
      <c r="AW8" s="2"/>
      <c r="AX8" s="1"/>
      <c r="AY8" s="1"/>
      <c r="AZ8" s="1"/>
      <c r="BA8" s="1"/>
      <c r="BB8" s="1"/>
      <c r="BC8" s="1" t="s">
        <v>1377</v>
      </c>
      <c r="BD8" s="1"/>
      <c r="BE8" s="1"/>
      <c r="BF8" s="1"/>
      <c r="BG8" s="1"/>
      <c r="BH8" s="2"/>
      <c r="BI8" s="3"/>
      <c r="BJ8" s="2"/>
      <c r="BK8" s="2"/>
      <c r="BL8" s="2"/>
      <c r="BM8" s="3"/>
      <c r="BN8" s="1"/>
      <c r="BO8" s="25"/>
    </row>
    <row r="9" spans="1:67" ht="16.2">
      <c r="A9" s="23">
        <v>5</v>
      </c>
      <c r="B9" s="33" t="s">
        <v>587</v>
      </c>
      <c r="C9" s="33" t="s">
        <v>588</v>
      </c>
      <c r="D9" s="33" t="s">
        <v>216</v>
      </c>
      <c r="E9" s="33">
        <v>83</v>
      </c>
      <c r="F9" s="33"/>
      <c r="G9" s="33"/>
      <c r="H9" s="23" t="str">
        <f t="shared" si="0"/>
        <v>高＊明麗</v>
      </c>
      <c r="I9" s="23" t="str">
        <f t="shared" si="1"/>
        <v>0＊024099</v>
      </c>
      <c r="J9" s="33" t="s">
        <v>584</v>
      </c>
      <c r="K9" s="33" t="s">
        <v>115</v>
      </c>
      <c r="L9" s="33" t="s">
        <v>2318</v>
      </c>
      <c r="M9" s="33"/>
      <c r="N9" s="33"/>
      <c r="O9" s="33"/>
      <c r="P9" s="33"/>
      <c r="Q9" s="34" t="s">
        <v>334</v>
      </c>
      <c r="R9" s="2"/>
      <c r="S9" s="2"/>
      <c r="T9" s="2"/>
      <c r="U9" s="2"/>
      <c r="V9" s="2"/>
      <c r="W9" s="18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3"/>
      <c r="AP9" s="3"/>
      <c r="AQ9" s="3"/>
      <c r="AR9" s="1"/>
      <c r="AS9" s="1"/>
      <c r="AT9" s="1"/>
      <c r="AU9" s="1"/>
      <c r="AV9" s="1"/>
      <c r="AW9" s="2"/>
      <c r="AX9" s="1"/>
      <c r="AY9" s="1"/>
      <c r="AZ9" s="1"/>
      <c r="BA9" s="1"/>
      <c r="BB9" s="1"/>
      <c r="BC9" s="1"/>
      <c r="BD9" s="1"/>
      <c r="BE9" s="1"/>
      <c r="BF9" s="1" t="s">
        <v>1377</v>
      </c>
      <c r="BG9" s="1"/>
      <c r="BH9" s="2"/>
      <c r="BI9" s="3"/>
      <c r="BJ9" s="2"/>
      <c r="BK9" s="2"/>
      <c r="BL9" s="2"/>
      <c r="BM9" s="3"/>
      <c r="BN9" s="1"/>
      <c r="BO9" s="25"/>
    </row>
    <row r="10" spans="1:67" ht="16.2">
      <c r="A10" s="23">
        <v>6</v>
      </c>
      <c r="B10" s="33" t="s">
        <v>589</v>
      </c>
      <c r="C10" s="33" t="s">
        <v>590</v>
      </c>
      <c r="D10" s="33" t="s">
        <v>216</v>
      </c>
      <c r="E10" s="33">
        <v>38</v>
      </c>
      <c r="F10" s="33"/>
      <c r="G10" s="33"/>
      <c r="H10" s="23" t="str">
        <f t="shared" si="0"/>
        <v>周＊羽</v>
      </c>
      <c r="I10" s="23" t="str">
        <f t="shared" si="1"/>
        <v>1＊921431</v>
      </c>
      <c r="J10" s="33" t="s">
        <v>591</v>
      </c>
      <c r="K10" s="33" t="s">
        <v>115</v>
      </c>
      <c r="L10" s="33" t="s">
        <v>2318</v>
      </c>
      <c r="M10" s="33"/>
      <c r="N10" s="33"/>
      <c r="O10" s="33"/>
      <c r="P10" s="33"/>
      <c r="Q10" s="34" t="s">
        <v>334</v>
      </c>
      <c r="R10" s="2"/>
      <c r="S10" s="2"/>
      <c r="T10" s="2"/>
      <c r="U10" s="2"/>
      <c r="V10" s="2"/>
      <c r="W10" s="18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3"/>
      <c r="AP10" s="3"/>
      <c r="AQ10" s="3"/>
      <c r="AR10" s="1"/>
      <c r="AS10" s="1"/>
      <c r="AT10" s="1"/>
      <c r="AU10" s="1"/>
      <c r="AV10" s="1"/>
      <c r="AW10" s="2"/>
      <c r="AX10" s="1"/>
      <c r="AY10" s="1"/>
      <c r="AZ10" s="1"/>
      <c r="BA10" s="1"/>
      <c r="BB10" s="1"/>
      <c r="BC10" s="1"/>
      <c r="BD10" s="1"/>
      <c r="BE10" s="1"/>
      <c r="BF10" s="1" t="s">
        <v>1377</v>
      </c>
      <c r="BG10" s="1"/>
      <c r="BH10" s="2"/>
      <c r="BI10" s="3"/>
      <c r="BJ10" s="2"/>
      <c r="BK10" s="2"/>
      <c r="BL10" s="2"/>
      <c r="BM10" s="3"/>
      <c r="BN10" s="1"/>
      <c r="BO10" s="25"/>
    </row>
    <row r="11" spans="1:67" ht="31.2">
      <c r="A11" s="23">
        <v>7</v>
      </c>
      <c r="B11" s="33" t="s">
        <v>592</v>
      </c>
      <c r="C11" s="33" t="s">
        <v>593</v>
      </c>
      <c r="D11" s="33" t="s">
        <v>216</v>
      </c>
      <c r="E11" s="33">
        <v>85</v>
      </c>
      <c r="F11" s="33"/>
      <c r="G11" s="33"/>
      <c r="H11" s="23" t="str">
        <f t="shared" si="0"/>
        <v>陳＊美</v>
      </c>
      <c r="I11" s="23" t="str">
        <f t="shared" si="1"/>
        <v>1＊216134</v>
      </c>
      <c r="J11" s="33" t="s">
        <v>591</v>
      </c>
      <c r="K11" s="33" t="s">
        <v>1156</v>
      </c>
      <c r="L11" s="33" t="s">
        <v>2318</v>
      </c>
      <c r="M11" s="33" t="s">
        <v>2320</v>
      </c>
      <c r="N11" s="33"/>
      <c r="O11" s="33"/>
      <c r="P11" s="33"/>
      <c r="Q11" s="34" t="s">
        <v>334</v>
      </c>
      <c r="R11" s="2"/>
      <c r="S11" s="2"/>
      <c r="T11" s="2"/>
      <c r="U11" s="2"/>
      <c r="V11" s="2"/>
      <c r="W11" s="18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3"/>
      <c r="AP11" s="3"/>
      <c r="AQ11" s="3"/>
      <c r="AR11" s="1"/>
      <c r="AS11" s="1"/>
      <c r="AT11" s="1"/>
      <c r="AU11" s="1"/>
      <c r="AV11" s="1"/>
      <c r="AW11" s="2"/>
      <c r="AX11" s="1"/>
      <c r="AY11" s="1"/>
      <c r="AZ11" s="1"/>
      <c r="BA11" s="1"/>
      <c r="BB11" s="1"/>
      <c r="BC11" s="1"/>
      <c r="BD11" s="1" t="s">
        <v>1378</v>
      </c>
      <c r="BE11" s="1"/>
      <c r="BF11" s="1" t="s">
        <v>1377</v>
      </c>
      <c r="BG11" s="1"/>
      <c r="BH11" s="2"/>
      <c r="BI11" s="3"/>
      <c r="BJ11" s="2"/>
      <c r="BK11" s="2"/>
      <c r="BL11" s="2"/>
      <c r="BM11" s="3"/>
      <c r="BN11" s="1"/>
      <c r="BO11" s="25"/>
    </row>
    <row r="12" spans="1:67" ht="16.2">
      <c r="A12" s="23">
        <v>8</v>
      </c>
      <c r="B12" s="33" t="s">
        <v>594</v>
      </c>
      <c r="C12" s="33" t="s">
        <v>414</v>
      </c>
      <c r="D12" s="33" t="s">
        <v>218</v>
      </c>
      <c r="E12" s="33">
        <v>66</v>
      </c>
      <c r="F12" s="33"/>
      <c r="G12" s="33"/>
      <c r="H12" s="23" t="str">
        <f t="shared" si="0"/>
        <v>湯＊禮</v>
      </c>
      <c r="I12" s="23" t="str">
        <f t="shared" si="1"/>
        <v>2＊764283</v>
      </c>
      <c r="J12" s="33" t="s">
        <v>591</v>
      </c>
      <c r="K12" s="33" t="s">
        <v>67</v>
      </c>
      <c r="L12" s="33" t="s">
        <v>2331</v>
      </c>
      <c r="M12" s="33"/>
      <c r="N12" s="33"/>
      <c r="O12" s="33"/>
      <c r="P12" s="33"/>
      <c r="Q12" s="34" t="s">
        <v>334</v>
      </c>
      <c r="R12" s="2"/>
      <c r="S12" s="2"/>
      <c r="T12" s="2"/>
      <c r="U12" s="2"/>
      <c r="V12" s="2"/>
      <c r="W12" s="18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3"/>
      <c r="AP12" s="3"/>
      <c r="AQ12" s="3"/>
      <c r="AR12" s="1"/>
      <c r="AS12" s="1"/>
      <c r="AT12" s="1"/>
      <c r="AU12" s="1"/>
      <c r="AV12" s="1"/>
      <c r="AW12" s="2"/>
      <c r="AX12" s="1"/>
      <c r="AY12" s="1"/>
      <c r="AZ12" s="1"/>
      <c r="BA12" s="1"/>
      <c r="BB12" s="1"/>
      <c r="BC12" s="1" t="s">
        <v>1377</v>
      </c>
      <c r="BD12" s="1"/>
      <c r="BE12" s="1"/>
      <c r="BF12" s="1"/>
      <c r="BG12" s="1"/>
      <c r="BH12" s="2"/>
      <c r="BI12" s="3"/>
      <c r="BJ12" s="2"/>
      <c r="BK12" s="2"/>
      <c r="BL12" s="2"/>
      <c r="BM12" s="3"/>
      <c r="BN12" s="1"/>
      <c r="BO12" s="25"/>
    </row>
    <row r="13" spans="1:67" ht="16.2">
      <c r="A13" s="23">
        <v>9</v>
      </c>
      <c r="B13" s="33" t="s">
        <v>595</v>
      </c>
      <c r="C13" s="33" t="s">
        <v>426</v>
      </c>
      <c r="D13" s="33" t="s">
        <v>218</v>
      </c>
      <c r="E13" s="33">
        <v>57</v>
      </c>
      <c r="F13" s="33"/>
      <c r="G13" s="33"/>
      <c r="H13" s="23" t="str">
        <f t="shared" si="0"/>
        <v>何＊亮</v>
      </c>
      <c r="I13" s="23" t="str">
        <f t="shared" si="1"/>
        <v>2＊766179</v>
      </c>
      <c r="J13" s="33" t="s">
        <v>591</v>
      </c>
      <c r="K13" s="33" t="s">
        <v>67</v>
      </c>
      <c r="L13" s="33" t="s">
        <v>2331</v>
      </c>
      <c r="M13" s="33"/>
      <c r="N13" s="33"/>
      <c r="O13" s="33"/>
      <c r="P13" s="33"/>
      <c r="Q13" s="34" t="s">
        <v>334</v>
      </c>
      <c r="R13" s="2"/>
      <c r="S13" s="2"/>
      <c r="T13" s="2"/>
      <c r="U13" s="2"/>
      <c r="V13" s="2"/>
      <c r="W13" s="18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3"/>
      <c r="AP13" s="3"/>
      <c r="AQ13" s="3"/>
      <c r="AR13" s="1"/>
      <c r="AS13" s="1"/>
      <c r="AT13" s="1"/>
      <c r="AU13" s="1"/>
      <c r="AV13" s="1"/>
      <c r="AW13" s="2"/>
      <c r="AX13" s="1"/>
      <c r="AY13" s="1"/>
      <c r="AZ13" s="1"/>
      <c r="BA13" s="1"/>
      <c r="BB13" s="1"/>
      <c r="BC13" s="1" t="s">
        <v>1377</v>
      </c>
      <c r="BD13" s="1"/>
      <c r="BE13" s="1"/>
      <c r="BF13" s="1"/>
      <c r="BG13" s="1"/>
      <c r="BH13" s="2"/>
      <c r="BI13" s="3"/>
      <c r="BJ13" s="2"/>
      <c r="BK13" s="2"/>
      <c r="BL13" s="2"/>
      <c r="BM13" s="3"/>
      <c r="BN13" s="1"/>
      <c r="BO13" s="25"/>
    </row>
    <row r="14" spans="1:67" ht="16.2">
      <c r="A14" s="23">
        <v>10</v>
      </c>
      <c r="B14" s="33" t="s">
        <v>596</v>
      </c>
      <c r="C14" s="33" t="s">
        <v>597</v>
      </c>
      <c r="D14" s="33" t="s">
        <v>216</v>
      </c>
      <c r="E14" s="33">
        <v>52</v>
      </c>
      <c r="F14" s="33"/>
      <c r="G14" s="33"/>
      <c r="H14" s="23" t="str">
        <f t="shared" si="0"/>
        <v>賴＊慧君</v>
      </c>
      <c r="I14" s="23" t="str">
        <f t="shared" si="1"/>
        <v>2＊037029</v>
      </c>
      <c r="J14" s="33" t="s">
        <v>108</v>
      </c>
      <c r="K14" s="33" t="s">
        <v>598</v>
      </c>
      <c r="L14" s="33" t="s">
        <v>2328</v>
      </c>
      <c r="M14" s="33"/>
      <c r="N14" s="33"/>
      <c r="O14" s="33"/>
      <c r="P14" s="33"/>
      <c r="Q14" s="34" t="s">
        <v>334</v>
      </c>
      <c r="R14" s="2"/>
      <c r="S14" s="2"/>
      <c r="T14" s="2" t="s">
        <v>1100</v>
      </c>
      <c r="U14" s="2" t="s">
        <v>1377</v>
      </c>
      <c r="V14" s="2"/>
      <c r="W14" s="18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3"/>
      <c r="AP14" s="3"/>
      <c r="AQ14" s="3"/>
      <c r="AR14" s="1"/>
      <c r="AS14" s="1"/>
      <c r="AT14" s="1"/>
      <c r="AU14" s="1"/>
      <c r="AV14" s="1"/>
      <c r="AW14" s="2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2"/>
      <c r="BI14" s="3"/>
      <c r="BJ14" s="2"/>
      <c r="BK14" s="2"/>
      <c r="BL14" s="2"/>
      <c r="BM14" s="3"/>
      <c r="BN14" s="1"/>
      <c r="BO14" s="25"/>
    </row>
    <row r="15" spans="1:67" ht="16.2">
      <c r="A15" s="23">
        <v>11</v>
      </c>
      <c r="B15" s="33" t="s">
        <v>599</v>
      </c>
      <c r="C15" s="33" t="s">
        <v>600</v>
      </c>
      <c r="D15" s="33" t="s">
        <v>218</v>
      </c>
      <c r="E15" s="33">
        <v>66</v>
      </c>
      <c r="F15" s="33"/>
      <c r="G15" s="33"/>
      <c r="H15" s="23" t="str">
        <f t="shared" si="0"/>
        <v>潘＊禾</v>
      </c>
      <c r="I15" s="23" t="str">
        <f t="shared" si="1"/>
        <v>2＊687037</v>
      </c>
      <c r="J15" s="33" t="s">
        <v>108</v>
      </c>
      <c r="K15" s="33" t="s">
        <v>67</v>
      </c>
      <c r="L15" s="33" t="s">
        <v>2331</v>
      </c>
      <c r="M15" s="33"/>
      <c r="N15" s="33"/>
      <c r="O15" s="33"/>
      <c r="P15" s="33"/>
      <c r="Q15" s="34" t="s">
        <v>334</v>
      </c>
      <c r="R15" s="2"/>
      <c r="S15" s="2"/>
      <c r="T15" s="2"/>
      <c r="U15" s="2"/>
      <c r="V15" s="2"/>
      <c r="W15" s="18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3"/>
      <c r="AP15" s="3"/>
      <c r="AQ15" s="3"/>
      <c r="AR15" s="1"/>
      <c r="AS15" s="1"/>
      <c r="AT15" s="1"/>
      <c r="AU15" s="1"/>
      <c r="AV15" s="1"/>
      <c r="AW15" s="2"/>
      <c r="AX15" s="1"/>
      <c r="AY15" s="1"/>
      <c r="AZ15" s="1"/>
      <c r="BA15" s="1"/>
      <c r="BB15" s="1"/>
      <c r="BC15" s="1" t="s">
        <v>1377</v>
      </c>
      <c r="BD15" s="1"/>
      <c r="BE15" s="1"/>
      <c r="BF15" s="1"/>
      <c r="BG15" s="1"/>
      <c r="BH15" s="2"/>
      <c r="BI15" s="3"/>
      <c r="BJ15" s="2"/>
      <c r="BK15" s="2"/>
      <c r="BL15" s="2"/>
      <c r="BM15" s="3"/>
      <c r="BN15" s="1"/>
      <c r="BO15" s="25"/>
    </row>
    <row r="16" spans="1:67" ht="16.2">
      <c r="A16" s="23">
        <v>12</v>
      </c>
      <c r="B16" s="33" t="s">
        <v>601</v>
      </c>
      <c r="C16" s="33" t="s">
        <v>602</v>
      </c>
      <c r="D16" s="33" t="s">
        <v>218</v>
      </c>
      <c r="E16" s="33">
        <v>86</v>
      </c>
      <c r="F16" s="33"/>
      <c r="G16" s="33"/>
      <c r="H16" s="23" t="str">
        <f t="shared" si="0"/>
        <v>林＊昂</v>
      </c>
      <c r="I16" s="23" t="str">
        <f t="shared" si="1"/>
        <v>1＊254138</v>
      </c>
      <c r="J16" s="33" t="s">
        <v>603</v>
      </c>
      <c r="K16" s="33" t="s">
        <v>58</v>
      </c>
      <c r="L16" s="33" t="s">
        <v>2322</v>
      </c>
      <c r="M16" s="33"/>
      <c r="N16" s="33"/>
      <c r="O16" s="33"/>
      <c r="P16" s="33"/>
      <c r="Q16" s="34" t="s">
        <v>334</v>
      </c>
      <c r="R16" s="2"/>
      <c r="S16" s="2"/>
      <c r="T16" s="2"/>
      <c r="U16" s="2"/>
      <c r="V16" s="2"/>
      <c r="W16" s="18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3"/>
      <c r="AP16" s="3"/>
      <c r="AQ16" s="3"/>
      <c r="AR16" s="1"/>
      <c r="AS16" s="1"/>
      <c r="AT16" s="1"/>
      <c r="AU16" s="1"/>
      <c r="AV16" s="1"/>
      <c r="AW16" s="2"/>
      <c r="AX16" s="1"/>
      <c r="AY16" s="1" t="s">
        <v>1378</v>
      </c>
      <c r="AZ16" s="1"/>
      <c r="BA16" s="1"/>
      <c r="BB16" s="1"/>
      <c r="BC16" s="1"/>
      <c r="BD16" s="1"/>
      <c r="BE16" s="1"/>
      <c r="BF16" s="1"/>
      <c r="BG16" s="1"/>
      <c r="BH16" s="2"/>
      <c r="BI16" s="3"/>
      <c r="BJ16" s="2"/>
      <c r="BK16" s="2"/>
      <c r="BL16" s="2"/>
      <c r="BM16" s="3"/>
      <c r="BN16" s="1"/>
      <c r="BO16" s="25"/>
    </row>
    <row r="17" spans="1:67" ht="16.2">
      <c r="A17" s="23">
        <v>13</v>
      </c>
      <c r="B17" s="33" t="s">
        <v>604</v>
      </c>
      <c r="C17" s="33" t="s">
        <v>605</v>
      </c>
      <c r="D17" s="33" t="s">
        <v>218</v>
      </c>
      <c r="E17" s="33">
        <v>39</v>
      </c>
      <c r="F17" s="33"/>
      <c r="G17" s="33"/>
      <c r="H17" s="23" t="str">
        <f t="shared" si="0"/>
        <v>王＊弘</v>
      </c>
      <c r="I17" s="23" t="str">
        <f t="shared" si="1"/>
        <v>2＊781324</v>
      </c>
      <c r="J17" s="33" t="s">
        <v>603</v>
      </c>
      <c r="K17" s="33" t="s">
        <v>115</v>
      </c>
      <c r="L17" s="33" t="s">
        <v>2318</v>
      </c>
      <c r="M17" s="33"/>
      <c r="N17" s="33"/>
      <c r="O17" s="33"/>
      <c r="P17" s="33"/>
      <c r="Q17" s="34" t="s">
        <v>334</v>
      </c>
      <c r="R17" s="2"/>
      <c r="S17" s="2"/>
      <c r="T17" s="2"/>
      <c r="U17" s="2"/>
      <c r="V17" s="2"/>
      <c r="W17" s="18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3"/>
      <c r="AP17" s="3"/>
      <c r="AQ17" s="3"/>
      <c r="AR17" s="1"/>
      <c r="AS17" s="1"/>
      <c r="AT17" s="1"/>
      <c r="AU17" s="1"/>
      <c r="AV17" s="1"/>
      <c r="AW17" s="2"/>
      <c r="AX17" s="1"/>
      <c r="AY17" s="1"/>
      <c r="AZ17" s="1"/>
      <c r="BA17" s="1"/>
      <c r="BB17" s="1"/>
      <c r="BC17" s="1"/>
      <c r="BD17" s="1"/>
      <c r="BE17" s="1"/>
      <c r="BF17" s="1" t="s">
        <v>1377</v>
      </c>
      <c r="BG17" s="1"/>
      <c r="BH17" s="2"/>
      <c r="BI17" s="3"/>
      <c r="BJ17" s="2"/>
      <c r="BK17" s="2"/>
      <c r="BL17" s="2"/>
      <c r="BM17" s="3"/>
      <c r="BN17" s="1"/>
      <c r="BO17" s="25"/>
    </row>
    <row r="18" spans="1:67" ht="16.2">
      <c r="A18" s="23">
        <v>14</v>
      </c>
      <c r="B18" s="33" t="s">
        <v>606</v>
      </c>
      <c r="C18" s="33" t="s">
        <v>607</v>
      </c>
      <c r="D18" s="33" t="s">
        <v>216</v>
      </c>
      <c r="E18" s="33">
        <v>61</v>
      </c>
      <c r="F18" s="33"/>
      <c r="G18" s="33"/>
      <c r="H18" s="23" t="str">
        <f t="shared" si="0"/>
        <v>唐＊玲</v>
      </c>
      <c r="I18" s="23" t="str">
        <f t="shared" si="1"/>
        <v>0＊079524</v>
      </c>
      <c r="J18" s="33" t="s">
        <v>608</v>
      </c>
      <c r="K18" s="33" t="s">
        <v>115</v>
      </c>
      <c r="L18" s="33" t="s">
        <v>2318</v>
      </c>
      <c r="M18" s="33"/>
      <c r="N18" s="33"/>
      <c r="O18" s="33"/>
      <c r="P18" s="33"/>
      <c r="Q18" s="34" t="s">
        <v>334</v>
      </c>
      <c r="R18" s="2"/>
      <c r="S18" s="2"/>
      <c r="T18" s="2"/>
      <c r="U18" s="2"/>
      <c r="V18" s="2"/>
      <c r="W18" s="18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3"/>
      <c r="AP18" s="3"/>
      <c r="AQ18" s="3"/>
      <c r="AR18" s="1"/>
      <c r="AS18" s="1"/>
      <c r="AT18" s="1"/>
      <c r="AU18" s="1"/>
      <c r="AV18" s="1"/>
      <c r="AW18" s="2"/>
      <c r="AX18" s="1"/>
      <c r="AY18" s="1"/>
      <c r="AZ18" s="1"/>
      <c r="BA18" s="1"/>
      <c r="BB18" s="1"/>
      <c r="BC18" s="1"/>
      <c r="BD18" s="1"/>
      <c r="BE18" s="1"/>
      <c r="BF18" s="1" t="s">
        <v>1377</v>
      </c>
      <c r="BG18" s="1"/>
      <c r="BH18" s="2"/>
      <c r="BI18" s="3"/>
      <c r="BJ18" s="2"/>
      <c r="BK18" s="2"/>
      <c r="BL18" s="2"/>
      <c r="BM18" s="3"/>
      <c r="BN18" s="1"/>
      <c r="BO18" s="25"/>
    </row>
    <row r="19" spans="1:67" ht="16.2">
      <c r="A19" s="23">
        <v>15</v>
      </c>
      <c r="B19" s="33" t="s">
        <v>609</v>
      </c>
      <c r="C19" s="33" t="s">
        <v>610</v>
      </c>
      <c r="D19" s="33" t="s">
        <v>216</v>
      </c>
      <c r="E19" s="33">
        <v>59</v>
      </c>
      <c r="F19" s="33"/>
      <c r="G19" s="33"/>
      <c r="H19" s="23" t="str">
        <f t="shared" si="0"/>
        <v>連＊淑</v>
      </c>
      <c r="I19" s="23" t="str">
        <f t="shared" si="1"/>
        <v>0＊960865</v>
      </c>
      <c r="J19" s="33" t="s">
        <v>608</v>
      </c>
      <c r="K19" s="33" t="s">
        <v>67</v>
      </c>
      <c r="L19" s="33" t="s">
        <v>2331</v>
      </c>
      <c r="M19" s="33"/>
      <c r="N19" s="33"/>
      <c r="O19" s="33"/>
      <c r="P19" s="33"/>
      <c r="Q19" s="34" t="s">
        <v>334</v>
      </c>
      <c r="R19" s="2"/>
      <c r="S19" s="2"/>
      <c r="T19" s="2"/>
      <c r="U19" s="2"/>
      <c r="V19" s="2"/>
      <c r="W19" s="18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3"/>
      <c r="AP19" s="3"/>
      <c r="AQ19" s="3"/>
      <c r="AR19" s="1"/>
      <c r="AS19" s="1"/>
      <c r="AT19" s="1"/>
      <c r="AU19" s="1"/>
      <c r="AV19" s="1"/>
      <c r="AW19" s="2"/>
      <c r="AX19" s="1"/>
      <c r="AY19" s="1"/>
      <c r="AZ19" s="1"/>
      <c r="BA19" s="1"/>
      <c r="BB19" s="1"/>
      <c r="BC19" s="1" t="s">
        <v>1377</v>
      </c>
      <c r="BD19" s="1"/>
      <c r="BE19" s="1"/>
      <c r="BF19" s="1"/>
      <c r="BG19" s="1"/>
      <c r="BH19" s="2"/>
      <c r="BI19" s="3"/>
      <c r="BJ19" s="2"/>
      <c r="BK19" s="2"/>
      <c r="BL19" s="2"/>
      <c r="BM19" s="3"/>
      <c r="BN19" s="1"/>
      <c r="BO19" s="25"/>
    </row>
    <row r="20" spans="1:67" ht="16.2">
      <c r="A20" s="23">
        <v>16</v>
      </c>
      <c r="B20" s="33" t="s">
        <v>611</v>
      </c>
      <c r="C20" s="33" t="s">
        <v>612</v>
      </c>
      <c r="D20" s="33" t="s">
        <v>218</v>
      </c>
      <c r="E20" s="33">
        <v>76</v>
      </c>
      <c r="F20" s="33"/>
      <c r="G20" s="33"/>
      <c r="H20" s="23" t="str">
        <f t="shared" si="0"/>
        <v>周＊平</v>
      </c>
      <c r="I20" s="23" t="str">
        <f t="shared" si="1"/>
        <v>0＊544557</v>
      </c>
      <c r="J20" s="33" t="s">
        <v>608</v>
      </c>
      <c r="K20" s="33" t="s">
        <v>67</v>
      </c>
      <c r="L20" s="33" t="s">
        <v>2331</v>
      </c>
      <c r="M20" s="33"/>
      <c r="N20" s="33"/>
      <c r="O20" s="33"/>
      <c r="P20" s="33"/>
      <c r="Q20" s="34" t="s">
        <v>334</v>
      </c>
      <c r="R20" s="2"/>
      <c r="S20" s="2"/>
      <c r="T20" s="2"/>
      <c r="U20" s="2"/>
      <c r="V20" s="2"/>
      <c r="W20" s="18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3"/>
      <c r="AP20" s="3"/>
      <c r="AQ20" s="3"/>
      <c r="AR20" s="1"/>
      <c r="AS20" s="1"/>
      <c r="AT20" s="1"/>
      <c r="AU20" s="1"/>
      <c r="AV20" s="1"/>
      <c r="AW20" s="2"/>
      <c r="AX20" s="1"/>
      <c r="AY20" s="1"/>
      <c r="AZ20" s="1"/>
      <c r="BA20" s="1"/>
      <c r="BB20" s="1"/>
      <c r="BC20" s="1" t="s">
        <v>1377</v>
      </c>
      <c r="BD20" s="1"/>
      <c r="BE20" s="1"/>
      <c r="BF20" s="1"/>
      <c r="BG20" s="1"/>
      <c r="BH20" s="2"/>
      <c r="BI20" s="3"/>
      <c r="BJ20" s="2"/>
      <c r="BK20" s="2"/>
      <c r="BL20" s="2"/>
      <c r="BM20" s="3"/>
      <c r="BN20" s="1"/>
      <c r="BO20" s="25"/>
    </row>
    <row r="21" spans="1:67" ht="16.2">
      <c r="A21" s="23">
        <v>17</v>
      </c>
      <c r="B21" s="33" t="s">
        <v>613</v>
      </c>
      <c r="C21" s="33" t="s">
        <v>614</v>
      </c>
      <c r="D21" s="33" t="s">
        <v>216</v>
      </c>
      <c r="E21" s="33">
        <v>70</v>
      </c>
      <c r="F21" s="33"/>
      <c r="G21" s="33"/>
      <c r="H21" s="23" t="str">
        <f t="shared" si="0"/>
        <v>李＊香</v>
      </c>
      <c r="I21" s="23" t="str">
        <f t="shared" si="1"/>
        <v>1＊323790</v>
      </c>
      <c r="J21" s="33" t="s">
        <v>608</v>
      </c>
      <c r="K21" s="33" t="s">
        <v>115</v>
      </c>
      <c r="L21" s="33" t="s">
        <v>2318</v>
      </c>
      <c r="M21" s="33"/>
      <c r="N21" s="33"/>
      <c r="O21" s="33"/>
      <c r="P21" s="33"/>
      <c r="Q21" s="34" t="s">
        <v>334</v>
      </c>
      <c r="R21" s="2"/>
      <c r="S21" s="2"/>
      <c r="T21" s="2"/>
      <c r="U21" s="2"/>
      <c r="V21" s="2"/>
      <c r="W21" s="18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3"/>
      <c r="AP21" s="3"/>
      <c r="AQ21" s="3"/>
      <c r="AR21" s="1"/>
      <c r="AS21" s="1"/>
      <c r="AT21" s="1"/>
      <c r="AU21" s="1"/>
      <c r="AV21" s="1"/>
      <c r="AW21" s="2"/>
      <c r="AX21" s="1"/>
      <c r="AY21" s="1"/>
      <c r="AZ21" s="1"/>
      <c r="BA21" s="1"/>
      <c r="BB21" s="1"/>
      <c r="BC21" s="1"/>
      <c r="BD21" s="1"/>
      <c r="BE21" s="1"/>
      <c r="BF21" s="1" t="s">
        <v>1377</v>
      </c>
      <c r="BG21" s="1"/>
      <c r="BH21" s="2"/>
      <c r="BI21" s="3"/>
      <c r="BJ21" s="2"/>
      <c r="BK21" s="2"/>
      <c r="BL21" s="2"/>
      <c r="BM21" s="3"/>
      <c r="BN21" s="1"/>
      <c r="BO21" s="25"/>
    </row>
    <row r="22" spans="1:67" ht="16.2">
      <c r="A22" s="23">
        <v>18</v>
      </c>
      <c r="B22" s="33" t="s">
        <v>615</v>
      </c>
      <c r="C22" s="33" t="s">
        <v>616</v>
      </c>
      <c r="D22" s="33" t="s">
        <v>216</v>
      </c>
      <c r="E22" s="33">
        <v>76</v>
      </c>
      <c r="F22" s="33"/>
      <c r="G22" s="33"/>
      <c r="H22" s="23" t="str">
        <f t="shared" si="0"/>
        <v>陳＊華香</v>
      </c>
      <c r="I22" s="23" t="str">
        <f t="shared" si="1"/>
        <v>2＊368203</v>
      </c>
      <c r="J22" s="33" t="s">
        <v>608</v>
      </c>
      <c r="K22" s="33" t="s">
        <v>91</v>
      </c>
      <c r="L22" s="33" t="s">
        <v>2330</v>
      </c>
      <c r="M22" s="33"/>
      <c r="N22" s="33"/>
      <c r="O22" s="33"/>
      <c r="P22" s="33"/>
      <c r="Q22" s="34" t="s">
        <v>334</v>
      </c>
      <c r="R22" s="2"/>
      <c r="S22" s="2"/>
      <c r="T22" s="2"/>
      <c r="U22" s="2"/>
      <c r="V22" s="2"/>
      <c r="W22" s="18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3"/>
      <c r="AP22" s="3"/>
      <c r="AQ22" s="3"/>
      <c r="AR22" s="1"/>
      <c r="AS22" s="1"/>
      <c r="AT22" s="1"/>
      <c r="AU22" s="1"/>
      <c r="AV22" s="1"/>
      <c r="AW22" s="2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2"/>
      <c r="BI22" s="3"/>
      <c r="BJ22" s="2"/>
      <c r="BK22" s="2"/>
      <c r="BL22" s="2"/>
      <c r="BM22" s="3"/>
      <c r="BN22" s="1" t="s">
        <v>1099</v>
      </c>
      <c r="BO22" s="25"/>
    </row>
    <row r="23" spans="1:67" ht="16.2">
      <c r="A23" s="23">
        <v>19</v>
      </c>
      <c r="B23" s="33" t="s">
        <v>1157</v>
      </c>
      <c r="C23" s="33" t="s">
        <v>151</v>
      </c>
      <c r="D23" s="33" t="s">
        <v>218</v>
      </c>
      <c r="E23" s="33">
        <v>58</v>
      </c>
      <c r="F23" s="33"/>
      <c r="G23" s="33"/>
      <c r="H23" s="23" t="str">
        <f t="shared" si="0"/>
        <v xml:space="preserve"> ＊偉國</v>
      </c>
      <c r="I23" s="23" t="str">
        <f t="shared" si="1"/>
        <v>2＊759112</v>
      </c>
      <c r="J23" s="33" t="s">
        <v>608</v>
      </c>
      <c r="K23" s="33" t="s">
        <v>115</v>
      </c>
      <c r="L23" s="33" t="s">
        <v>2318</v>
      </c>
      <c r="M23" s="33"/>
      <c r="N23" s="33"/>
      <c r="O23" s="33"/>
      <c r="P23" s="33"/>
      <c r="Q23" s="34" t="s">
        <v>334</v>
      </c>
      <c r="R23" s="2"/>
      <c r="S23" s="2"/>
      <c r="T23" s="2"/>
      <c r="U23" s="2"/>
      <c r="V23" s="2"/>
      <c r="W23" s="18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3"/>
      <c r="AP23" s="3"/>
      <c r="AQ23" s="3"/>
      <c r="AR23" s="1"/>
      <c r="AS23" s="1"/>
      <c r="AT23" s="1"/>
      <c r="AU23" s="1"/>
      <c r="AV23" s="1"/>
      <c r="AW23" s="2"/>
      <c r="AX23" s="1"/>
      <c r="AY23" s="1"/>
      <c r="AZ23" s="1"/>
      <c r="BA23" s="1"/>
      <c r="BB23" s="1"/>
      <c r="BC23" s="1"/>
      <c r="BD23" s="1"/>
      <c r="BE23" s="1"/>
      <c r="BF23" s="1" t="s">
        <v>1377</v>
      </c>
      <c r="BG23" s="1"/>
      <c r="BH23" s="2"/>
      <c r="BI23" s="3"/>
      <c r="BJ23" s="2"/>
      <c r="BK23" s="2"/>
      <c r="BL23" s="2"/>
      <c r="BM23" s="3"/>
      <c r="BN23" s="1"/>
      <c r="BO23" s="25"/>
    </row>
    <row r="24" spans="1:67" ht="31.2">
      <c r="A24" s="23">
        <v>20</v>
      </c>
      <c r="B24" s="33" t="s">
        <v>617</v>
      </c>
      <c r="C24" s="33" t="s">
        <v>618</v>
      </c>
      <c r="D24" s="33" t="s">
        <v>218</v>
      </c>
      <c r="E24" s="33">
        <v>82</v>
      </c>
      <c r="F24" s="33"/>
      <c r="G24" s="33"/>
      <c r="H24" s="23" t="str">
        <f t="shared" si="0"/>
        <v>賴＊勝</v>
      </c>
      <c r="I24" s="23" t="str">
        <f t="shared" si="1"/>
        <v>2＊786492</v>
      </c>
      <c r="J24" s="33" t="s">
        <v>608</v>
      </c>
      <c r="K24" s="33" t="s">
        <v>1123</v>
      </c>
      <c r="L24" s="33" t="s">
        <v>2333</v>
      </c>
      <c r="M24" s="33" t="s">
        <v>2331</v>
      </c>
      <c r="N24" s="33"/>
      <c r="O24" s="33"/>
      <c r="P24" s="33"/>
      <c r="Q24" s="34" t="s">
        <v>334</v>
      </c>
      <c r="R24" s="2"/>
      <c r="S24" s="2"/>
      <c r="T24" s="2"/>
      <c r="U24" s="2"/>
      <c r="V24" s="2"/>
      <c r="W24" s="18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3"/>
      <c r="AP24" s="3"/>
      <c r="AQ24" s="3"/>
      <c r="AR24" s="1"/>
      <c r="AS24" s="1"/>
      <c r="AT24" s="1"/>
      <c r="AU24" s="1"/>
      <c r="AV24" s="1"/>
      <c r="AW24" s="2"/>
      <c r="AX24" s="1"/>
      <c r="AY24" s="1"/>
      <c r="AZ24" s="1"/>
      <c r="BA24" s="1" t="s">
        <v>1377</v>
      </c>
      <c r="BB24" s="1"/>
      <c r="BC24" s="1" t="s">
        <v>1377</v>
      </c>
      <c r="BD24" s="1"/>
      <c r="BE24" s="1"/>
      <c r="BF24" s="1" t="s">
        <v>1108</v>
      </c>
      <c r="BG24" s="1"/>
      <c r="BH24" s="2"/>
      <c r="BI24" s="3"/>
      <c r="BJ24" s="2"/>
      <c r="BK24" s="2"/>
      <c r="BL24" s="2"/>
      <c r="BM24" s="3"/>
      <c r="BN24" s="1"/>
      <c r="BO24" s="25"/>
    </row>
    <row r="25" spans="1:67" ht="16.2">
      <c r="A25" s="23">
        <v>21</v>
      </c>
      <c r="B25" s="33" t="s">
        <v>231</v>
      </c>
      <c r="C25" s="33" t="s">
        <v>127</v>
      </c>
      <c r="D25" s="33" t="s">
        <v>218</v>
      </c>
      <c r="E25" s="33">
        <v>61</v>
      </c>
      <c r="F25" s="33"/>
      <c r="G25" s="33"/>
      <c r="H25" s="23" t="str">
        <f t="shared" si="0"/>
        <v>李＊富</v>
      </c>
      <c r="I25" s="23" t="str">
        <f t="shared" si="1"/>
        <v>0＊199105</v>
      </c>
      <c r="J25" s="33" t="s">
        <v>619</v>
      </c>
      <c r="K25" s="33" t="s">
        <v>67</v>
      </c>
      <c r="L25" s="33" t="s">
        <v>2331</v>
      </c>
      <c r="M25" s="33"/>
      <c r="N25" s="33"/>
      <c r="O25" s="33"/>
      <c r="P25" s="33"/>
      <c r="Q25" s="34" t="s">
        <v>334</v>
      </c>
      <c r="R25" s="2"/>
      <c r="S25" s="2"/>
      <c r="T25" s="2"/>
      <c r="U25" s="2"/>
      <c r="V25" s="2"/>
      <c r="W25" s="18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3"/>
      <c r="AP25" s="3"/>
      <c r="AQ25" s="3"/>
      <c r="AR25" s="1"/>
      <c r="AS25" s="1"/>
      <c r="AT25" s="1"/>
      <c r="AU25" s="1"/>
      <c r="AV25" s="1"/>
      <c r="AW25" s="2"/>
      <c r="AX25" s="1"/>
      <c r="AY25" s="1"/>
      <c r="AZ25" s="1"/>
      <c r="BA25" s="1"/>
      <c r="BB25" s="1"/>
      <c r="BC25" s="1" t="s">
        <v>1377</v>
      </c>
      <c r="BD25" s="1"/>
      <c r="BE25" s="1"/>
      <c r="BF25" s="1"/>
      <c r="BG25" s="1"/>
      <c r="BH25" s="2"/>
      <c r="BI25" s="3"/>
      <c r="BJ25" s="2"/>
      <c r="BK25" s="2"/>
      <c r="BL25" s="2"/>
      <c r="BM25" s="3"/>
      <c r="BN25" s="1"/>
      <c r="BO25" s="25"/>
    </row>
    <row r="26" spans="1:67" ht="16.2">
      <c r="A26" s="23">
        <v>22</v>
      </c>
      <c r="B26" s="33" t="s">
        <v>620</v>
      </c>
      <c r="C26" s="33" t="s">
        <v>621</v>
      </c>
      <c r="D26" s="33" t="s">
        <v>218</v>
      </c>
      <c r="E26" s="33">
        <v>60</v>
      </c>
      <c r="F26" s="33"/>
      <c r="G26" s="33"/>
      <c r="H26" s="23" t="str">
        <f t="shared" si="0"/>
        <v>邱＊瑛</v>
      </c>
      <c r="I26" s="23" t="str">
        <f t="shared" si="1"/>
        <v>0＊247022</v>
      </c>
      <c r="J26" s="33" t="s">
        <v>619</v>
      </c>
      <c r="K26" s="33" t="s">
        <v>67</v>
      </c>
      <c r="L26" s="33" t="s">
        <v>2331</v>
      </c>
      <c r="M26" s="33"/>
      <c r="N26" s="33"/>
      <c r="O26" s="33"/>
      <c r="P26" s="33"/>
      <c r="Q26" s="34" t="s">
        <v>334</v>
      </c>
      <c r="R26" s="2"/>
      <c r="S26" s="2"/>
      <c r="T26" s="2"/>
      <c r="U26" s="2"/>
      <c r="V26" s="2"/>
      <c r="W26" s="18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3"/>
      <c r="AP26" s="3"/>
      <c r="AQ26" s="3"/>
      <c r="AR26" s="1"/>
      <c r="AS26" s="1"/>
      <c r="AT26" s="1"/>
      <c r="AU26" s="1"/>
      <c r="AV26" s="1"/>
      <c r="AW26" s="2"/>
      <c r="AX26" s="1"/>
      <c r="AY26" s="1"/>
      <c r="AZ26" s="1"/>
      <c r="BA26" s="1"/>
      <c r="BB26" s="1"/>
      <c r="BC26" s="1" t="s">
        <v>1377</v>
      </c>
      <c r="BD26" s="1"/>
      <c r="BE26" s="1"/>
      <c r="BF26" s="1"/>
      <c r="BG26" s="1"/>
      <c r="BH26" s="2"/>
      <c r="BI26" s="3"/>
      <c r="BJ26" s="2"/>
      <c r="BK26" s="2"/>
      <c r="BL26" s="2"/>
      <c r="BM26" s="3"/>
      <c r="BN26" s="1"/>
      <c r="BO26" s="25"/>
    </row>
    <row r="27" spans="1:67" ht="16.2">
      <c r="A27" s="23">
        <v>23</v>
      </c>
      <c r="B27" s="33" t="s">
        <v>622</v>
      </c>
      <c r="C27" s="33" t="s">
        <v>623</v>
      </c>
      <c r="D27" s="33" t="s">
        <v>216</v>
      </c>
      <c r="E27" s="33">
        <v>61</v>
      </c>
      <c r="F27" s="33"/>
      <c r="G27" s="33"/>
      <c r="H27" s="23" t="str">
        <f t="shared" si="0"/>
        <v>余＊卿</v>
      </c>
      <c r="I27" s="23" t="str">
        <f t="shared" si="1"/>
        <v>0＊138002</v>
      </c>
      <c r="J27" s="33" t="s">
        <v>619</v>
      </c>
      <c r="K27" s="35" t="s">
        <v>67</v>
      </c>
      <c r="L27" s="33" t="s">
        <v>2331</v>
      </c>
      <c r="M27" s="35"/>
      <c r="N27" s="35"/>
      <c r="O27" s="35"/>
      <c r="P27" s="35"/>
      <c r="Q27" s="34" t="s">
        <v>334</v>
      </c>
      <c r="R27" s="2"/>
      <c r="S27" s="2"/>
      <c r="T27" s="2"/>
      <c r="U27" s="2"/>
      <c r="V27" s="2"/>
      <c r="W27" s="18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3"/>
      <c r="AP27" s="3"/>
      <c r="AQ27" s="3"/>
      <c r="AR27" s="1"/>
      <c r="AS27" s="1"/>
      <c r="AT27" s="1"/>
      <c r="AU27" s="1"/>
      <c r="AV27" s="1"/>
      <c r="AW27" s="2"/>
      <c r="AX27" s="1"/>
      <c r="AY27" s="1"/>
      <c r="AZ27" s="1"/>
      <c r="BA27" s="1"/>
      <c r="BB27" s="1"/>
      <c r="BC27" s="1"/>
      <c r="BD27" s="1"/>
      <c r="BE27" s="1"/>
      <c r="BF27" s="1" t="s">
        <v>1377</v>
      </c>
      <c r="BG27" s="1"/>
      <c r="BH27" s="2"/>
      <c r="BI27" s="3"/>
      <c r="BJ27" s="2"/>
      <c r="BK27" s="2"/>
      <c r="BL27" s="2"/>
      <c r="BM27" s="3"/>
      <c r="BN27" s="1"/>
      <c r="BO27" s="25"/>
    </row>
    <row r="28" spans="1:67" ht="31.2">
      <c r="A28" s="23">
        <v>24</v>
      </c>
      <c r="B28" s="33" t="s">
        <v>624</v>
      </c>
      <c r="C28" s="33" t="s">
        <v>625</v>
      </c>
      <c r="D28" s="33" t="s">
        <v>218</v>
      </c>
      <c r="E28" s="33">
        <v>66</v>
      </c>
      <c r="F28" s="33"/>
      <c r="G28" s="33"/>
      <c r="H28" s="23" t="str">
        <f t="shared" si="0"/>
        <v>林＊榮</v>
      </c>
      <c r="I28" s="23" t="str">
        <f t="shared" si="1"/>
        <v>2＊790057</v>
      </c>
      <c r="J28" s="33" t="s">
        <v>619</v>
      </c>
      <c r="K28" s="33" t="s">
        <v>1158</v>
      </c>
      <c r="L28" s="33" t="s">
        <v>2318</v>
      </c>
      <c r="M28" s="33" t="s">
        <v>2319</v>
      </c>
      <c r="N28" s="33"/>
      <c r="O28" s="33"/>
      <c r="P28" s="33"/>
      <c r="Q28" s="34" t="s">
        <v>334</v>
      </c>
      <c r="R28" s="2"/>
      <c r="S28" s="2"/>
      <c r="T28" s="2"/>
      <c r="U28" s="2"/>
      <c r="V28" s="2"/>
      <c r="W28" s="18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3"/>
      <c r="AP28" s="3"/>
      <c r="AQ28" s="3"/>
      <c r="AR28" s="1"/>
      <c r="AS28" s="1"/>
      <c r="AT28" s="1"/>
      <c r="AU28" s="1"/>
      <c r="AV28" s="1"/>
      <c r="AW28" s="2"/>
      <c r="AX28" s="1"/>
      <c r="AY28" s="1"/>
      <c r="AZ28" s="1"/>
      <c r="BA28" s="1"/>
      <c r="BB28" s="1"/>
      <c r="BC28" s="1"/>
      <c r="BD28" s="1"/>
      <c r="BE28" s="1"/>
      <c r="BF28" s="1" t="s">
        <v>1377</v>
      </c>
      <c r="BG28" s="1"/>
      <c r="BH28" s="2"/>
      <c r="BI28" s="3"/>
      <c r="BJ28" s="2" t="s">
        <v>1114</v>
      </c>
      <c r="BK28" s="2"/>
      <c r="BL28" s="2"/>
      <c r="BM28" s="3"/>
      <c r="BN28" s="1" t="s">
        <v>1159</v>
      </c>
      <c r="BO28" s="25"/>
    </row>
    <row r="29" spans="1:67" ht="16.2">
      <c r="A29" s="23">
        <v>25</v>
      </c>
      <c r="B29" s="33" t="s">
        <v>626</v>
      </c>
      <c r="C29" s="33" t="s">
        <v>627</v>
      </c>
      <c r="D29" s="33" t="s">
        <v>216</v>
      </c>
      <c r="E29" s="33">
        <v>75</v>
      </c>
      <c r="F29" s="33"/>
      <c r="G29" s="33"/>
      <c r="H29" s="23" t="str">
        <f t="shared" si="0"/>
        <v>王＊美</v>
      </c>
      <c r="I29" s="23" t="str">
        <f t="shared" si="1"/>
        <v>0＊887019</v>
      </c>
      <c r="J29" s="33" t="s">
        <v>628</v>
      </c>
      <c r="K29" s="33" t="s">
        <v>58</v>
      </c>
      <c r="L29" s="33" t="s">
        <v>2322</v>
      </c>
      <c r="M29" s="33"/>
      <c r="N29" s="33"/>
      <c r="O29" s="33"/>
      <c r="P29" s="33"/>
      <c r="Q29" s="33">
        <v>1058</v>
      </c>
      <c r="R29" s="2"/>
      <c r="S29" s="2"/>
      <c r="T29" s="2"/>
      <c r="U29" s="2"/>
      <c r="V29" s="2"/>
      <c r="W29" s="18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3"/>
      <c r="AP29" s="3"/>
      <c r="AQ29" s="3"/>
      <c r="AR29" s="1"/>
      <c r="AS29" s="1"/>
      <c r="AT29" s="1"/>
      <c r="AU29" s="1"/>
      <c r="AV29" s="1"/>
      <c r="AW29" s="2"/>
      <c r="AX29" s="1"/>
      <c r="AY29" s="1" t="s">
        <v>1378</v>
      </c>
      <c r="AZ29" s="1"/>
      <c r="BA29" s="1"/>
      <c r="BB29" s="1"/>
      <c r="BC29" s="1"/>
      <c r="BD29" s="1"/>
      <c r="BE29" s="1"/>
      <c r="BF29" s="1"/>
      <c r="BG29" s="1"/>
      <c r="BH29" s="2"/>
      <c r="BI29" s="3"/>
      <c r="BJ29" s="2"/>
      <c r="BK29" s="2"/>
      <c r="BL29" s="2"/>
      <c r="BM29" s="3"/>
      <c r="BN29" s="1"/>
      <c r="BO29" s="25"/>
    </row>
    <row r="30" spans="1:67" ht="16.2">
      <c r="A30" s="23">
        <v>26</v>
      </c>
      <c r="B30" s="33" t="s">
        <v>629</v>
      </c>
      <c r="C30" s="33" t="s">
        <v>630</v>
      </c>
      <c r="D30" s="33" t="s">
        <v>216</v>
      </c>
      <c r="E30" s="33">
        <v>47</v>
      </c>
      <c r="F30" s="33"/>
      <c r="G30" s="33"/>
      <c r="H30" s="23" t="str">
        <f t="shared" si="0"/>
        <v>劉＊伶</v>
      </c>
      <c r="I30" s="23" t="str">
        <f t="shared" si="1"/>
        <v>0＊075492</v>
      </c>
      <c r="J30" s="33" t="s">
        <v>628</v>
      </c>
      <c r="K30" s="33" t="s">
        <v>58</v>
      </c>
      <c r="L30" s="33" t="s">
        <v>2322</v>
      </c>
      <c r="M30" s="33"/>
      <c r="N30" s="33"/>
      <c r="O30" s="33"/>
      <c r="P30" s="33"/>
      <c r="Q30" s="33">
        <v>1058</v>
      </c>
      <c r="R30" s="2"/>
      <c r="S30" s="2"/>
      <c r="T30" s="2"/>
      <c r="U30" s="2"/>
      <c r="V30" s="2"/>
      <c r="W30" s="18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3"/>
      <c r="AP30" s="3"/>
      <c r="AQ30" s="3"/>
      <c r="AR30" s="1"/>
      <c r="AS30" s="1"/>
      <c r="AT30" s="1"/>
      <c r="AU30" s="1"/>
      <c r="AV30" s="1"/>
      <c r="AW30" s="2"/>
      <c r="AX30" s="1"/>
      <c r="AY30" s="1" t="s">
        <v>1378</v>
      </c>
      <c r="AZ30" s="1"/>
      <c r="BA30" s="1"/>
      <c r="BB30" s="1"/>
      <c r="BC30" s="1"/>
      <c r="BD30" s="1"/>
      <c r="BE30" s="1"/>
      <c r="BF30" s="1"/>
      <c r="BG30" s="1"/>
      <c r="BH30" s="2"/>
      <c r="BI30" s="3"/>
      <c r="BJ30" s="2"/>
      <c r="BK30" s="2"/>
      <c r="BL30" s="2"/>
      <c r="BM30" s="3"/>
      <c r="BN30" s="1"/>
      <c r="BO30" s="25"/>
    </row>
    <row r="31" spans="1:67" ht="31.2">
      <c r="A31" s="23">
        <v>27</v>
      </c>
      <c r="B31" s="33" t="s">
        <v>631</v>
      </c>
      <c r="C31" s="33" t="s">
        <v>632</v>
      </c>
      <c r="D31" s="33" t="s">
        <v>218</v>
      </c>
      <c r="E31" s="33">
        <v>59</v>
      </c>
      <c r="F31" s="33" t="s">
        <v>754</v>
      </c>
      <c r="G31" s="67">
        <v>44261</v>
      </c>
      <c r="H31" s="23" t="str">
        <f t="shared" si="0"/>
        <v>顏＊生</v>
      </c>
      <c r="I31" s="23" t="str">
        <f t="shared" si="1"/>
        <v>1＊169718</v>
      </c>
      <c r="J31" s="33" t="s">
        <v>628</v>
      </c>
      <c r="K31" s="33" t="s">
        <v>1160</v>
      </c>
      <c r="L31" s="33" t="s">
        <v>2331</v>
      </c>
      <c r="M31" s="33" t="s">
        <v>2324</v>
      </c>
      <c r="N31" s="33"/>
      <c r="O31" s="33"/>
      <c r="P31" s="33"/>
      <c r="Q31" s="33">
        <v>1058</v>
      </c>
      <c r="R31" s="2"/>
      <c r="S31" s="2"/>
      <c r="T31" s="2"/>
      <c r="U31" s="2"/>
      <c r="V31" s="2"/>
      <c r="W31" s="18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3"/>
      <c r="AP31" s="3"/>
      <c r="AQ31" s="3"/>
      <c r="AR31" s="1"/>
      <c r="AS31" s="1"/>
      <c r="AT31" s="1"/>
      <c r="AU31" s="1"/>
      <c r="AV31" s="1"/>
      <c r="AW31" s="2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2"/>
      <c r="BI31" s="3"/>
      <c r="BJ31" s="2"/>
      <c r="BK31" s="2"/>
      <c r="BL31" s="2" t="s">
        <v>1377</v>
      </c>
      <c r="BM31" s="3"/>
      <c r="BN31" s="1" t="s">
        <v>1159</v>
      </c>
      <c r="BO31" s="25"/>
    </row>
    <row r="32" spans="1:67" ht="16.2">
      <c r="A32" s="23">
        <v>28</v>
      </c>
      <c r="B32" s="33" t="s">
        <v>633</v>
      </c>
      <c r="C32" s="33" t="s">
        <v>634</v>
      </c>
      <c r="D32" s="33" t="s">
        <v>218</v>
      </c>
      <c r="E32" s="33">
        <v>67</v>
      </c>
      <c r="F32" s="33"/>
      <c r="G32" s="33"/>
      <c r="H32" s="23" t="str">
        <f t="shared" si="0"/>
        <v>謝＊龍</v>
      </c>
      <c r="I32" s="23" t="str">
        <f t="shared" si="1"/>
        <v>1＊627474</v>
      </c>
      <c r="J32" s="33" t="s">
        <v>628</v>
      </c>
      <c r="K32" s="33" t="s">
        <v>67</v>
      </c>
      <c r="L32" s="33" t="s">
        <v>2331</v>
      </c>
      <c r="M32" s="33"/>
      <c r="N32" s="33"/>
      <c r="O32" s="33"/>
      <c r="P32" s="33"/>
      <c r="Q32" s="33">
        <v>1058</v>
      </c>
      <c r="R32" s="2"/>
      <c r="S32" s="2"/>
      <c r="T32" s="2"/>
      <c r="U32" s="2"/>
      <c r="V32" s="2"/>
      <c r="W32" s="18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3"/>
      <c r="AP32" s="3"/>
      <c r="AQ32" s="3"/>
      <c r="AR32" s="1"/>
      <c r="AS32" s="1"/>
      <c r="AT32" s="1"/>
      <c r="AU32" s="1"/>
      <c r="AV32" s="1"/>
      <c r="AW32" s="2"/>
      <c r="AX32" s="1"/>
      <c r="AY32" s="1"/>
      <c r="AZ32" s="1"/>
      <c r="BA32" s="1"/>
      <c r="BB32" s="1"/>
      <c r="BC32" s="1" t="s">
        <v>1377</v>
      </c>
      <c r="BD32" s="1"/>
      <c r="BE32" s="1"/>
      <c r="BF32" s="1"/>
      <c r="BG32" s="1"/>
      <c r="BH32" s="2"/>
      <c r="BI32" s="3"/>
      <c r="BJ32" s="2"/>
      <c r="BK32" s="2"/>
      <c r="BL32" s="2"/>
      <c r="BM32" s="3"/>
      <c r="BN32" s="1"/>
      <c r="BO32" s="25"/>
    </row>
    <row r="33" spans="1:67" ht="16.2">
      <c r="A33" s="23">
        <v>29</v>
      </c>
      <c r="B33" s="33" t="s">
        <v>635</v>
      </c>
      <c r="C33" s="33" t="s">
        <v>636</v>
      </c>
      <c r="D33" s="33" t="s">
        <v>218</v>
      </c>
      <c r="E33" s="33">
        <v>65</v>
      </c>
      <c r="F33" s="33"/>
      <c r="G33" s="33"/>
      <c r="H33" s="23" t="str">
        <f t="shared" si="0"/>
        <v>吳＊宸</v>
      </c>
      <c r="I33" s="23" t="str">
        <f t="shared" si="1"/>
        <v>2＊581003</v>
      </c>
      <c r="J33" s="33" t="s">
        <v>628</v>
      </c>
      <c r="K33" s="33" t="s">
        <v>58</v>
      </c>
      <c r="L33" s="33" t="s">
        <v>2322</v>
      </c>
      <c r="M33" s="33"/>
      <c r="N33" s="33"/>
      <c r="O33" s="33"/>
      <c r="P33" s="33"/>
      <c r="Q33" s="33">
        <v>1058</v>
      </c>
      <c r="R33" s="2"/>
      <c r="S33" s="2"/>
      <c r="T33" s="2"/>
      <c r="U33" s="2"/>
      <c r="V33" s="2"/>
      <c r="W33" s="18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3"/>
      <c r="AP33" s="3"/>
      <c r="AQ33" s="3"/>
      <c r="AR33" s="1"/>
      <c r="AS33" s="1"/>
      <c r="AT33" s="1"/>
      <c r="AU33" s="1"/>
      <c r="AV33" s="1"/>
      <c r="AW33" s="2"/>
      <c r="AX33" s="1"/>
      <c r="AY33" s="1" t="s">
        <v>1378</v>
      </c>
      <c r="AZ33" s="1"/>
      <c r="BA33" s="1"/>
      <c r="BB33" s="1"/>
      <c r="BC33" s="1"/>
      <c r="BD33" s="1"/>
      <c r="BE33" s="1"/>
      <c r="BF33" s="1"/>
      <c r="BG33" s="1"/>
      <c r="BH33" s="2"/>
      <c r="BI33" s="3"/>
      <c r="BJ33" s="2"/>
      <c r="BK33" s="2"/>
      <c r="BL33" s="2"/>
      <c r="BM33" s="3"/>
      <c r="BN33" s="1"/>
      <c r="BO33" s="25"/>
    </row>
    <row r="34" spans="1:67" ht="46.8">
      <c r="A34" s="23">
        <v>30</v>
      </c>
      <c r="B34" s="33" t="s">
        <v>637</v>
      </c>
      <c r="C34" s="33" t="s">
        <v>638</v>
      </c>
      <c r="D34" s="33" t="s">
        <v>218</v>
      </c>
      <c r="E34" s="33">
        <v>72</v>
      </c>
      <c r="F34" s="33"/>
      <c r="G34" s="33"/>
      <c r="H34" s="23" t="str">
        <f t="shared" si="0"/>
        <v>李＊彰</v>
      </c>
      <c r="I34" s="23" t="str">
        <f t="shared" si="1"/>
        <v>0＊115424</v>
      </c>
      <c r="J34" s="33" t="s">
        <v>639</v>
      </c>
      <c r="K34" s="33" t="s">
        <v>1161</v>
      </c>
      <c r="L34" s="33" t="s">
        <v>2326</v>
      </c>
      <c r="M34" s="33" t="s">
        <v>2327</v>
      </c>
      <c r="N34" s="33" t="s">
        <v>2323</v>
      </c>
      <c r="O34" s="33"/>
      <c r="P34" s="33"/>
      <c r="Q34" s="33">
        <v>1058</v>
      </c>
      <c r="R34" s="2"/>
      <c r="S34" s="2"/>
      <c r="T34" s="2" t="s">
        <v>1100</v>
      </c>
      <c r="U34" s="2" t="s">
        <v>1377</v>
      </c>
      <c r="V34" s="2" t="s">
        <v>1377</v>
      </c>
      <c r="W34" s="18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3"/>
      <c r="AP34" s="3"/>
      <c r="AQ34" s="3"/>
      <c r="AR34" s="1"/>
      <c r="AS34" s="1"/>
      <c r="AT34" s="1"/>
      <c r="AU34" s="1"/>
      <c r="AV34" s="1"/>
      <c r="AW34" s="2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2"/>
      <c r="BI34" s="3"/>
      <c r="BJ34" s="2"/>
      <c r="BK34" s="2"/>
      <c r="BL34" s="2"/>
      <c r="BM34" s="3"/>
      <c r="BN34" s="1" t="s">
        <v>1111</v>
      </c>
      <c r="BO34" s="25"/>
    </row>
    <row r="35" spans="1:67" ht="16.2">
      <c r="A35" s="23">
        <v>31</v>
      </c>
      <c r="B35" s="33" t="s">
        <v>640</v>
      </c>
      <c r="C35" s="33" t="s">
        <v>641</v>
      </c>
      <c r="D35" s="33" t="s">
        <v>218</v>
      </c>
      <c r="E35" s="33">
        <v>57</v>
      </c>
      <c r="F35" s="33"/>
      <c r="G35" s="33"/>
      <c r="H35" s="23" t="str">
        <f t="shared" si="0"/>
        <v>徐＊龍</v>
      </c>
      <c r="I35" s="23" t="str">
        <f t="shared" si="1"/>
        <v>1＊954696</v>
      </c>
      <c r="J35" s="33" t="s">
        <v>639</v>
      </c>
      <c r="K35" s="33" t="s">
        <v>58</v>
      </c>
      <c r="L35" s="33" t="s">
        <v>2322</v>
      </c>
      <c r="M35" s="33"/>
      <c r="N35" s="33"/>
      <c r="O35" s="33"/>
      <c r="P35" s="33"/>
      <c r="Q35" s="33">
        <v>1058</v>
      </c>
      <c r="R35" s="2"/>
      <c r="S35" s="2"/>
      <c r="T35" s="2"/>
      <c r="U35" s="2"/>
      <c r="V35" s="2"/>
      <c r="W35" s="18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3"/>
      <c r="AP35" s="3"/>
      <c r="AQ35" s="3"/>
      <c r="AR35" s="1"/>
      <c r="AS35" s="1"/>
      <c r="AT35" s="1"/>
      <c r="AU35" s="1"/>
      <c r="AV35" s="1"/>
      <c r="AW35" s="2"/>
      <c r="AX35" s="1"/>
      <c r="AY35" s="1" t="s">
        <v>1378</v>
      </c>
      <c r="AZ35" s="1"/>
      <c r="BA35" s="1"/>
      <c r="BB35" s="1"/>
      <c r="BC35" s="1"/>
      <c r="BD35" s="1"/>
      <c r="BE35" s="1"/>
      <c r="BF35" s="1"/>
      <c r="BG35" s="1"/>
      <c r="BH35" s="2"/>
      <c r="BI35" s="3"/>
      <c r="BJ35" s="2"/>
      <c r="BK35" s="2"/>
      <c r="BL35" s="2"/>
      <c r="BM35" s="3"/>
      <c r="BN35" s="1"/>
      <c r="BO35" s="25"/>
    </row>
    <row r="36" spans="1:67" ht="16.2">
      <c r="A36" s="23">
        <v>32</v>
      </c>
      <c r="B36" s="33" t="s">
        <v>646</v>
      </c>
      <c r="C36" s="33" t="s">
        <v>647</v>
      </c>
      <c r="D36" s="33" t="s">
        <v>218</v>
      </c>
      <c r="E36" s="33">
        <v>81</v>
      </c>
      <c r="F36" s="33"/>
      <c r="G36" s="33"/>
      <c r="H36" s="23" t="str">
        <f t="shared" si="0"/>
        <v>郭＊雄</v>
      </c>
      <c r="I36" s="23" t="str">
        <f t="shared" si="1"/>
        <v>0＊487327</v>
      </c>
      <c r="J36" s="33" t="s">
        <v>648</v>
      </c>
      <c r="K36" s="33" t="s">
        <v>67</v>
      </c>
      <c r="L36" s="33" t="s">
        <v>2331</v>
      </c>
      <c r="M36" s="33"/>
      <c r="N36" s="33"/>
      <c r="O36" s="33"/>
      <c r="P36" s="33"/>
      <c r="Q36" s="33">
        <v>1125</v>
      </c>
      <c r="R36" s="2"/>
      <c r="S36" s="2"/>
      <c r="T36" s="2"/>
      <c r="U36" s="2"/>
      <c r="V36" s="2"/>
      <c r="W36" s="18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3"/>
      <c r="AP36" s="3"/>
      <c r="AQ36" s="3"/>
      <c r="AR36" s="1"/>
      <c r="AS36" s="1"/>
      <c r="AT36" s="1"/>
      <c r="AU36" s="1"/>
      <c r="AV36" s="1"/>
      <c r="AW36" s="2"/>
      <c r="AX36" s="1"/>
      <c r="AY36" s="1"/>
      <c r="AZ36" s="1"/>
      <c r="BA36" s="1"/>
      <c r="BB36" s="1"/>
      <c r="BC36" s="1" t="s">
        <v>1377</v>
      </c>
      <c r="BD36" s="1"/>
      <c r="BE36" s="1"/>
      <c r="BF36" s="1"/>
      <c r="BG36" s="1"/>
      <c r="BH36" s="2"/>
      <c r="BI36" s="3"/>
      <c r="BJ36" s="2"/>
      <c r="BK36" s="2"/>
      <c r="BL36" s="2"/>
      <c r="BM36" s="3"/>
      <c r="BN36" s="1"/>
      <c r="BO36" s="25"/>
    </row>
    <row r="37" spans="1:67" ht="16.2">
      <c r="A37" s="23">
        <v>33</v>
      </c>
      <c r="B37" s="33" t="s">
        <v>649</v>
      </c>
      <c r="C37" s="33" t="s">
        <v>511</v>
      </c>
      <c r="D37" s="33" t="s">
        <v>218</v>
      </c>
      <c r="E37" s="33">
        <v>42</v>
      </c>
      <c r="F37" s="33"/>
      <c r="G37" s="33"/>
      <c r="H37" s="23" t="str">
        <f t="shared" si="0"/>
        <v>陳＊仲</v>
      </c>
      <c r="I37" s="23" t="str">
        <f t="shared" si="1"/>
        <v>0＊498649</v>
      </c>
      <c r="J37" s="33" t="s">
        <v>648</v>
      </c>
      <c r="K37" s="33" t="s">
        <v>91</v>
      </c>
      <c r="L37" s="33" t="s">
        <v>2330</v>
      </c>
      <c r="M37" s="33"/>
      <c r="N37" s="33"/>
      <c r="O37" s="33"/>
      <c r="P37" s="33"/>
      <c r="Q37" s="33">
        <v>1125</v>
      </c>
      <c r="R37" s="2"/>
      <c r="S37" s="2"/>
      <c r="T37" s="2"/>
      <c r="U37" s="2"/>
      <c r="V37" s="2"/>
      <c r="W37" s="18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3"/>
      <c r="AP37" s="3"/>
      <c r="AQ37" s="3"/>
      <c r="AR37" s="1"/>
      <c r="AS37" s="1"/>
      <c r="AT37" s="1"/>
      <c r="AU37" s="1"/>
      <c r="AV37" s="1"/>
      <c r="AW37" s="2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2"/>
      <c r="BI37" s="3"/>
      <c r="BJ37" s="2"/>
      <c r="BK37" s="2"/>
      <c r="BL37" s="2"/>
      <c r="BM37" s="3"/>
      <c r="BN37" s="1" t="s">
        <v>1099</v>
      </c>
      <c r="BO37" s="25"/>
    </row>
    <row r="38" spans="1:67" ht="16.2">
      <c r="A38" s="23">
        <v>34</v>
      </c>
      <c r="B38" s="33" t="s">
        <v>650</v>
      </c>
      <c r="C38" s="33" t="s">
        <v>651</v>
      </c>
      <c r="D38" s="33" t="s">
        <v>218</v>
      </c>
      <c r="E38" s="33">
        <v>66</v>
      </c>
      <c r="F38" s="33"/>
      <c r="G38" s="33"/>
      <c r="H38" s="23" t="str">
        <f t="shared" si="0"/>
        <v>陳＊衍</v>
      </c>
      <c r="I38" s="23" t="str">
        <f t="shared" si="1"/>
        <v>0＊596114</v>
      </c>
      <c r="J38" s="33" t="s">
        <v>648</v>
      </c>
      <c r="K38" s="33" t="s">
        <v>91</v>
      </c>
      <c r="L38" s="33" t="s">
        <v>2330</v>
      </c>
      <c r="M38" s="33"/>
      <c r="N38" s="33"/>
      <c r="O38" s="33"/>
      <c r="P38" s="33"/>
      <c r="Q38" s="33">
        <v>1125</v>
      </c>
      <c r="R38" s="2"/>
      <c r="S38" s="2"/>
      <c r="T38" s="2"/>
      <c r="U38" s="2"/>
      <c r="V38" s="2"/>
      <c r="W38" s="18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3"/>
      <c r="AP38" s="3"/>
      <c r="AQ38" s="3"/>
      <c r="AR38" s="1"/>
      <c r="AS38" s="1"/>
      <c r="AT38" s="1"/>
      <c r="AU38" s="1"/>
      <c r="AV38" s="1"/>
      <c r="AW38" s="2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2"/>
      <c r="BI38" s="3"/>
      <c r="BJ38" s="2"/>
      <c r="BK38" s="2"/>
      <c r="BL38" s="2" t="s">
        <v>1377</v>
      </c>
      <c r="BM38" s="3"/>
      <c r="BN38" s="1"/>
      <c r="BO38" s="25"/>
    </row>
    <row r="39" spans="1:67" ht="16.2">
      <c r="A39" s="23">
        <v>35</v>
      </c>
      <c r="B39" s="33" t="s">
        <v>652</v>
      </c>
      <c r="C39" s="33" t="s">
        <v>489</v>
      </c>
      <c r="D39" s="33" t="s">
        <v>218</v>
      </c>
      <c r="E39" s="33">
        <v>57</v>
      </c>
      <c r="F39" s="33"/>
      <c r="G39" s="33"/>
      <c r="H39" s="23" t="str">
        <f t="shared" si="0"/>
        <v>陳＊昶</v>
      </c>
      <c r="I39" s="23" t="str">
        <f t="shared" si="1"/>
        <v>2＊755767</v>
      </c>
      <c r="J39" s="33" t="s">
        <v>648</v>
      </c>
      <c r="K39" s="33" t="s">
        <v>91</v>
      </c>
      <c r="L39" s="33" t="s">
        <v>2330</v>
      </c>
      <c r="M39" s="33"/>
      <c r="N39" s="33"/>
      <c r="O39" s="33"/>
      <c r="P39" s="33"/>
      <c r="Q39" s="33">
        <v>1125</v>
      </c>
      <c r="R39" s="2"/>
      <c r="S39" s="2"/>
      <c r="T39" s="2"/>
      <c r="U39" s="2"/>
      <c r="V39" s="2"/>
      <c r="W39" s="18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3"/>
      <c r="AP39" s="3"/>
      <c r="AQ39" s="3"/>
      <c r="AR39" s="1"/>
      <c r="AS39" s="1"/>
      <c r="AT39" s="1"/>
      <c r="AU39" s="1"/>
      <c r="AV39" s="1"/>
      <c r="AW39" s="2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2"/>
      <c r="BI39" s="3"/>
      <c r="BJ39" s="2"/>
      <c r="BK39" s="2"/>
      <c r="BL39" s="2"/>
      <c r="BM39" s="3"/>
      <c r="BN39" s="1" t="s">
        <v>1099</v>
      </c>
      <c r="BO39" s="25"/>
    </row>
    <row r="40" spans="1:67" ht="16.2">
      <c r="A40" s="23">
        <v>36</v>
      </c>
      <c r="B40" s="33" t="s">
        <v>653</v>
      </c>
      <c r="C40" s="33" t="s">
        <v>654</v>
      </c>
      <c r="D40" s="33" t="s">
        <v>216</v>
      </c>
      <c r="E40" s="33">
        <v>65</v>
      </c>
      <c r="F40" s="33"/>
      <c r="G40" s="33"/>
      <c r="H40" s="23" t="str">
        <f t="shared" si="0"/>
        <v>吳＊貴美</v>
      </c>
      <c r="I40" s="23" t="str">
        <f t="shared" si="1"/>
        <v>0＊717350</v>
      </c>
      <c r="J40" s="33" t="s">
        <v>655</v>
      </c>
      <c r="K40" s="33" t="s">
        <v>91</v>
      </c>
      <c r="L40" s="33" t="s">
        <v>2330</v>
      </c>
      <c r="M40" s="33"/>
      <c r="N40" s="33"/>
      <c r="O40" s="33"/>
      <c r="P40" s="33"/>
      <c r="Q40" s="33">
        <v>1125</v>
      </c>
      <c r="R40" s="2"/>
      <c r="S40" s="2"/>
      <c r="T40" s="2"/>
      <c r="U40" s="2"/>
      <c r="V40" s="2"/>
      <c r="W40" s="18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3"/>
      <c r="AP40" s="3"/>
      <c r="AQ40" s="3"/>
      <c r="AR40" s="1"/>
      <c r="AS40" s="1"/>
      <c r="AT40" s="1"/>
      <c r="AU40" s="1"/>
      <c r="AV40" s="1"/>
      <c r="AW40" s="2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2"/>
      <c r="BI40" s="3"/>
      <c r="BJ40" s="2"/>
      <c r="BK40" s="2"/>
      <c r="BL40" s="2" t="s">
        <v>1377</v>
      </c>
      <c r="BM40" s="3"/>
      <c r="BN40" s="1"/>
      <c r="BO40" s="25"/>
    </row>
    <row r="41" spans="1:67" ht="16.2">
      <c r="A41" s="23">
        <v>37</v>
      </c>
      <c r="B41" s="33" t="s">
        <v>656</v>
      </c>
      <c r="C41" s="33" t="s">
        <v>657</v>
      </c>
      <c r="D41" s="33" t="s">
        <v>216</v>
      </c>
      <c r="E41" s="33">
        <v>70</v>
      </c>
      <c r="F41" s="33"/>
      <c r="G41" s="33"/>
      <c r="H41" s="23" t="str">
        <f t="shared" si="0"/>
        <v>高＊花</v>
      </c>
      <c r="I41" s="23" t="str">
        <f t="shared" si="1"/>
        <v>0＊441895</v>
      </c>
      <c r="J41" s="33" t="s">
        <v>655</v>
      </c>
      <c r="K41" s="33" t="s">
        <v>67</v>
      </c>
      <c r="L41" s="33" t="s">
        <v>2331</v>
      </c>
      <c r="M41" s="33"/>
      <c r="N41" s="33"/>
      <c r="O41" s="33"/>
      <c r="P41" s="33"/>
      <c r="Q41" s="33">
        <v>1125</v>
      </c>
      <c r="R41" s="2"/>
      <c r="S41" s="2"/>
      <c r="T41" s="2"/>
      <c r="U41" s="2"/>
      <c r="V41" s="2"/>
      <c r="W41" s="18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3"/>
      <c r="AP41" s="3"/>
      <c r="AQ41" s="3"/>
      <c r="AR41" s="1"/>
      <c r="AS41" s="1"/>
      <c r="AT41" s="1"/>
      <c r="AU41" s="1"/>
      <c r="AV41" s="1"/>
      <c r="AW41" s="2"/>
      <c r="AX41" s="1"/>
      <c r="AY41" s="1"/>
      <c r="AZ41" s="1"/>
      <c r="BA41" s="1"/>
      <c r="BB41" s="1"/>
      <c r="BC41" s="1" t="s">
        <v>1377</v>
      </c>
      <c r="BD41" s="1"/>
      <c r="BE41" s="1"/>
      <c r="BF41" s="1"/>
      <c r="BG41" s="1"/>
      <c r="BH41" s="2"/>
      <c r="BI41" s="3"/>
      <c r="BJ41" s="2"/>
      <c r="BK41" s="2"/>
      <c r="BL41" s="2"/>
      <c r="BM41" s="3"/>
      <c r="BN41" s="1"/>
      <c r="BO41" s="25"/>
    </row>
    <row r="42" spans="1:67" ht="16.2">
      <c r="A42" s="23">
        <v>38</v>
      </c>
      <c r="B42" s="33" t="s">
        <v>658</v>
      </c>
      <c r="C42" s="33" t="s">
        <v>659</v>
      </c>
      <c r="D42" s="33" t="s">
        <v>218</v>
      </c>
      <c r="E42" s="33">
        <v>50</v>
      </c>
      <c r="F42" s="33"/>
      <c r="G42" s="33"/>
      <c r="H42" s="23" t="str">
        <f t="shared" si="0"/>
        <v>詹＊隆</v>
      </c>
      <c r="I42" s="23" t="str">
        <f t="shared" si="1"/>
        <v>0＊427879</v>
      </c>
      <c r="J42" s="33" t="s">
        <v>655</v>
      </c>
      <c r="K42" s="33" t="s">
        <v>660</v>
      </c>
      <c r="L42" s="33" t="s">
        <v>2329</v>
      </c>
      <c r="M42" s="33"/>
      <c r="N42" s="33"/>
      <c r="O42" s="33"/>
      <c r="P42" s="33"/>
      <c r="Q42" s="33">
        <v>1125</v>
      </c>
      <c r="R42" s="2"/>
      <c r="S42" s="2" t="s">
        <v>1100</v>
      </c>
      <c r="T42" s="2"/>
      <c r="U42" s="2" t="s">
        <v>1377</v>
      </c>
      <c r="V42" s="2"/>
      <c r="W42" s="18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3"/>
      <c r="AP42" s="3"/>
      <c r="AQ42" s="3"/>
      <c r="AR42" s="1"/>
      <c r="AS42" s="1"/>
      <c r="AT42" s="1"/>
      <c r="AU42" s="1"/>
      <c r="AV42" s="1"/>
      <c r="AW42" s="2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2"/>
      <c r="BI42" s="3"/>
      <c r="BJ42" s="2"/>
      <c r="BK42" s="2"/>
      <c r="BL42" s="2"/>
      <c r="BM42" s="3"/>
      <c r="BN42" s="1"/>
      <c r="BO42" s="25"/>
    </row>
    <row r="43" spans="1:67" ht="16.2">
      <c r="A43" s="23">
        <v>39</v>
      </c>
      <c r="B43" s="33" t="s">
        <v>661</v>
      </c>
      <c r="C43" s="33" t="s">
        <v>490</v>
      </c>
      <c r="D43" s="33" t="s">
        <v>218</v>
      </c>
      <c r="E43" s="33">
        <v>46</v>
      </c>
      <c r="F43" s="33"/>
      <c r="G43" s="33"/>
      <c r="H43" s="23" t="str">
        <f t="shared" si="0"/>
        <v>高＊誠</v>
      </c>
      <c r="I43" s="23" t="str">
        <f t="shared" si="1"/>
        <v>0＊901391</v>
      </c>
      <c r="J43" s="33" t="s">
        <v>655</v>
      </c>
      <c r="K43" s="33" t="s">
        <v>67</v>
      </c>
      <c r="L43" s="33" t="s">
        <v>2331</v>
      </c>
      <c r="M43" s="33"/>
      <c r="N43" s="33"/>
      <c r="O43" s="33"/>
      <c r="P43" s="33"/>
      <c r="Q43" s="33">
        <v>1125</v>
      </c>
      <c r="R43" s="2"/>
      <c r="S43" s="2"/>
      <c r="T43" s="2"/>
      <c r="U43" s="2"/>
      <c r="V43" s="2"/>
      <c r="W43" s="18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3"/>
      <c r="AP43" s="3"/>
      <c r="AQ43" s="3"/>
      <c r="AR43" s="1"/>
      <c r="AS43" s="1"/>
      <c r="AT43" s="1"/>
      <c r="AU43" s="1"/>
      <c r="AV43" s="1"/>
      <c r="AW43" s="2"/>
      <c r="AX43" s="1"/>
      <c r="AY43" s="1"/>
      <c r="AZ43" s="1"/>
      <c r="BA43" s="1"/>
      <c r="BB43" s="1"/>
      <c r="BC43" s="1" t="s">
        <v>1377</v>
      </c>
      <c r="BD43" s="1"/>
      <c r="BE43" s="1"/>
      <c r="BF43" s="1"/>
      <c r="BG43" s="1"/>
      <c r="BH43" s="2"/>
      <c r="BI43" s="3"/>
      <c r="BJ43" s="2"/>
      <c r="BK43" s="2"/>
      <c r="BL43" s="2"/>
      <c r="BM43" s="3"/>
      <c r="BN43" s="1"/>
      <c r="BO43" s="25"/>
    </row>
    <row r="44" spans="1:67" ht="16.2">
      <c r="A44" s="23">
        <v>40</v>
      </c>
      <c r="B44" s="33" t="s">
        <v>313</v>
      </c>
      <c r="C44" s="33" t="s">
        <v>210</v>
      </c>
      <c r="D44" s="33" t="s">
        <v>216</v>
      </c>
      <c r="E44" s="33">
        <v>39</v>
      </c>
      <c r="F44" s="33"/>
      <c r="G44" s="33"/>
      <c r="H44" s="23" t="str">
        <f t="shared" si="0"/>
        <v>謝＊妮</v>
      </c>
      <c r="I44" s="23" t="str">
        <f t="shared" si="1"/>
        <v>1＊861883</v>
      </c>
      <c r="J44" s="33" t="s">
        <v>655</v>
      </c>
      <c r="K44" s="33" t="s">
        <v>67</v>
      </c>
      <c r="L44" s="33" t="s">
        <v>2331</v>
      </c>
      <c r="M44" s="33"/>
      <c r="N44" s="33"/>
      <c r="O44" s="33"/>
      <c r="P44" s="33"/>
      <c r="Q44" s="33">
        <v>1125</v>
      </c>
      <c r="R44" s="2"/>
      <c r="S44" s="2"/>
      <c r="T44" s="2"/>
      <c r="U44" s="2"/>
      <c r="V44" s="2"/>
      <c r="W44" s="18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3"/>
      <c r="AP44" s="3"/>
      <c r="AQ44" s="3"/>
      <c r="AR44" s="1"/>
      <c r="AS44" s="1"/>
      <c r="AT44" s="1"/>
      <c r="AU44" s="1"/>
      <c r="AV44" s="1"/>
      <c r="AW44" s="2"/>
      <c r="AX44" s="1"/>
      <c r="AY44" s="1"/>
      <c r="AZ44" s="1"/>
      <c r="BA44" s="1"/>
      <c r="BB44" s="1"/>
      <c r="BC44" s="1" t="s">
        <v>1377</v>
      </c>
      <c r="BD44" s="1"/>
      <c r="BE44" s="1"/>
      <c r="BF44" s="1"/>
      <c r="BG44" s="1"/>
      <c r="BH44" s="2"/>
      <c r="BI44" s="3"/>
      <c r="BJ44" s="2"/>
      <c r="BK44" s="2"/>
      <c r="BL44" s="2"/>
      <c r="BM44" s="3"/>
      <c r="BN44" s="1"/>
      <c r="BO44" s="25"/>
    </row>
    <row r="45" spans="1:67" ht="16.2">
      <c r="A45" s="23">
        <v>41</v>
      </c>
      <c r="B45" s="33" t="s">
        <v>662</v>
      </c>
      <c r="C45" s="33" t="s">
        <v>663</v>
      </c>
      <c r="D45" s="33" t="s">
        <v>216</v>
      </c>
      <c r="E45" s="33">
        <v>64</v>
      </c>
      <c r="F45" s="33"/>
      <c r="G45" s="33"/>
      <c r="H45" s="23" t="str">
        <f t="shared" si="0"/>
        <v>林＊秀</v>
      </c>
      <c r="I45" s="23" t="str">
        <f t="shared" si="1"/>
        <v>2＊120988</v>
      </c>
      <c r="J45" s="33" t="s">
        <v>639</v>
      </c>
      <c r="K45" s="33" t="s">
        <v>67</v>
      </c>
      <c r="L45" s="33" t="s">
        <v>2331</v>
      </c>
      <c r="M45" s="33"/>
      <c r="N45" s="33"/>
      <c r="O45" s="33"/>
      <c r="P45" s="33"/>
      <c r="Q45" s="33">
        <v>1125</v>
      </c>
      <c r="R45" s="2"/>
      <c r="S45" s="2"/>
      <c r="T45" s="2"/>
      <c r="U45" s="2"/>
      <c r="V45" s="2"/>
      <c r="W45" s="18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3"/>
      <c r="AP45" s="3"/>
      <c r="AQ45" s="3"/>
      <c r="AR45" s="1"/>
      <c r="AS45" s="1"/>
      <c r="AT45" s="1"/>
      <c r="AU45" s="1"/>
      <c r="AV45" s="1"/>
      <c r="AW45" s="2"/>
      <c r="AX45" s="1"/>
      <c r="AY45" s="1"/>
      <c r="AZ45" s="1"/>
      <c r="BA45" s="1"/>
      <c r="BB45" s="1"/>
      <c r="BC45" s="1" t="s">
        <v>1377</v>
      </c>
      <c r="BD45" s="1"/>
      <c r="BE45" s="1"/>
      <c r="BF45" s="1"/>
      <c r="BG45" s="1"/>
      <c r="BH45" s="2"/>
      <c r="BI45" s="3"/>
      <c r="BJ45" s="2"/>
      <c r="BK45" s="2"/>
      <c r="BL45" s="2"/>
      <c r="BM45" s="3"/>
      <c r="BN45" s="1"/>
      <c r="BO45" s="25"/>
    </row>
    <row r="46" spans="1:67" ht="16.2">
      <c r="A46" s="23">
        <v>42</v>
      </c>
      <c r="B46" s="33" t="s">
        <v>664</v>
      </c>
      <c r="C46" s="33" t="s">
        <v>665</v>
      </c>
      <c r="D46" s="33" t="s">
        <v>216</v>
      </c>
      <c r="E46" s="33">
        <v>73</v>
      </c>
      <c r="F46" s="33"/>
      <c r="G46" s="33"/>
      <c r="H46" s="23" t="str">
        <f t="shared" si="0"/>
        <v>張＊惠卿</v>
      </c>
      <c r="I46" s="23" t="str">
        <f t="shared" si="1"/>
        <v>1＊751641</v>
      </c>
      <c r="J46" s="33" t="s">
        <v>645</v>
      </c>
      <c r="K46" s="33" t="s">
        <v>58</v>
      </c>
      <c r="L46" s="33" t="s">
        <v>2322</v>
      </c>
      <c r="M46" s="33"/>
      <c r="N46" s="33"/>
      <c r="O46" s="33"/>
      <c r="P46" s="33"/>
      <c r="Q46" s="33">
        <v>1125</v>
      </c>
      <c r="R46" s="2"/>
      <c r="S46" s="2"/>
      <c r="T46" s="2"/>
      <c r="U46" s="2"/>
      <c r="V46" s="2"/>
      <c r="W46" s="18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3"/>
      <c r="AP46" s="3"/>
      <c r="AQ46" s="3"/>
      <c r="AR46" s="1"/>
      <c r="AS46" s="1"/>
      <c r="AT46" s="1"/>
      <c r="AU46" s="1"/>
      <c r="AV46" s="1"/>
      <c r="AW46" s="2"/>
      <c r="AX46" s="1"/>
      <c r="AY46" s="1" t="s">
        <v>1378</v>
      </c>
      <c r="AZ46" s="1"/>
      <c r="BA46" s="1"/>
      <c r="BB46" s="1"/>
      <c r="BC46" s="1"/>
      <c r="BD46" s="1"/>
      <c r="BE46" s="1"/>
      <c r="BF46" s="1"/>
      <c r="BG46" s="1"/>
      <c r="BH46" s="2"/>
      <c r="BI46" s="3"/>
      <c r="BJ46" s="2"/>
      <c r="BK46" s="2"/>
      <c r="BL46" s="2"/>
      <c r="BM46" s="3"/>
      <c r="BN46" s="1"/>
      <c r="BO46" s="25"/>
    </row>
    <row r="47" spans="1:67" ht="16.2">
      <c r="A47" s="23">
        <v>43</v>
      </c>
      <c r="B47" s="33" t="s">
        <v>666</v>
      </c>
      <c r="C47" s="33" t="s">
        <v>410</v>
      </c>
      <c r="D47" s="33" t="s">
        <v>218</v>
      </c>
      <c r="E47" s="33">
        <v>64</v>
      </c>
      <c r="F47" s="33"/>
      <c r="G47" s="33"/>
      <c r="H47" s="23" t="str">
        <f t="shared" si="0"/>
        <v>尤＊雄</v>
      </c>
      <c r="I47" s="23" t="str">
        <f t="shared" si="1"/>
        <v>2＊760922</v>
      </c>
      <c r="J47" s="33" t="s">
        <v>648</v>
      </c>
      <c r="K47" s="33" t="s">
        <v>67</v>
      </c>
      <c r="L47" s="33" t="s">
        <v>2331</v>
      </c>
      <c r="M47" s="33"/>
      <c r="N47" s="33"/>
      <c r="O47" s="33"/>
      <c r="P47" s="33"/>
      <c r="Q47" s="33">
        <v>1173</v>
      </c>
      <c r="R47" s="2"/>
      <c r="S47" s="2"/>
      <c r="T47" s="2"/>
      <c r="U47" s="2"/>
      <c r="V47" s="2"/>
      <c r="W47" s="18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3"/>
      <c r="AP47" s="3"/>
      <c r="AQ47" s="3"/>
      <c r="AR47" s="1"/>
      <c r="AS47" s="1"/>
      <c r="AT47" s="1"/>
      <c r="AU47" s="1"/>
      <c r="AV47" s="1"/>
      <c r="AW47" s="2"/>
      <c r="AX47" s="1"/>
      <c r="AY47" s="1"/>
      <c r="AZ47" s="1"/>
      <c r="BA47" s="1"/>
      <c r="BB47" s="1"/>
      <c r="BC47" s="1" t="s">
        <v>1377</v>
      </c>
      <c r="BD47" s="1"/>
      <c r="BE47" s="1"/>
      <c r="BF47" s="1"/>
      <c r="BG47" s="1"/>
      <c r="BH47" s="2"/>
      <c r="BI47" s="3"/>
      <c r="BJ47" s="2"/>
      <c r="BK47" s="2"/>
      <c r="BL47" s="2"/>
      <c r="BM47" s="3"/>
      <c r="BN47" s="1"/>
      <c r="BO47" s="25"/>
    </row>
    <row r="48" spans="1:67" ht="16.2">
      <c r="A48" s="23">
        <v>44</v>
      </c>
      <c r="B48" s="33" t="s">
        <v>667</v>
      </c>
      <c r="C48" s="33" t="s">
        <v>668</v>
      </c>
      <c r="D48" s="33" t="s">
        <v>218</v>
      </c>
      <c r="E48" s="33">
        <v>53</v>
      </c>
      <c r="F48" s="33"/>
      <c r="G48" s="33"/>
      <c r="H48" s="23" t="str">
        <f t="shared" si="0"/>
        <v>郭＊章</v>
      </c>
      <c r="I48" s="23" t="str">
        <f t="shared" si="1"/>
        <v>2＊758431</v>
      </c>
      <c r="J48" s="33" t="s">
        <v>130</v>
      </c>
      <c r="K48" s="33" t="s">
        <v>58</v>
      </c>
      <c r="L48" s="33" t="s">
        <v>2322</v>
      </c>
      <c r="M48" s="33"/>
      <c r="N48" s="33"/>
      <c r="O48" s="33"/>
      <c r="P48" s="33"/>
      <c r="Q48" s="33">
        <v>1173</v>
      </c>
      <c r="R48" s="2"/>
      <c r="S48" s="2"/>
      <c r="T48" s="2"/>
      <c r="U48" s="2"/>
      <c r="V48" s="2"/>
      <c r="W48" s="18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3"/>
      <c r="AP48" s="3"/>
      <c r="AQ48" s="3"/>
      <c r="AR48" s="1"/>
      <c r="AS48" s="1"/>
      <c r="AT48" s="1"/>
      <c r="AU48" s="1"/>
      <c r="AV48" s="1"/>
      <c r="AW48" s="2"/>
      <c r="AX48" s="1"/>
      <c r="AY48" s="1" t="s">
        <v>1378</v>
      </c>
      <c r="AZ48" s="1"/>
      <c r="BA48" s="1"/>
      <c r="BB48" s="1"/>
      <c r="BC48" s="1"/>
      <c r="BD48" s="1"/>
      <c r="BE48" s="1"/>
      <c r="BF48" s="1"/>
      <c r="BG48" s="1"/>
      <c r="BH48" s="2"/>
      <c r="BI48" s="3"/>
      <c r="BJ48" s="2"/>
      <c r="BK48" s="2"/>
      <c r="BL48" s="2"/>
      <c r="BM48" s="3"/>
      <c r="BN48" s="1"/>
      <c r="BO48" s="25"/>
    </row>
    <row r="49" spans="1:67" ht="31.2">
      <c r="A49" s="23">
        <v>45</v>
      </c>
      <c r="B49" s="33" t="s">
        <v>669</v>
      </c>
      <c r="C49" s="33" t="s">
        <v>535</v>
      </c>
      <c r="D49" s="33" t="s">
        <v>218</v>
      </c>
      <c r="E49" s="33">
        <v>63</v>
      </c>
      <c r="F49" s="33"/>
      <c r="G49" s="33"/>
      <c r="H49" s="23" t="str">
        <f t="shared" si="0"/>
        <v>鐘＊明</v>
      </c>
      <c r="I49" s="23" t="str">
        <f t="shared" si="1"/>
        <v>1＊896293</v>
      </c>
      <c r="J49" s="33" t="s">
        <v>193</v>
      </c>
      <c r="K49" s="33" t="s">
        <v>1162</v>
      </c>
      <c r="L49" s="33" t="s">
        <v>2331</v>
      </c>
      <c r="M49" s="33" t="s">
        <v>2318</v>
      </c>
      <c r="N49" s="33"/>
      <c r="O49" s="33"/>
      <c r="P49" s="33"/>
      <c r="Q49" s="33">
        <v>1173</v>
      </c>
      <c r="R49" s="2"/>
      <c r="S49" s="2"/>
      <c r="T49" s="2"/>
      <c r="U49" s="2"/>
      <c r="V49" s="2"/>
      <c r="W49" s="18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3"/>
      <c r="AP49" s="3"/>
      <c r="AQ49" s="3"/>
      <c r="AR49" s="1"/>
      <c r="AS49" s="1"/>
      <c r="AT49" s="1"/>
      <c r="AU49" s="1"/>
      <c r="AV49" s="1"/>
      <c r="AW49" s="2"/>
      <c r="AX49" s="1"/>
      <c r="AY49" s="1"/>
      <c r="AZ49" s="1"/>
      <c r="BA49" s="1"/>
      <c r="BB49" s="1"/>
      <c r="BC49" s="1" t="s">
        <v>1377</v>
      </c>
      <c r="BD49" s="1"/>
      <c r="BE49" s="1"/>
      <c r="BF49" s="1" t="s">
        <v>1377</v>
      </c>
      <c r="BG49" s="1"/>
      <c r="BH49" s="2"/>
      <c r="BI49" s="3"/>
      <c r="BJ49" s="2"/>
      <c r="BK49" s="2"/>
      <c r="BL49" s="2"/>
      <c r="BM49" s="3"/>
      <c r="BN49" s="1"/>
      <c r="BO49" s="25"/>
    </row>
    <row r="50" spans="1:67" ht="31.2">
      <c r="A50" s="23">
        <v>46</v>
      </c>
      <c r="B50" s="33" t="s">
        <v>289</v>
      </c>
      <c r="C50" s="33" t="s">
        <v>168</v>
      </c>
      <c r="D50" s="33" t="s">
        <v>216</v>
      </c>
      <c r="E50" s="33">
        <v>68</v>
      </c>
      <c r="F50" s="33"/>
      <c r="G50" s="33"/>
      <c r="H50" s="23" t="str">
        <f t="shared" si="0"/>
        <v>周＊敏行</v>
      </c>
      <c r="I50" s="23" t="str">
        <f t="shared" si="1"/>
        <v>1＊544411</v>
      </c>
      <c r="J50" s="33" t="s">
        <v>670</v>
      </c>
      <c r="K50" s="33" t="s">
        <v>1118</v>
      </c>
      <c r="L50" s="33" t="s">
        <v>2333</v>
      </c>
      <c r="M50" s="33" t="s">
        <v>2323</v>
      </c>
      <c r="N50" s="33"/>
      <c r="O50" s="33"/>
      <c r="P50" s="33"/>
      <c r="Q50" s="33">
        <v>1173</v>
      </c>
      <c r="R50" s="2"/>
      <c r="S50" s="2"/>
      <c r="T50" s="2"/>
      <c r="U50" s="2"/>
      <c r="V50" s="2"/>
      <c r="W50" s="18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3"/>
      <c r="AP50" s="3"/>
      <c r="AQ50" s="3"/>
      <c r="AR50" s="1"/>
      <c r="AS50" s="1"/>
      <c r="AT50" s="1"/>
      <c r="AU50" s="1"/>
      <c r="AV50" s="1"/>
      <c r="AW50" s="2"/>
      <c r="AX50" s="1"/>
      <c r="AY50" s="1"/>
      <c r="AZ50" s="1"/>
      <c r="BA50" s="1" t="s">
        <v>1377</v>
      </c>
      <c r="BB50" s="1"/>
      <c r="BC50" s="1"/>
      <c r="BD50" s="1"/>
      <c r="BE50" s="1"/>
      <c r="BF50" s="1"/>
      <c r="BG50" s="1"/>
      <c r="BH50" s="2"/>
      <c r="BI50" s="3"/>
      <c r="BJ50" s="2"/>
      <c r="BK50" s="2"/>
      <c r="BL50" s="2"/>
      <c r="BM50" s="3"/>
      <c r="BN50" s="1" t="s">
        <v>1111</v>
      </c>
      <c r="BO50" s="25"/>
    </row>
    <row r="51" spans="1:67" ht="46.8">
      <c r="A51" s="23">
        <v>47</v>
      </c>
      <c r="B51" s="33" t="s">
        <v>671</v>
      </c>
      <c r="C51" s="33" t="s">
        <v>672</v>
      </c>
      <c r="D51" s="33" t="s">
        <v>216</v>
      </c>
      <c r="E51" s="33">
        <v>73</v>
      </c>
      <c r="F51" s="33" t="s">
        <v>755</v>
      </c>
      <c r="G51" s="67">
        <v>44281</v>
      </c>
      <c r="H51" s="23" t="str">
        <f t="shared" si="0"/>
        <v>黃＊琇</v>
      </c>
      <c r="I51" s="23" t="str">
        <f t="shared" si="1"/>
        <v>0＊285174</v>
      </c>
      <c r="J51" s="33" t="s">
        <v>673</v>
      </c>
      <c r="K51" s="33" t="s">
        <v>1163</v>
      </c>
      <c r="L51" s="33" t="s">
        <v>2333</v>
      </c>
      <c r="M51" s="33" t="s">
        <v>2321</v>
      </c>
      <c r="N51" s="33" t="s">
        <v>2323</v>
      </c>
      <c r="O51" s="33"/>
      <c r="P51" s="33"/>
      <c r="Q51" s="33">
        <v>1173</v>
      </c>
      <c r="R51" s="2"/>
      <c r="S51" s="2"/>
      <c r="T51" s="2"/>
      <c r="U51" s="2"/>
      <c r="V51" s="2"/>
      <c r="W51" s="18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3"/>
      <c r="AP51" s="3"/>
      <c r="AQ51" s="3"/>
      <c r="AR51" s="1"/>
      <c r="AS51" s="1"/>
      <c r="AT51" s="1"/>
      <c r="AU51" s="1"/>
      <c r="AV51" s="1"/>
      <c r="AW51" s="2" t="s">
        <v>1377</v>
      </c>
      <c r="AX51" s="1"/>
      <c r="AY51" s="1"/>
      <c r="AZ51" s="1"/>
      <c r="BA51" s="1" t="s">
        <v>1377</v>
      </c>
      <c r="BB51" s="1"/>
      <c r="BC51" s="1"/>
      <c r="BD51" s="1"/>
      <c r="BE51" s="1"/>
      <c r="BF51" s="1"/>
      <c r="BG51" s="1"/>
      <c r="BH51" s="2"/>
      <c r="BI51" s="3"/>
      <c r="BJ51" s="2"/>
      <c r="BK51" s="2"/>
      <c r="BL51" s="2"/>
      <c r="BM51" s="3"/>
      <c r="BN51" s="1" t="s">
        <v>1111</v>
      </c>
      <c r="BO51" s="25"/>
    </row>
    <row r="52" spans="1:67" ht="16.2">
      <c r="A52" s="23">
        <v>48</v>
      </c>
      <c r="B52" s="33" t="s">
        <v>674</v>
      </c>
      <c r="C52" s="33" t="s">
        <v>675</v>
      </c>
      <c r="D52" s="33" t="s">
        <v>216</v>
      </c>
      <c r="E52" s="33">
        <v>81</v>
      </c>
      <c r="F52" s="33"/>
      <c r="G52" s="33"/>
      <c r="H52" s="23" t="str">
        <f t="shared" si="0"/>
        <v>王＊梅</v>
      </c>
      <c r="I52" s="23" t="str">
        <f t="shared" si="1"/>
        <v>0＊692878</v>
      </c>
      <c r="J52" s="33" t="s">
        <v>673</v>
      </c>
      <c r="K52" s="33" t="s">
        <v>58</v>
      </c>
      <c r="L52" s="33" t="s">
        <v>2322</v>
      </c>
      <c r="M52" s="33"/>
      <c r="N52" s="33"/>
      <c r="O52" s="33"/>
      <c r="P52" s="33"/>
      <c r="Q52" s="33">
        <v>1173</v>
      </c>
      <c r="R52" s="2"/>
      <c r="S52" s="2"/>
      <c r="T52" s="2"/>
      <c r="U52" s="2"/>
      <c r="V52" s="2"/>
      <c r="W52" s="18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3"/>
      <c r="AP52" s="3"/>
      <c r="AQ52" s="3"/>
      <c r="AR52" s="1"/>
      <c r="AS52" s="1"/>
      <c r="AT52" s="1"/>
      <c r="AU52" s="1"/>
      <c r="AV52" s="1"/>
      <c r="AW52" s="2"/>
      <c r="AX52" s="1"/>
      <c r="AY52" s="1" t="s">
        <v>1378</v>
      </c>
      <c r="AZ52" s="1"/>
      <c r="BA52" s="1"/>
      <c r="BB52" s="1"/>
      <c r="BC52" s="1"/>
      <c r="BD52" s="1"/>
      <c r="BE52" s="1"/>
      <c r="BF52" s="1"/>
      <c r="BG52" s="1"/>
      <c r="BH52" s="2"/>
      <c r="BI52" s="3"/>
      <c r="BJ52" s="2"/>
      <c r="BK52" s="2"/>
      <c r="BL52" s="2"/>
      <c r="BM52" s="3"/>
      <c r="BN52" s="1"/>
      <c r="BO52" s="25"/>
    </row>
    <row r="53" spans="1:67" ht="16.2">
      <c r="A53" s="23">
        <v>49</v>
      </c>
      <c r="B53" s="33" t="s">
        <v>676</v>
      </c>
      <c r="C53" s="33" t="s">
        <v>677</v>
      </c>
      <c r="D53" s="33" t="s">
        <v>216</v>
      </c>
      <c r="E53" s="33">
        <v>65</v>
      </c>
      <c r="F53" s="33"/>
      <c r="G53" s="33"/>
      <c r="H53" s="23" t="str">
        <f t="shared" si="0"/>
        <v>黃＊雲</v>
      </c>
      <c r="I53" s="23" t="str">
        <f t="shared" si="1"/>
        <v>1＊556948</v>
      </c>
      <c r="J53" s="33" t="s">
        <v>673</v>
      </c>
      <c r="K53" s="33" t="s">
        <v>58</v>
      </c>
      <c r="L53" s="33" t="s">
        <v>2322</v>
      </c>
      <c r="M53" s="33"/>
      <c r="N53" s="33"/>
      <c r="O53" s="33"/>
      <c r="P53" s="33"/>
      <c r="Q53" s="33">
        <v>1173</v>
      </c>
      <c r="R53" s="2"/>
      <c r="S53" s="2"/>
      <c r="T53" s="2"/>
      <c r="U53" s="2"/>
      <c r="V53" s="2"/>
      <c r="W53" s="18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3"/>
      <c r="AP53" s="3"/>
      <c r="AQ53" s="3"/>
      <c r="AR53" s="1"/>
      <c r="AS53" s="1"/>
      <c r="AT53" s="1"/>
      <c r="AU53" s="1"/>
      <c r="AV53" s="1"/>
      <c r="AW53" s="2"/>
      <c r="AX53" s="1"/>
      <c r="AY53" s="1" t="s">
        <v>1378</v>
      </c>
      <c r="AZ53" s="1"/>
      <c r="BA53" s="1"/>
      <c r="BB53" s="1"/>
      <c r="BC53" s="1"/>
      <c r="BD53" s="1"/>
      <c r="BE53" s="1"/>
      <c r="BF53" s="1"/>
      <c r="BG53" s="1"/>
      <c r="BH53" s="2"/>
      <c r="BI53" s="3"/>
      <c r="BJ53" s="2"/>
      <c r="BK53" s="2"/>
      <c r="BL53" s="2"/>
      <c r="BM53" s="3"/>
      <c r="BN53" s="1"/>
      <c r="BO53" s="25"/>
    </row>
    <row r="54" spans="1:67" ht="16.2">
      <c r="A54" s="23">
        <v>50</v>
      </c>
      <c r="B54" s="33" t="s">
        <v>678</v>
      </c>
      <c r="C54" s="33" t="s">
        <v>534</v>
      </c>
      <c r="D54" s="33" t="s">
        <v>218</v>
      </c>
      <c r="E54" s="33">
        <v>75</v>
      </c>
      <c r="F54" s="33"/>
      <c r="G54" s="33"/>
      <c r="H54" s="23" t="str">
        <f t="shared" si="0"/>
        <v>廖＊嵩</v>
      </c>
      <c r="I54" s="23" t="str">
        <f t="shared" si="1"/>
        <v>0＊705203</v>
      </c>
      <c r="J54" s="33" t="s">
        <v>642</v>
      </c>
      <c r="K54" s="33" t="s">
        <v>67</v>
      </c>
      <c r="L54" s="33" t="s">
        <v>2331</v>
      </c>
      <c r="M54" s="33"/>
      <c r="N54" s="33"/>
      <c r="O54" s="33"/>
      <c r="P54" s="33"/>
      <c r="Q54" s="33">
        <v>1173</v>
      </c>
      <c r="R54" s="2"/>
      <c r="S54" s="2"/>
      <c r="T54" s="2"/>
      <c r="U54" s="2"/>
      <c r="V54" s="2"/>
      <c r="W54" s="18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3"/>
      <c r="AP54" s="3"/>
      <c r="AQ54" s="3"/>
      <c r="AR54" s="1"/>
      <c r="AS54" s="1"/>
      <c r="AT54" s="1"/>
      <c r="AU54" s="1"/>
      <c r="AV54" s="1"/>
      <c r="AW54" s="2"/>
      <c r="AX54" s="1"/>
      <c r="AY54" s="1"/>
      <c r="AZ54" s="1"/>
      <c r="BA54" s="1"/>
      <c r="BB54" s="1"/>
      <c r="BC54" s="1" t="s">
        <v>1377</v>
      </c>
      <c r="BD54" s="1"/>
      <c r="BE54" s="1"/>
      <c r="BF54" s="1"/>
      <c r="BG54" s="1"/>
      <c r="BH54" s="2"/>
      <c r="BI54" s="3"/>
      <c r="BJ54" s="2"/>
      <c r="BK54" s="2"/>
      <c r="BL54" s="2"/>
      <c r="BM54" s="3"/>
      <c r="BN54" s="1"/>
      <c r="BO54" s="25"/>
    </row>
    <row r="55" spans="1:67" ht="16.2">
      <c r="A55" s="23">
        <v>51</v>
      </c>
      <c r="B55" s="33" t="s">
        <v>679</v>
      </c>
      <c r="C55" s="33" t="s">
        <v>680</v>
      </c>
      <c r="D55" s="33" t="s">
        <v>216</v>
      </c>
      <c r="E55" s="33">
        <v>59</v>
      </c>
      <c r="F55" s="33"/>
      <c r="G55" s="33"/>
      <c r="H55" s="23" t="str">
        <f t="shared" si="0"/>
        <v>黃＊美</v>
      </c>
      <c r="I55" s="23" t="str">
        <f t="shared" si="1"/>
        <v>0＊622097</v>
      </c>
      <c r="J55" s="33" t="s">
        <v>608</v>
      </c>
      <c r="K55" s="33" t="s">
        <v>58</v>
      </c>
      <c r="L55" s="33" t="s">
        <v>2322</v>
      </c>
      <c r="M55" s="33"/>
      <c r="N55" s="33"/>
      <c r="O55" s="33"/>
      <c r="P55" s="33"/>
      <c r="Q55" s="33">
        <v>1173</v>
      </c>
      <c r="R55" s="2"/>
      <c r="S55" s="2"/>
      <c r="T55" s="2"/>
      <c r="U55" s="2"/>
      <c r="V55" s="2"/>
      <c r="W55" s="18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3"/>
      <c r="AP55" s="3"/>
      <c r="AQ55" s="3"/>
      <c r="AR55" s="1"/>
      <c r="AS55" s="1"/>
      <c r="AT55" s="1"/>
      <c r="AU55" s="1"/>
      <c r="AV55" s="1"/>
      <c r="AW55" s="2"/>
      <c r="AX55" s="1"/>
      <c r="AY55" s="1" t="s">
        <v>1378</v>
      </c>
      <c r="AZ55" s="1"/>
      <c r="BA55" s="1"/>
      <c r="BB55" s="1"/>
      <c r="BC55" s="1"/>
      <c r="BD55" s="1"/>
      <c r="BE55" s="1"/>
      <c r="BF55" s="1"/>
      <c r="BG55" s="1"/>
      <c r="BH55" s="2"/>
      <c r="BI55" s="3"/>
      <c r="BJ55" s="2"/>
      <c r="BK55" s="2"/>
      <c r="BL55" s="2"/>
      <c r="BM55" s="3"/>
      <c r="BN55" s="1"/>
      <c r="BO55" s="25"/>
    </row>
    <row r="56" spans="1:67" ht="16.2">
      <c r="A56" s="23">
        <v>52</v>
      </c>
      <c r="B56" s="33" t="s">
        <v>681</v>
      </c>
      <c r="C56" s="33" t="s">
        <v>682</v>
      </c>
      <c r="D56" s="33" t="s">
        <v>218</v>
      </c>
      <c r="E56" s="33">
        <v>53</v>
      </c>
      <c r="F56" s="33"/>
      <c r="G56" s="33"/>
      <c r="H56" s="23" t="str">
        <f t="shared" si="0"/>
        <v>廖＊揚</v>
      </c>
      <c r="I56" s="23" t="str">
        <f t="shared" si="1"/>
        <v>0＊166603</v>
      </c>
      <c r="J56" s="33" t="s">
        <v>608</v>
      </c>
      <c r="K56" s="33" t="s">
        <v>58</v>
      </c>
      <c r="L56" s="33" t="s">
        <v>2322</v>
      </c>
      <c r="M56" s="33"/>
      <c r="N56" s="33"/>
      <c r="O56" s="33"/>
      <c r="P56" s="33"/>
      <c r="Q56" s="33">
        <v>1173</v>
      </c>
      <c r="R56" s="2"/>
      <c r="S56" s="2"/>
      <c r="T56" s="2"/>
      <c r="U56" s="2"/>
      <c r="V56" s="2"/>
      <c r="W56" s="18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3"/>
      <c r="AP56" s="3"/>
      <c r="AQ56" s="3"/>
      <c r="AR56" s="1"/>
      <c r="AS56" s="1"/>
      <c r="AT56" s="1"/>
      <c r="AU56" s="1"/>
      <c r="AV56" s="1"/>
      <c r="AW56" s="2"/>
      <c r="AX56" s="1"/>
      <c r="AY56" s="1" t="s">
        <v>1378</v>
      </c>
      <c r="AZ56" s="1"/>
      <c r="BA56" s="1"/>
      <c r="BB56" s="1"/>
      <c r="BC56" s="1"/>
      <c r="BD56" s="1"/>
      <c r="BE56" s="1"/>
      <c r="BF56" s="1"/>
      <c r="BG56" s="1"/>
      <c r="BH56" s="2"/>
      <c r="BI56" s="3"/>
      <c r="BJ56" s="2"/>
      <c r="BK56" s="2"/>
      <c r="BL56" s="2"/>
      <c r="BM56" s="3"/>
      <c r="BN56" s="1"/>
      <c r="BO56" s="25"/>
    </row>
    <row r="57" spans="1:67" ht="16.2">
      <c r="A57" s="23">
        <v>53</v>
      </c>
      <c r="B57" s="33" t="s">
        <v>683</v>
      </c>
      <c r="C57" s="33" t="s">
        <v>684</v>
      </c>
      <c r="D57" s="33" t="s">
        <v>216</v>
      </c>
      <c r="E57" s="33">
        <v>68</v>
      </c>
      <c r="F57" s="33"/>
      <c r="G57" s="33"/>
      <c r="H57" s="23" t="str">
        <f t="shared" si="0"/>
        <v>葉＊玫</v>
      </c>
      <c r="I57" s="23" t="str">
        <f t="shared" si="1"/>
        <v>0＊661239</v>
      </c>
      <c r="J57" s="33" t="s">
        <v>608</v>
      </c>
      <c r="K57" s="33" t="s">
        <v>58</v>
      </c>
      <c r="L57" s="33" t="s">
        <v>2322</v>
      </c>
      <c r="M57" s="33"/>
      <c r="N57" s="33"/>
      <c r="O57" s="33"/>
      <c r="P57" s="33"/>
      <c r="Q57" s="33">
        <v>1173</v>
      </c>
      <c r="R57" s="2"/>
      <c r="S57" s="2"/>
      <c r="T57" s="2"/>
      <c r="U57" s="2"/>
      <c r="V57" s="2"/>
      <c r="W57" s="18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3"/>
      <c r="AP57" s="3"/>
      <c r="AQ57" s="3"/>
      <c r="AR57" s="1"/>
      <c r="AS57" s="1"/>
      <c r="AT57" s="1"/>
      <c r="AU57" s="1"/>
      <c r="AV57" s="1"/>
      <c r="AW57" s="2"/>
      <c r="AX57" s="1"/>
      <c r="AY57" s="1" t="s">
        <v>1378</v>
      </c>
      <c r="AZ57" s="1"/>
      <c r="BA57" s="1"/>
      <c r="BB57" s="1"/>
      <c r="BC57" s="1"/>
      <c r="BD57" s="1"/>
      <c r="BE57" s="1"/>
      <c r="BF57" s="1"/>
      <c r="BG57" s="1"/>
      <c r="BH57" s="2"/>
      <c r="BI57" s="3"/>
      <c r="BJ57" s="2"/>
      <c r="BK57" s="2"/>
      <c r="BL57" s="2"/>
      <c r="BM57" s="3"/>
      <c r="BN57" s="1"/>
      <c r="BO57" s="25"/>
    </row>
    <row r="58" spans="1:67" ht="16.2">
      <c r="A58" s="23">
        <v>54</v>
      </c>
      <c r="B58" s="33" t="s">
        <v>296</v>
      </c>
      <c r="C58" s="33" t="s">
        <v>177</v>
      </c>
      <c r="D58" s="33" t="s">
        <v>216</v>
      </c>
      <c r="E58" s="33">
        <v>72</v>
      </c>
      <c r="F58" s="33"/>
      <c r="G58" s="33"/>
      <c r="H58" s="23" t="str">
        <f t="shared" si="0"/>
        <v>邱＊</v>
      </c>
      <c r="I58" s="23" t="str">
        <f t="shared" si="1"/>
        <v>1＊233488</v>
      </c>
      <c r="J58" s="33" t="s">
        <v>608</v>
      </c>
      <c r="K58" s="33" t="s">
        <v>118</v>
      </c>
      <c r="L58" s="33" t="s">
        <v>2332</v>
      </c>
      <c r="M58" s="33"/>
      <c r="N58" s="33"/>
      <c r="O58" s="33"/>
      <c r="P58" s="33"/>
      <c r="Q58" s="33">
        <v>1173</v>
      </c>
      <c r="R58" s="2"/>
      <c r="S58" s="2"/>
      <c r="T58" s="2"/>
      <c r="U58" s="2"/>
      <c r="V58" s="2"/>
      <c r="W58" s="18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3"/>
      <c r="AP58" s="3"/>
      <c r="AQ58" s="3"/>
      <c r="AR58" s="1"/>
      <c r="AS58" s="1"/>
      <c r="AT58" s="1"/>
      <c r="AU58" s="1"/>
      <c r="AV58" s="1"/>
      <c r="AW58" s="2"/>
      <c r="AX58" s="1"/>
      <c r="AY58" s="1"/>
      <c r="AZ58" s="1"/>
      <c r="BA58" s="1"/>
      <c r="BB58" s="1" t="s">
        <v>1377</v>
      </c>
      <c r="BC58" s="1"/>
      <c r="BD58" s="1"/>
      <c r="BE58" s="1"/>
      <c r="BF58" s="1"/>
      <c r="BG58" s="1"/>
      <c r="BH58" s="2"/>
      <c r="BI58" s="3"/>
      <c r="BJ58" s="2"/>
      <c r="BK58" s="2"/>
      <c r="BL58" s="2"/>
      <c r="BM58" s="3"/>
      <c r="BN58" s="1"/>
      <c r="BO58" s="25"/>
    </row>
    <row r="59" spans="1:67" ht="16.2">
      <c r="A59" s="23">
        <v>55</v>
      </c>
      <c r="B59" s="33" t="s">
        <v>685</v>
      </c>
      <c r="C59" s="33" t="s">
        <v>686</v>
      </c>
      <c r="D59" s="33" t="s">
        <v>218</v>
      </c>
      <c r="E59" s="33">
        <v>63</v>
      </c>
      <c r="F59" s="33"/>
      <c r="G59" s="33"/>
      <c r="H59" s="23" t="str">
        <f t="shared" si="0"/>
        <v>李＊德</v>
      </c>
      <c r="I59" s="23" t="str">
        <f t="shared" si="1"/>
        <v>1＊660083</v>
      </c>
      <c r="J59" s="33" t="s">
        <v>639</v>
      </c>
      <c r="K59" s="33" t="s">
        <v>58</v>
      </c>
      <c r="L59" s="33" t="s">
        <v>2322</v>
      </c>
      <c r="M59" s="33"/>
      <c r="N59" s="33"/>
      <c r="O59" s="33"/>
      <c r="P59" s="33"/>
      <c r="Q59" s="33">
        <v>1173</v>
      </c>
      <c r="R59" s="2"/>
      <c r="S59" s="2"/>
      <c r="T59" s="2"/>
      <c r="U59" s="2"/>
      <c r="V59" s="2"/>
      <c r="W59" s="18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3"/>
      <c r="AP59" s="3"/>
      <c r="AQ59" s="3"/>
      <c r="AR59" s="1"/>
      <c r="AS59" s="1"/>
      <c r="AT59" s="1"/>
      <c r="AU59" s="1"/>
      <c r="AV59" s="1"/>
      <c r="AW59" s="2"/>
      <c r="AX59" s="1"/>
      <c r="AY59" s="1" t="s">
        <v>1378</v>
      </c>
      <c r="AZ59" s="1"/>
      <c r="BA59" s="1"/>
      <c r="BB59" s="1"/>
      <c r="BC59" s="1"/>
      <c r="BD59" s="1"/>
      <c r="BE59" s="1"/>
      <c r="BF59" s="1"/>
      <c r="BG59" s="1"/>
      <c r="BH59" s="2"/>
      <c r="BI59" s="3"/>
      <c r="BJ59" s="2"/>
      <c r="BK59" s="2"/>
      <c r="BL59" s="2"/>
      <c r="BM59" s="3"/>
      <c r="BN59" s="1"/>
      <c r="BO59" s="25"/>
    </row>
    <row r="60" spans="1:67" ht="16.2">
      <c r="A60" s="23">
        <v>56</v>
      </c>
      <c r="B60" s="33" t="s">
        <v>687</v>
      </c>
      <c r="C60" s="33" t="s">
        <v>688</v>
      </c>
      <c r="D60" s="33" t="s">
        <v>218</v>
      </c>
      <c r="E60" s="33">
        <v>50</v>
      </c>
      <c r="F60" s="33"/>
      <c r="G60" s="33"/>
      <c r="H60" s="23" t="str">
        <f t="shared" si="0"/>
        <v>簡＊木</v>
      </c>
      <c r="I60" s="23" t="str">
        <f t="shared" si="1"/>
        <v>1＊289227</v>
      </c>
      <c r="J60" s="33" t="s">
        <v>639</v>
      </c>
      <c r="K60" s="33" t="s">
        <v>58</v>
      </c>
      <c r="L60" s="33" t="s">
        <v>2322</v>
      </c>
      <c r="M60" s="33"/>
      <c r="N60" s="33"/>
      <c r="O60" s="33"/>
      <c r="P60" s="33"/>
      <c r="Q60" s="33">
        <v>1173</v>
      </c>
      <c r="R60" s="2"/>
      <c r="S60" s="2"/>
      <c r="T60" s="2"/>
      <c r="U60" s="2"/>
      <c r="V60" s="2"/>
      <c r="W60" s="18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3"/>
      <c r="AP60" s="3"/>
      <c r="AQ60" s="3"/>
      <c r="AR60" s="1"/>
      <c r="AS60" s="1"/>
      <c r="AT60" s="1"/>
      <c r="AU60" s="1"/>
      <c r="AV60" s="1"/>
      <c r="AW60" s="2"/>
      <c r="AX60" s="1"/>
      <c r="AY60" s="1" t="s">
        <v>1378</v>
      </c>
      <c r="AZ60" s="1"/>
      <c r="BA60" s="1"/>
      <c r="BB60" s="1"/>
      <c r="BC60" s="1"/>
      <c r="BD60" s="1"/>
      <c r="BE60" s="1"/>
      <c r="BF60" s="1"/>
      <c r="BG60" s="1"/>
      <c r="BH60" s="2"/>
      <c r="BI60" s="3"/>
      <c r="BJ60" s="2"/>
      <c r="BK60" s="2"/>
      <c r="BL60" s="2"/>
      <c r="BM60" s="3"/>
      <c r="BN60" s="1"/>
      <c r="BO60" s="25"/>
    </row>
    <row r="61" spans="1:67" ht="16.2">
      <c r="A61" s="23">
        <v>57</v>
      </c>
      <c r="B61" s="33" t="s">
        <v>689</v>
      </c>
      <c r="C61" s="33" t="s">
        <v>520</v>
      </c>
      <c r="D61" s="33" t="s">
        <v>218</v>
      </c>
      <c r="E61" s="33">
        <v>80</v>
      </c>
      <c r="F61" s="33"/>
      <c r="G61" s="33"/>
      <c r="H61" s="23" t="str">
        <f t="shared" si="0"/>
        <v>柯＊雄</v>
      </c>
      <c r="I61" s="23" t="str">
        <f t="shared" si="1"/>
        <v>0＊135107</v>
      </c>
      <c r="J61" s="33" t="s">
        <v>645</v>
      </c>
      <c r="K61" s="33" t="s">
        <v>67</v>
      </c>
      <c r="L61" s="33" t="s">
        <v>2331</v>
      </c>
      <c r="M61" s="33"/>
      <c r="N61" s="33"/>
      <c r="O61" s="33"/>
      <c r="P61" s="33"/>
      <c r="Q61" s="33">
        <v>1173</v>
      </c>
      <c r="R61" s="2"/>
      <c r="S61" s="2"/>
      <c r="T61" s="2"/>
      <c r="U61" s="2"/>
      <c r="V61" s="2"/>
      <c r="W61" s="18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3"/>
      <c r="AP61" s="3"/>
      <c r="AQ61" s="3"/>
      <c r="AR61" s="1"/>
      <c r="AS61" s="1"/>
      <c r="AT61" s="1"/>
      <c r="AU61" s="1"/>
      <c r="AV61" s="1"/>
      <c r="AW61" s="2"/>
      <c r="AX61" s="1"/>
      <c r="AY61" s="1"/>
      <c r="AZ61" s="1"/>
      <c r="BA61" s="1"/>
      <c r="BB61" s="1"/>
      <c r="BC61" s="1" t="s">
        <v>1377</v>
      </c>
      <c r="BD61" s="1"/>
      <c r="BE61" s="1"/>
      <c r="BF61" s="1"/>
      <c r="BG61" s="1"/>
      <c r="BH61" s="2"/>
      <c r="BI61" s="3"/>
      <c r="BJ61" s="2"/>
      <c r="BK61" s="2"/>
      <c r="BL61" s="2"/>
      <c r="BM61" s="3"/>
      <c r="BN61" s="1"/>
      <c r="BO61" s="25"/>
    </row>
    <row r="62" spans="1:67" ht="31.2">
      <c r="A62" s="23">
        <v>58</v>
      </c>
      <c r="B62" s="33" t="s">
        <v>690</v>
      </c>
      <c r="C62" s="33" t="s">
        <v>691</v>
      </c>
      <c r="D62" s="33" t="s">
        <v>216</v>
      </c>
      <c r="E62" s="33">
        <v>63</v>
      </c>
      <c r="F62" s="33"/>
      <c r="G62" s="33"/>
      <c r="H62" s="23" t="str">
        <f t="shared" si="0"/>
        <v>顏＊慈</v>
      </c>
      <c r="I62" s="23" t="str">
        <f t="shared" si="1"/>
        <v>1＊032385</v>
      </c>
      <c r="J62" s="33" t="s">
        <v>645</v>
      </c>
      <c r="K62" s="33" t="s">
        <v>1121</v>
      </c>
      <c r="L62" s="33" t="s">
        <v>2322</v>
      </c>
      <c r="M62" s="33" t="s">
        <v>2323</v>
      </c>
      <c r="N62" s="33"/>
      <c r="O62" s="33"/>
      <c r="P62" s="33"/>
      <c r="Q62" s="33">
        <v>1173</v>
      </c>
      <c r="R62" s="2"/>
      <c r="S62" s="2"/>
      <c r="T62" s="2"/>
      <c r="U62" s="2"/>
      <c r="V62" s="2"/>
      <c r="W62" s="18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3"/>
      <c r="AP62" s="3"/>
      <c r="AQ62" s="3"/>
      <c r="AR62" s="1"/>
      <c r="AS62" s="1"/>
      <c r="AT62" s="1"/>
      <c r="AU62" s="1"/>
      <c r="AV62" s="1"/>
      <c r="AW62" s="2"/>
      <c r="AX62" s="1"/>
      <c r="AY62" s="1" t="s">
        <v>1378</v>
      </c>
      <c r="AZ62" s="1"/>
      <c r="BA62" s="1"/>
      <c r="BB62" s="1"/>
      <c r="BC62" s="1"/>
      <c r="BD62" s="1"/>
      <c r="BE62" s="1"/>
      <c r="BF62" s="1"/>
      <c r="BG62" s="1"/>
      <c r="BH62" s="2"/>
      <c r="BI62" s="3"/>
      <c r="BJ62" s="2"/>
      <c r="BK62" s="2"/>
      <c r="BL62" s="2"/>
      <c r="BM62" s="3"/>
      <c r="BN62" s="1" t="s">
        <v>1111</v>
      </c>
      <c r="BO62" s="25"/>
    </row>
    <row r="63" spans="1:67" ht="16.2">
      <c r="A63" s="23">
        <v>59</v>
      </c>
      <c r="B63" s="33" t="s">
        <v>692</v>
      </c>
      <c r="C63" s="33" t="s">
        <v>693</v>
      </c>
      <c r="D63" s="33" t="s">
        <v>218</v>
      </c>
      <c r="E63" s="33">
        <v>63</v>
      </c>
      <c r="F63" s="33" t="s">
        <v>752</v>
      </c>
      <c r="G63" s="33" t="s">
        <v>710</v>
      </c>
      <c r="H63" s="23" t="str">
        <f t="shared" si="0"/>
        <v>姚＊河</v>
      </c>
      <c r="I63" s="23" t="str">
        <f t="shared" si="1"/>
        <v>1＊441315</v>
      </c>
      <c r="J63" s="33" t="s">
        <v>214</v>
      </c>
      <c r="K63" s="33" t="s">
        <v>135</v>
      </c>
      <c r="L63" s="33" t="s">
        <v>2333</v>
      </c>
      <c r="M63" s="33"/>
      <c r="N63" s="33"/>
      <c r="O63" s="33"/>
      <c r="P63" s="33"/>
      <c r="Q63" s="33">
        <v>1410</v>
      </c>
      <c r="R63" s="2"/>
      <c r="S63" s="2"/>
      <c r="T63" s="2"/>
      <c r="U63" s="2"/>
      <c r="V63" s="2"/>
      <c r="W63" s="18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3"/>
      <c r="AP63" s="3"/>
      <c r="AQ63" s="3"/>
      <c r="AR63" s="1"/>
      <c r="AS63" s="1"/>
      <c r="AT63" s="1"/>
      <c r="AU63" s="1"/>
      <c r="AV63" s="1"/>
      <c r="AW63" s="2"/>
      <c r="AX63" s="1"/>
      <c r="AY63" s="1"/>
      <c r="AZ63" s="1"/>
      <c r="BA63" s="1" t="s">
        <v>1377</v>
      </c>
      <c r="BB63" s="1"/>
      <c r="BC63" s="1"/>
      <c r="BD63" s="1"/>
      <c r="BE63" s="1"/>
      <c r="BF63" s="1"/>
      <c r="BG63" s="1"/>
      <c r="BH63" s="2"/>
      <c r="BI63" s="3"/>
      <c r="BJ63" s="2"/>
      <c r="BK63" s="2"/>
      <c r="BL63" s="2"/>
      <c r="BM63" s="3"/>
      <c r="BN63" s="1"/>
      <c r="BO63" s="25"/>
    </row>
    <row r="64" spans="1:67" ht="16.2">
      <c r="A64" s="23">
        <v>60</v>
      </c>
      <c r="B64" s="33" t="s">
        <v>694</v>
      </c>
      <c r="C64" s="33" t="s">
        <v>571</v>
      </c>
      <c r="D64" s="33" t="s">
        <v>218</v>
      </c>
      <c r="E64" s="33">
        <v>66</v>
      </c>
      <c r="F64" s="33" t="s">
        <v>756</v>
      </c>
      <c r="G64" s="33" t="s">
        <v>193</v>
      </c>
      <c r="H64" s="23" t="str">
        <f t="shared" si="0"/>
        <v>潘＊華</v>
      </c>
      <c r="I64" s="23" t="str">
        <f t="shared" si="1"/>
        <v>1＊860085</v>
      </c>
      <c r="J64" s="33" t="s">
        <v>214</v>
      </c>
      <c r="K64" s="33" t="s">
        <v>67</v>
      </c>
      <c r="L64" s="33" t="s">
        <v>2331</v>
      </c>
      <c r="M64" s="33"/>
      <c r="N64" s="33"/>
      <c r="O64" s="33"/>
      <c r="P64" s="33"/>
      <c r="Q64" s="33">
        <v>1410</v>
      </c>
      <c r="R64" s="2"/>
      <c r="S64" s="2"/>
      <c r="T64" s="2"/>
      <c r="U64" s="2"/>
      <c r="V64" s="2"/>
      <c r="W64" s="18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3"/>
      <c r="AP64" s="3"/>
      <c r="AQ64" s="3"/>
      <c r="AR64" s="1"/>
      <c r="AS64" s="1"/>
      <c r="AT64" s="1"/>
      <c r="AU64" s="1"/>
      <c r="AV64" s="1"/>
      <c r="AW64" s="2"/>
      <c r="AX64" s="1"/>
      <c r="AY64" s="1" t="s">
        <v>1108</v>
      </c>
      <c r="AZ64" s="1"/>
      <c r="BA64" s="1"/>
      <c r="BB64" s="1"/>
      <c r="BC64" s="1" t="s">
        <v>1377</v>
      </c>
      <c r="BD64" s="1"/>
      <c r="BE64" s="1"/>
      <c r="BF64" s="1"/>
      <c r="BG64" s="1"/>
      <c r="BH64" s="2"/>
      <c r="BI64" s="3"/>
      <c r="BJ64" s="2"/>
      <c r="BK64" s="2"/>
      <c r="BL64" s="2"/>
      <c r="BM64" s="3"/>
      <c r="BN64" s="1"/>
      <c r="BO64" s="25"/>
    </row>
    <row r="65" spans="1:67" ht="16.2">
      <c r="A65" s="23">
        <v>61</v>
      </c>
      <c r="B65" s="33" t="s">
        <v>695</v>
      </c>
      <c r="C65" s="33" t="s">
        <v>696</v>
      </c>
      <c r="D65" s="33" t="s">
        <v>216</v>
      </c>
      <c r="E65" s="33">
        <v>54</v>
      </c>
      <c r="F65" s="33" t="s">
        <v>105</v>
      </c>
      <c r="G65" s="33" t="s">
        <v>648</v>
      </c>
      <c r="H65" s="23" t="str">
        <f t="shared" si="0"/>
        <v>秦＊莉</v>
      </c>
      <c r="I65" s="23" t="str">
        <f t="shared" si="1"/>
        <v>1＊349804</v>
      </c>
      <c r="J65" s="33" t="s">
        <v>214</v>
      </c>
      <c r="K65" s="33" t="s">
        <v>58</v>
      </c>
      <c r="L65" s="33" t="s">
        <v>2322</v>
      </c>
      <c r="M65" s="33"/>
      <c r="N65" s="33"/>
      <c r="O65" s="33"/>
      <c r="P65" s="33"/>
      <c r="Q65" s="33">
        <v>1410</v>
      </c>
      <c r="R65" s="2"/>
      <c r="S65" s="2"/>
      <c r="T65" s="2"/>
      <c r="U65" s="2"/>
      <c r="V65" s="2"/>
      <c r="W65" s="18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3"/>
      <c r="AP65" s="3"/>
      <c r="AQ65" s="3"/>
      <c r="AR65" s="1"/>
      <c r="AS65" s="1"/>
      <c r="AT65" s="1"/>
      <c r="AU65" s="1"/>
      <c r="AV65" s="1"/>
      <c r="AW65" s="2"/>
      <c r="AX65" s="1"/>
      <c r="AY65" s="1" t="s">
        <v>1378</v>
      </c>
      <c r="AZ65" s="1"/>
      <c r="BA65" s="1"/>
      <c r="BB65" s="1"/>
      <c r="BC65" s="1"/>
      <c r="BD65" s="1"/>
      <c r="BE65" s="1"/>
      <c r="BF65" s="1"/>
      <c r="BG65" s="1"/>
      <c r="BH65" s="2"/>
      <c r="BI65" s="3"/>
      <c r="BJ65" s="2"/>
      <c r="BK65" s="2"/>
      <c r="BL65" s="2"/>
      <c r="BM65" s="3"/>
      <c r="BN65" s="1"/>
      <c r="BO65" s="25"/>
    </row>
    <row r="66" spans="1:67" ht="16.2">
      <c r="A66" s="23">
        <v>62</v>
      </c>
      <c r="B66" s="33" t="s">
        <v>697</v>
      </c>
      <c r="C66" s="33" t="s">
        <v>698</v>
      </c>
      <c r="D66" s="33" t="s">
        <v>216</v>
      </c>
      <c r="E66" s="33">
        <v>49</v>
      </c>
      <c r="F66" s="33"/>
      <c r="G66" s="33"/>
      <c r="H66" s="23" t="str">
        <f t="shared" si="0"/>
        <v>王＊安</v>
      </c>
      <c r="I66" s="23" t="str">
        <f t="shared" si="1"/>
        <v>2＊237979</v>
      </c>
      <c r="J66" s="33" t="s">
        <v>214</v>
      </c>
      <c r="K66" s="33" t="s">
        <v>58</v>
      </c>
      <c r="L66" s="33" t="s">
        <v>2322</v>
      </c>
      <c r="M66" s="33"/>
      <c r="N66" s="33"/>
      <c r="O66" s="33"/>
      <c r="P66" s="33"/>
      <c r="Q66" s="33">
        <v>1410</v>
      </c>
      <c r="R66" s="2"/>
      <c r="S66" s="2"/>
      <c r="T66" s="2"/>
      <c r="U66" s="2"/>
      <c r="V66" s="2"/>
      <c r="W66" s="18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3"/>
      <c r="AP66" s="3"/>
      <c r="AQ66" s="3"/>
      <c r="AR66" s="1"/>
      <c r="AS66" s="1"/>
      <c r="AT66" s="1"/>
      <c r="AU66" s="1"/>
      <c r="AV66" s="1"/>
      <c r="AW66" s="2"/>
      <c r="AX66" s="1" t="s">
        <v>1377</v>
      </c>
      <c r="AY66" s="1"/>
      <c r="AZ66" s="1"/>
      <c r="BA66" s="1"/>
      <c r="BB66" s="1"/>
      <c r="BC66" s="1"/>
      <c r="BD66" s="1"/>
      <c r="BE66" s="1"/>
      <c r="BF66" s="1"/>
      <c r="BG66" s="1"/>
      <c r="BH66" s="2"/>
      <c r="BI66" s="3"/>
      <c r="BJ66" s="2"/>
      <c r="BK66" s="2"/>
      <c r="BL66" s="2"/>
      <c r="BM66" s="3"/>
      <c r="BN66" s="1"/>
      <c r="BO66" s="25"/>
    </row>
    <row r="67" spans="1:67" ht="16.2">
      <c r="A67" s="23">
        <v>63</v>
      </c>
      <c r="B67" s="33" t="s">
        <v>699</v>
      </c>
      <c r="C67" s="33" t="s">
        <v>700</v>
      </c>
      <c r="D67" s="33" t="s">
        <v>218</v>
      </c>
      <c r="E67" s="33">
        <v>54</v>
      </c>
      <c r="F67" s="33" t="s">
        <v>109</v>
      </c>
      <c r="G67" s="33" t="s">
        <v>648</v>
      </c>
      <c r="H67" s="23" t="str">
        <f t="shared" si="0"/>
        <v>高＊達</v>
      </c>
      <c r="I67" s="23" t="str">
        <f t="shared" si="1"/>
        <v>2＊760249</v>
      </c>
      <c r="J67" s="33" t="s">
        <v>214</v>
      </c>
      <c r="K67" s="33" t="s">
        <v>58</v>
      </c>
      <c r="L67" s="33" t="s">
        <v>2322</v>
      </c>
      <c r="M67" s="33"/>
      <c r="N67" s="33"/>
      <c r="O67" s="33"/>
      <c r="P67" s="33"/>
      <c r="Q67" s="33">
        <v>1410</v>
      </c>
      <c r="R67" s="2"/>
      <c r="S67" s="2"/>
      <c r="T67" s="2"/>
      <c r="U67" s="2"/>
      <c r="V67" s="2"/>
      <c r="W67" s="18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3"/>
      <c r="AP67" s="3"/>
      <c r="AQ67" s="3"/>
      <c r="AR67" s="1"/>
      <c r="AS67" s="1"/>
      <c r="AT67" s="1"/>
      <c r="AU67" s="1"/>
      <c r="AV67" s="1"/>
      <c r="AW67" s="2"/>
      <c r="AX67" s="1"/>
      <c r="AY67" s="1" t="s">
        <v>1378</v>
      </c>
      <c r="AZ67" s="1"/>
      <c r="BA67" s="1"/>
      <c r="BB67" s="1"/>
      <c r="BC67" s="1"/>
      <c r="BD67" s="1"/>
      <c r="BE67" s="1"/>
      <c r="BF67" s="1"/>
      <c r="BG67" s="1"/>
      <c r="BH67" s="2"/>
      <c r="BI67" s="3"/>
      <c r="BJ67" s="2"/>
      <c r="BK67" s="2"/>
      <c r="BL67" s="2"/>
      <c r="BM67" s="3"/>
      <c r="BN67" s="1"/>
      <c r="BO67" s="25"/>
    </row>
    <row r="68" spans="1:67" ht="16.2">
      <c r="A68" s="23">
        <v>64</v>
      </c>
      <c r="B68" s="33" t="s">
        <v>701</v>
      </c>
      <c r="C68" s="33" t="s">
        <v>702</v>
      </c>
      <c r="D68" s="33" t="s">
        <v>216</v>
      </c>
      <c r="E68" s="33">
        <v>74</v>
      </c>
      <c r="F68" s="33" t="s">
        <v>63</v>
      </c>
      <c r="G68" s="33" t="s">
        <v>673</v>
      </c>
      <c r="H68" s="23" t="str">
        <f>REPLACE(B68,2,1,"＊")</f>
        <v>舒＊蘭</v>
      </c>
      <c r="I68" s="23" t="str">
        <f t="shared" si="1"/>
        <v>2＊567243</v>
      </c>
      <c r="J68" s="33" t="s">
        <v>648</v>
      </c>
      <c r="K68" s="33" t="s">
        <v>135</v>
      </c>
      <c r="L68" s="33" t="s">
        <v>2333</v>
      </c>
      <c r="M68" s="33"/>
      <c r="N68" s="33"/>
      <c r="O68" s="33"/>
      <c r="P68" s="33"/>
      <c r="Q68" s="33">
        <v>1410</v>
      </c>
      <c r="R68" s="2"/>
      <c r="S68" s="2"/>
      <c r="T68" s="2"/>
      <c r="U68" s="2"/>
      <c r="V68" s="2"/>
      <c r="W68" s="18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3"/>
      <c r="AP68" s="3"/>
      <c r="AQ68" s="3"/>
      <c r="AR68" s="1"/>
      <c r="AS68" s="1"/>
      <c r="AT68" s="1"/>
      <c r="AU68" s="1"/>
      <c r="AV68" s="1"/>
      <c r="AW68" s="2"/>
      <c r="AX68" s="1"/>
      <c r="AY68" s="1"/>
      <c r="AZ68" s="1" t="s">
        <v>1377</v>
      </c>
      <c r="BA68" s="1"/>
      <c r="BB68" s="1"/>
      <c r="BC68" s="1"/>
      <c r="BD68" s="1"/>
      <c r="BE68" s="1"/>
      <c r="BF68" s="1"/>
      <c r="BG68" s="1"/>
      <c r="BH68" s="2"/>
      <c r="BI68" s="3"/>
      <c r="BJ68" s="2"/>
      <c r="BK68" s="2"/>
      <c r="BL68" s="2"/>
      <c r="BM68" s="3"/>
      <c r="BN68" s="1"/>
      <c r="BO68" s="25"/>
    </row>
    <row r="69" spans="1:67" ht="16.2">
      <c r="A69" s="23">
        <v>65</v>
      </c>
      <c r="B69" s="33" t="s">
        <v>185</v>
      </c>
      <c r="C69" s="33" t="s">
        <v>186</v>
      </c>
      <c r="D69" s="33" t="s">
        <v>218</v>
      </c>
      <c r="E69" s="33">
        <v>57</v>
      </c>
      <c r="F69" s="33" t="s">
        <v>90</v>
      </c>
      <c r="G69" s="67">
        <v>44283</v>
      </c>
      <c r="H69" s="33" t="s">
        <v>1387</v>
      </c>
      <c r="I69" s="23" t="str">
        <f t="shared" ref="I69:I132" si="2">REPLACE(C69,2,1,"＊")</f>
        <v>2＊717923</v>
      </c>
      <c r="J69" s="33" t="s">
        <v>648</v>
      </c>
      <c r="K69" s="33" t="s">
        <v>135</v>
      </c>
      <c r="L69" s="33" t="s">
        <v>2333</v>
      </c>
      <c r="M69" s="33"/>
      <c r="N69" s="33"/>
      <c r="O69" s="33"/>
      <c r="P69" s="33"/>
      <c r="Q69" s="33">
        <v>1410</v>
      </c>
      <c r="R69" s="2"/>
      <c r="S69" s="2"/>
      <c r="T69" s="2"/>
      <c r="U69" s="2"/>
      <c r="V69" s="2"/>
      <c r="W69" s="18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3"/>
      <c r="AP69" s="3"/>
      <c r="AQ69" s="3"/>
      <c r="AR69" s="1"/>
      <c r="AS69" s="1"/>
      <c r="AT69" s="1"/>
      <c r="AU69" s="1"/>
      <c r="AV69" s="1"/>
      <c r="AW69" s="2"/>
      <c r="AX69" s="1"/>
      <c r="AY69" s="1"/>
      <c r="AZ69" s="1"/>
      <c r="BA69" s="1" t="s">
        <v>1377</v>
      </c>
      <c r="BB69" s="1"/>
      <c r="BC69" s="1"/>
      <c r="BD69" s="1"/>
      <c r="BE69" s="1"/>
      <c r="BF69" s="1"/>
      <c r="BG69" s="1"/>
      <c r="BH69" s="2"/>
      <c r="BI69" s="3"/>
      <c r="BJ69" s="2"/>
      <c r="BK69" s="2"/>
      <c r="BL69" s="2"/>
      <c r="BM69" s="3"/>
      <c r="BN69" s="1"/>
      <c r="BO69" s="25"/>
    </row>
    <row r="70" spans="1:67" ht="16.2">
      <c r="A70" s="23">
        <v>66</v>
      </c>
      <c r="B70" s="33" t="s">
        <v>703</v>
      </c>
      <c r="C70" s="33" t="s">
        <v>704</v>
      </c>
      <c r="D70" s="33" t="s">
        <v>218</v>
      </c>
      <c r="E70" s="33">
        <v>90</v>
      </c>
      <c r="F70" s="33" t="s">
        <v>752</v>
      </c>
      <c r="G70" s="67">
        <v>44265</v>
      </c>
      <c r="H70" s="23" t="str">
        <f t="shared" ref="H70:H133" si="3">REPLACE(B70,2,1,"＊")</f>
        <v>王＊城</v>
      </c>
      <c r="I70" s="23" t="str">
        <f t="shared" si="2"/>
        <v>0＊318831</v>
      </c>
      <c r="J70" s="33" t="s">
        <v>130</v>
      </c>
      <c r="K70" s="33" t="s">
        <v>705</v>
      </c>
      <c r="L70" s="33" t="s">
        <v>2321</v>
      </c>
      <c r="M70" s="33"/>
      <c r="N70" s="33"/>
      <c r="O70" s="33"/>
      <c r="P70" s="33"/>
      <c r="Q70" s="33">
        <v>1410</v>
      </c>
      <c r="R70" s="2"/>
      <c r="S70" s="2"/>
      <c r="T70" s="2"/>
      <c r="U70" s="2"/>
      <c r="V70" s="2"/>
      <c r="W70" s="18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3"/>
      <c r="AP70" s="3"/>
      <c r="AQ70" s="3"/>
      <c r="AR70" s="1"/>
      <c r="AS70" s="1"/>
      <c r="AT70" s="1"/>
      <c r="AU70" s="1"/>
      <c r="AV70" s="1"/>
      <c r="AW70" s="2" t="s">
        <v>1377</v>
      </c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2"/>
      <c r="BI70" s="3"/>
      <c r="BJ70" s="2"/>
      <c r="BK70" s="2"/>
      <c r="BL70" s="2"/>
      <c r="BM70" s="3"/>
      <c r="BN70" s="1"/>
      <c r="BO70" s="25"/>
    </row>
    <row r="71" spans="1:67" ht="16.2">
      <c r="A71" s="23">
        <v>67</v>
      </c>
      <c r="B71" s="33" t="s">
        <v>706</v>
      </c>
      <c r="C71" s="33" t="s">
        <v>707</v>
      </c>
      <c r="D71" s="33" t="s">
        <v>218</v>
      </c>
      <c r="E71" s="33">
        <v>64</v>
      </c>
      <c r="F71" s="33"/>
      <c r="G71" s="33"/>
      <c r="H71" s="23" t="str">
        <f t="shared" si="3"/>
        <v>范＊修</v>
      </c>
      <c r="I71" s="23" t="str">
        <f t="shared" si="2"/>
        <v>1＊419028</v>
      </c>
      <c r="J71" s="33" t="s">
        <v>130</v>
      </c>
      <c r="K71" s="33" t="s">
        <v>58</v>
      </c>
      <c r="L71" s="33" t="s">
        <v>2322</v>
      </c>
      <c r="M71" s="33"/>
      <c r="N71" s="33"/>
      <c r="O71" s="33"/>
      <c r="P71" s="33"/>
      <c r="Q71" s="33">
        <v>1410</v>
      </c>
      <c r="R71" s="2"/>
      <c r="S71" s="2"/>
      <c r="T71" s="2"/>
      <c r="U71" s="2"/>
      <c r="V71" s="2"/>
      <c r="W71" s="18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3"/>
      <c r="AP71" s="3"/>
      <c r="AQ71" s="3"/>
      <c r="AR71" s="1"/>
      <c r="AS71" s="1"/>
      <c r="AT71" s="1"/>
      <c r="AU71" s="1"/>
      <c r="AV71" s="1"/>
      <c r="AW71" s="2"/>
      <c r="AX71" s="1"/>
      <c r="AY71" s="1" t="s">
        <v>1378</v>
      </c>
      <c r="AZ71" s="1"/>
      <c r="BA71" s="1"/>
      <c r="BB71" s="1"/>
      <c r="BC71" s="1"/>
      <c r="BD71" s="1"/>
      <c r="BE71" s="1"/>
      <c r="BF71" s="1"/>
      <c r="BG71" s="1"/>
      <c r="BH71" s="2"/>
      <c r="BI71" s="3"/>
      <c r="BJ71" s="2"/>
      <c r="BK71" s="2"/>
      <c r="BL71" s="2"/>
      <c r="BM71" s="3"/>
      <c r="BN71" s="1"/>
      <c r="BO71" s="25"/>
    </row>
    <row r="72" spans="1:67" ht="16.2">
      <c r="A72" s="23">
        <v>68</v>
      </c>
      <c r="B72" s="33" t="s">
        <v>643</v>
      </c>
      <c r="C72" s="33" t="s">
        <v>644</v>
      </c>
      <c r="D72" s="33" t="s">
        <v>218</v>
      </c>
      <c r="E72" s="33">
        <v>46</v>
      </c>
      <c r="F72" s="33" t="s">
        <v>584</v>
      </c>
      <c r="G72" s="67">
        <v>44263</v>
      </c>
      <c r="H72" s="23" t="str">
        <f t="shared" si="3"/>
        <v>黃＊煌</v>
      </c>
      <c r="I72" s="23" t="str">
        <f t="shared" si="2"/>
        <v>2＊835977</v>
      </c>
      <c r="J72" s="33" t="s">
        <v>130</v>
      </c>
      <c r="K72" s="33" t="s">
        <v>705</v>
      </c>
      <c r="L72" s="33" t="s">
        <v>2321</v>
      </c>
      <c r="M72" s="33"/>
      <c r="N72" s="33"/>
      <c r="O72" s="33"/>
      <c r="P72" s="33"/>
      <c r="Q72" s="33">
        <v>1410</v>
      </c>
      <c r="R72" s="2"/>
      <c r="S72" s="2"/>
      <c r="T72" s="2"/>
      <c r="U72" s="2"/>
      <c r="V72" s="2"/>
      <c r="W72" s="18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3"/>
      <c r="AP72" s="3"/>
      <c r="AQ72" s="3"/>
      <c r="AR72" s="1"/>
      <c r="AS72" s="1"/>
      <c r="AT72" s="1"/>
      <c r="AU72" s="1"/>
      <c r="AV72" s="1"/>
      <c r="AW72" s="2" t="s">
        <v>1377</v>
      </c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2"/>
      <c r="BI72" s="3"/>
      <c r="BJ72" s="2"/>
      <c r="BK72" s="2"/>
      <c r="BL72" s="2"/>
      <c r="BM72" s="3"/>
      <c r="BN72" s="1"/>
      <c r="BO72" s="25"/>
    </row>
    <row r="73" spans="1:67" ht="16.2">
      <c r="A73" s="23">
        <v>69</v>
      </c>
      <c r="B73" s="33" t="s">
        <v>708</v>
      </c>
      <c r="C73" s="33" t="s">
        <v>709</v>
      </c>
      <c r="D73" s="33" t="s">
        <v>216</v>
      </c>
      <c r="E73" s="33">
        <v>71</v>
      </c>
      <c r="F73" s="33"/>
      <c r="G73" s="33"/>
      <c r="H73" s="23" t="str">
        <f t="shared" si="3"/>
        <v>陳＊華</v>
      </c>
      <c r="I73" s="23" t="str">
        <f t="shared" si="2"/>
        <v>0＊010812</v>
      </c>
      <c r="J73" s="33" t="s">
        <v>193</v>
      </c>
      <c r="K73" s="33" t="s">
        <v>58</v>
      </c>
      <c r="L73" s="33" t="s">
        <v>2322</v>
      </c>
      <c r="M73" s="33"/>
      <c r="N73" s="33"/>
      <c r="O73" s="33"/>
      <c r="P73" s="33"/>
      <c r="Q73" s="33">
        <v>1410</v>
      </c>
      <c r="R73" s="2"/>
      <c r="S73" s="2"/>
      <c r="T73" s="2"/>
      <c r="U73" s="2"/>
      <c r="V73" s="2"/>
      <c r="W73" s="18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3"/>
      <c r="AP73" s="3"/>
      <c r="AQ73" s="3"/>
      <c r="AR73" s="1"/>
      <c r="AS73" s="1"/>
      <c r="AT73" s="1"/>
      <c r="AU73" s="1"/>
      <c r="AV73" s="1"/>
      <c r="AW73" s="2"/>
      <c r="AX73" s="1" t="s">
        <v>1377</v>
      </c>
      <c r="AY73" s="1"/>
      <c r="AZ73" s="1"/>
      <c r="BA73" s="1"/>
      <c r="BB73" s="1"/>
      <c r="BC73" s="1"/>
      <c r="BD73" s="1"/>
      <c r="BE73" s="1"/>
      <c r="BF73" s="1"/>
      <c r="BG73" s="1"/>
      <c r="BH73" s="2"/>
      <c r="BI73" s="3"/>
      <c r="BJ73" s="2"/>
      <c r="BK73" s="2"/>
      <c r="BL73" s="2"/>
      <c r="BM73" s="3"/>
      <c r="BN73" s="1"/>
      <c r="BO73" s="25"/>
    </row>
    <row r="74" spans="1:67" ht="16.2">
      <c r="A74" s="23">
        <v>70</v>
      </c>
      <c r="B74" s="33" t="s">
        <v>711</v>
      </c>
      <c r="C74" s="33" t="s">
        <v>712</v>
      </c>
      <c r="D74" s="33" t="s">
        <v>218</v>
      </c>
      <c r="E74" s="33">
        <v>58</v>
      </c>
      <c r="F74" s="33"/>
      <c r="G74" s="33"/>
      <c r="H74" s="23" t="str">
        <f t="shared" si="3"/>
        <v>吳＊華</v>
      </c>
      <c r="I74" s="23" t="str">
        <f t="shared" si="2"/>
        <v>0＊230322</v>
      </c>
      <c r="J74" s="33" t="s">
        <v>591</v>
      </c>
      <c r="K74" s="33" t="s">
        <v>67</v>
      </c>
      <c r="L74" s="33" t="s">
        <v>2331</v>
      </c>
      <c r="M74" s="33"/>
      <c r="N74" s="33"/>
      <c r="O74" s="33"/>
      <c r="P74" s="33"/>
      <c r="Q74" s="33">
        <v>1410</v>
      </c>
      <c r="R74" s="2"/>
      <c r="S74" s="2"/>
      <c r="T74" s="2"/>
      <c r="U74" s="2"/>
      <c r="V74" s="2"/>
      <c r="W74" s="18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3"/>
      <c r="AP74" s="3"/>
      <c r="AQ74" s="3"/>
      <c r="AR74" s="1"/>
      <c r="AS74" s="1"/>
      <c r="AT74" s="1"/>
      <c r="AU74" s="1"/>
      <c r="AV74" s="1"/>
      <c r="AW74" s="2"/>
      <c r="AX74" s="1"/>
      <c r="AY74" s="1"/>
      <c r="AZ74" s="1"/>
      <c r="BA74" s="1"/>
      <c r="BB74" s="1"/>
      <c r="BC74" s="1" t="s">
        <v>1377</v>
      </c>
      <c r="BD74" s="1"/>
      <c r="BE74" s="1"/>
      <c r="BF74" s="1"/>
      <c r="BG74" s="1"/>
      <c r="BH74" s="2"/>
      <c r="BI74" s="3"/>
      <c r="BJ74" s="2"/>
      <c r="BK74" s="2"/>
      <c r="BL74" s="2"/>
      <c r="BM74" s="3"/>
      <c r="BN74" s="1"/>
      <c r="BO74" s="25"/>
    </row>
    <row r="75" spans="1:67" ht="16.2">
      <c r="A75" s="23">
        <v>71</v>
      </c>
      <c r="B75" s="33" t="s">
        <v>611</v>
      </c>
      <c r="C75" s="33" t="s">
        <v>612</v>
      </c>
      <c r="D75" s="33" t="s">
        <v>218</v>
      </c>
      <c r="E75" s="33">
        <v>76</v>
      </c>
      <c r="F75" s="33"/>
      <c r="G75" s="33"/>
      <c r="H75" s="23" t="str">
        <f t="shared" si="3"/>
        <v>周＊平</v>
      </c>
      <c r="I75" s="23" t="str">
        <f t="shared" si="2"/>
        <v>0＊544557</v>
      </c>
      <c r="J75" s="33" t="s">
        <v>670</v>
      </c>
      <c r="K75" s="33" t="s">
        <v>135</v>
      </c>
      <c r="L75" s="33" t="s">
        <v>2333</v>
      </c>
      <c r="M75" s="33"/>
      <c r="N75" s="33"/>
      <c r="O75" s="33"/>
      <c r="P75" s="33"/>
      <c r="Q75" s="33">
        <v>1410</v>
      </c>
      <c r="R75" s="2"/>
      <c r="S75" s="2"/>
      <c r="T75" s="2"/>
      <c r="U75" s="2"/>
      <c r="V75" s="2"/>
      <c r="W75" s="18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3"/>
      <c r="AP75" s="3"/>
      <c r="AQ75" s="3"/>
      <c r="AR75" s="1"/>
      <c r="AS75" s="1"/>
      <c r="AT75" s="1"/>
      <c r="AU75" s="1"/>
      <c r="AV75" s="1"/>
      <c r="AW75" s="2"/>
      <c r="AX75" s="1"/>
      <c r="AY75" s="1"/>
      <c r="AZ75" s="1"/>
      <c r="BA75" s="1" t="s">
        <v>1377</v>
      </c>
      <c r="BB75" s="1"/>
      <c r="BC75" s="1"/>
      <c r="BD75" s="1"/>
      <c r="BE75" s="1"/>
      <c r="BF75" s="1"/>
      <c r="BG75" s="1"/>
      <c r="BH75" s="2"/>
      <c r="BI75" s="3"/>
      <c r="BJ75" s="2"/>
      <c r="BK75" s="2"/>
      <c r="BL75" s="2"/>
      <c r="BM75" s="3"/>
      <c r="BN75" s="1"/>
      <c r="BO75" s="25"/>
    </row>
    <row r="76" spans="1:67" ht="31.2">
      <c r="A76" s="23">
        <v>72</v>
      </c>
      <c r="B76" s="33" t="s">
        <v>239</v>
      </c>
      <c r="C76" s="33" t="s">
        <v>141</v>
      </c>
      <c r="D76" s="33" t="s">
        <v>216</v>
      </c>
      <c r="E76" s="33">
        <v>86</v>
      </c>
      <c r="F76" s="33"/>
      <c r="G76" s="33"/>
      <c r="H76" s="23" t="str">
        <f t="shared" si="3"/>
        <v>張＊淑子</v>
      </c>
      <c r="I76" s="23" t="str">
        <f t="shared" si="2"/>
        <v>0＊646789</v>
      </c>
      <c r="J76" s="33" t="s">
        <v>713</v>
      </c>
      <c r="K76" s="33" t="s">
        <v>1156</v>
      </c>
      <c r="L76" s="33" t="s">
        <v>2318</v>
      </c>
      <c r="M76" s="33" t="s">
        <v>2320</v>
      </c>
      <c r="N76" s="33"/>
      <c r="O76" s="33"/>
      <c r="P76" s="33"/>
      <c r="Q76" s="33">
        <v>1410</v>
      </c>
      <c r="R76" s="2"/>
      <c r="S76" s="2"/>
      <c r="T76" s="2"/>
      <c r="U76" s="2"/>
      <c r="V76" s="2"/>
      <c r="W76" s="18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3"/>
      <c r="AP76" s="3"/>
      <c r="AQ76" s="3"/>
      <c r="AR76" s="1"/>
      <c r="AS76" s="1"/>
      <c r="AT76" s="1"/>
      <c r="AU76" s="1"/>
      <c r="AV76" s="1"/>
      <c r="AW76" s="2"/>
      <c r="AX76" s="1"/>
      <c r="AY76" s="1"/>
      <c r="AZ76" s="1"/>
      <c r="BA76" s="1"/>
      <c r="BB76" s="1"/>
      <c r="BC76" s="1"/>
      <c r="BD76" s="1"/>
      <c r="BE76" s="1" t="s">
        <v>1377</v>
      </c>
      <c r="BF76" s="1" t="s">
        <v>1377</v>
      </c>
      <c r="BG76" s="1"/>
      <c r="BH76" s="2"/>
      <c r="BI76" s="3"/>
      <c r="BJ76" s="2"/>
      <c r="BK76" s="2"/>
      <c r="BL76" s="2"/>
      <c r="BM76" s="3"/>
      <c r="BN76" s="1"/>
      <c r="BO76" s="25"/>
    </row>
    <row r="77" spans="1:67" ht="16.2">
      <c r="A77" s="23">
        <v>73</v>
      </c>
      <c r="B77" s="33" t="s">
        <v>714</v>
      </c>
      <c r="C77" s="33" t="s">
        <v>715</v>
      </c>
      <c r="D77" s="33" t="s">
        <v>216</v>
      </c>
      <c r="E77" s="33">
        <v>80</v>
      </c>
      <c r="F77" s="33"/>
      <c r="G77" s="33"/>
      <c r="H77" s="23" t="str">
        <f t="shared" si="3"/>
        <v>許＊豊</v>
      </c>
      <c r="I77" s="23" t="str">
        <f t="shared" si="2"/>
        <v>0＊141717</v>
      </c>
      <c r="J77" s="33" t="s">
        <v>713</v>
      </c>
      <c r="K77" s="33" t="s">
        <v>135</v>
      </c>
      <c r="L77" s="33" t="s">
        <v>2333</v>
      </c>
      <c r="M77" s="33"/>
      <c r="N77" s="33"/>
      <c r="O77" s="33"/>
      <c r="P77" s="33"/>
      <c r="Q77" s="33">
        <v>1410</v>
      </c>
      <c r="R77" s="2"/>
      <c r="S77" s="2"/>
      <c r="T77" s="2"/>
      <c r="U77" s="2"/>
      <c r="V77" s="2"/>
      <c r="W77" s="18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3"/>
      <c r="AP77" s="3"/>
      <c r="AQ77" s="3"/>
      <c r="AR77" s="1"/>
      <c r="AS77" s="1"/>
      <c r="AT77" s="1"/>
      <c r="AU77" s="1"/>
      <c r="AV77" s="1"/>
      <c r="AW77" s="2"/>
      <c r="AX77" s="1"/>
      <c r="AY77" s="1"/>
      <c r="AZ77" s="1"/>
      <c r="BA77" s="1" t="s">
        <v>1377</v>
      </c>
      <c r="BB77" s="1"/>
      <c r="BC77" s="1"/>
      <c r="BD77" s="1"/>
      <c r="BE77" s="1"/>
      <c r="BF77" s="1"/>
      <c r="BG77" s="1"/>
      <c r="BH77" s="2"/>
      <c r="BI77" s="3"/>
      <c r="BJ77" s="2"/>
      <c r="BK77" s="2"/>
      <c r="BL77" s="2"/>
      <c r="BM77" s="3"/>
      <c r="BN77" s="1"/>
      <c r="BO77" s="25"/>
    </row>
    <row r="78" spans="1:67" ht="16.2">
      <c r="A78" s="23">
        <v>74</v>
      </c>
      <c r="B78" s="33" t="s">
        <v>716</v>
      </c>
      <c r="C78" s="33" t="s">
        <v>717</v>
      </c>
      <c r="D78" s="33" t="s">
        <v>218</v>
      </c>
      <c r="E78" s="33">
        <v>76</v>
      </c>
      <c r="F78" s="33" t="s">
        <v>130</v>
      </c>
      <c r="G78" s="33" t="s">
        <v>720</v>
      </c>
      <c r="H78" s="23" t="str">
        <f t="shared" si="3"/>
        <v>蔡＊三</v>
      </c>
      <c r="I78" s="23" t="str">
        <f t="shared" si="2"/>
        <v>2＊726669</v>
      </c>
      <c r="J78" s="33" t="s">
        <v>713</v>
      </c>
      <c r="K78" s="33" t="s">
        <v>135</v>
      </c>
      <c r="L78" s="33" t="s">
        <v>2333</v>
      </c>
      <c r="M78" s="33"/>
      <c r="N78" s="33"/>
      <c r="O78" s="33"/>
      <c r="P78" s="33"/>
      <c r="Q78" s="33">
        <v>1410</v>
      </c>
      <c r="R78" s="2"/>
      <c r="S78" s="2"/>
      <c r="T78" s="2"/>
      <c r="U78" s="2"/>
      <c r="V78" s="2"/>
      <c r="W78" s="18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3"/>
      <c r="AP78" s="3"/>
      <c r="AQ78" s="3"/>
      <c r="AR78" s="1"/>
      <c r="AS78" s="1"/>
      <c r="AT78" s="1"/>
      <c r="AU78" s="1"/>
      <c r="AV78" s="1"/>
      <c r="AW78" s="2"/>
      <c r="AX78" s="1"/>
      <c r="AY78" s="1"/>
      <c r="AZ78" s="1"/>
      <c r="BA78" s="1" t="s">
        <v>1377</v>
      </c>
      <c r="BB78" s="1"/>
      <c r="BC78" s="1"/>
      <c r="BD78" s="1"/>
      <c r="BE78" s="1"/>
      <c r="BF78" s="1"/>
      <c r="BG78" s="1"/>
      <c r="BH78" s="2"/>
      <c r="BI78" s="3"/>
      <c r="BJ78" s="2"/>
      <c r="BK78" s="2"/>
      <c r="BL78" s="2"/>
      <c r="BM78" s="3"/>
      <c r="BN78" s="1"/>
      <c r="BO78" s="25"/>
    </row>
    <row r="79" spans="1:67" ht="16.2">
      <c r="A79" s="23">
        <v>75</v>
      </c>
      <c r="B79" s="33" t="s">
        <v>718</v>
      </c>
      <c r="C79" s="33" t="s">
        <v>719</v>
      </c>
      <c r="D79" s="33" t="s">
        <v>218</v>
      </c>
      <c r="E79" s="33">
        <v>54</v>
      </c>
      <c r="F79" s="33"/>
      <c r="G79" s="33"/>
      <c r="H79" s="23" t="str">
        <f t="shared" si="3"/>
        <v>郭＊義</v>
      </c>
      <c r="I79" s="23" t="str">
        <f t="shared" si="2"/>
        <v>0＊215492</v>
      </c>
      <c r="J79" s="33" t="s">
        <v>720</v>
      </c>
      <c r="K79" s="33" t="s">
        <v>115</v>
      </c>
      <c r="L79" s="33" t="s">
        <v>2318</v>
      </c>
      <c r="M79" s="33"/>
      <c r="N79" s="33"/>
      <c r="O79" s="33"/>
      <c r="P79" s="33"/>
      <c r="Q79" s="33">
        <v>1410</v>
      </c>
      <c r="R79" s="2"/>
      <c r="S79" s="2"/>
      <c r="T79" s="2"/>
      <c r="U79" s="2"/>
      <c r="V79" s="2"/>
      <c r="W79" s="18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3"/>
      <c r="AP79" s="3"/>
      <c r="AQ79" s="3"/>
      <c r="AR79" s="1"/>
      <c r="AS79" s="1"/>
      <c r="AT79" s="1"/>
      <c r="AU79" s="1"/>
      <c r="AV79" s="1"/>
      <c r="AW79" s="2"/>
      <c r="AX79" s="1"/>
      <c r="AY79" s="1" t="s">
        <v>1108</v>
      </c>
      <c r="AZ79" s="1"/>
      <c r="BA79" s="1"/>
      <c r="BB79" s="1"/>
      <c r="BC79" s="1"/>
      <c r="BD79" s="1"/>
      <c r="BE79" s="1"/>
      <c r="BF79" s="1" t="s">
        <v>1377</v>
      </c>
      <c r="BG79" s="1"/>
      <c r="BH79" s="2"/>
      <c r="BI79" s="3"/>
      <c r="BJ79" s="2"/>
      <c r="BK79" s="2"/>
      <c r="BL79" s="2"/>
      <c r="BM79" s="3"/>
      <c r="BN79" s="1"/>
      <c r="BO79" s="25"/>
    </row>
    <row r="80" spans="1:67" ht="16.2">
      <c r="A80" s="23">
        <v>76</v>
      </c>
      <c r="B80" s="33" t="s">
        <v>721</v>
      </c>
      <c r="C80" s="33" t="s">
        <v>722</v>
      </c>
      <c r="D80" s="33" t="s">
        <v>218</v>
      </c>
      <c r="E80" s="33">
        <v>72</v>
      </c>
      <c r="F80" s="33" t="s">
        <v>673</v>
      </c>
      <c r="G80" s="33" t="s">
        <v>655</v>
      </c>
      <c r="H80" s="23" t="str">
        <f t="shared" si="3"/>
        <v>杜＊仁</v>
      </c>
      <c r="I80" s="23" t="str">
        <f t="shared" si="2"/>
        <v>0＊489473</v>
      </c>
      <c r="J80" s="33" t="s">
        <v>628</v>
      </c>
      <c r="K80" s="33" t="s">
        <v>58</v>
      </c>
      <c r="L80" s="33" t="s">
        <v>2322</v>
      </c>
      <c r="M80" s="33"/>
      <c r="N80" s="33"/>
      <c r="O80" s="33"/>
      <c r="P80" s="33"/>
      <c r="Q80" s="33">
        <v>1410</v>
      </c>
      <c r="R80" s="2"/>
      <c r="S80" s="2"/>
      <c r="T80" s="2"/>
      <c r="U80" s="2"/>
      <c r="V80" s="2"/>
      <c r="W80" s="18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3"/>
      <c r="AP80" s="3"/>
      <c r="AQ80" s="3"/>
      <c r="AR80" s="1"/>
      <c r="AS80" s="1"/>
      <c r="AT80" s="1"/>
      <c r="AU80" s="1"/>
      <c r="AV80" s="1"/>
      <c r="AW80" s="2"/>
      <c r="AX80" s="1"/>
      <c r="AY80" s="1" t="s">
        <v>1378</v>
      </c>
      <c r="AZ80" s="1"/>
      <c r="BA80" s="1"/>
      <c r="BB80" s="1"/>
      <c r="BC80" s="1"/>
      <c r="BD80" s="1"/>
      <c r="BE80" s="1"/>
      <c r="BF80" s="1"/>
      <c r="BG80" s="1"/>
      <c r="BH80" s="2"/>
      <c r="BI80" s="3"/>
      <c r="BJ80" s="2"/>
      <c r="BK80" s="2"/>
      <c r="BL80" s="2"/>
      <c r="BM80" s="3"/>
      <c r="BN80" s="1"/>
      <c r="BO80" s="25"/>
    </row>
    <row r="81" spans="1:67" ht="16.2">
      <c r="A81" s="23">
        <v>77</v>
      </c>
      <c r="B81" s="33" t="s">
        <v>723</v>
      </c>
      <c r="C81" s="33" t="s">
        <v>724</v>
      </c>
      <c r="D81" s="33" t="s">
        <v>218</v>
      </c>
      <c r="E81" s="33">
        <v>55</v>
      </c>
      <c r="F81" s="33" t="s">
        <v>109</v>
      </c>
      <c r="G81" s="33" t="s">
        <v>757</v>
      </c>
      <c r="H81" s="23" t="str">
        <f t="shared" si="3"/>
        <v>吳＊鈞</v>
      </c>
      <c r="I81" s="23" t="str">
        <f t="shared" si="2"/>
        <v>0＊255335</v>
      </c>
      <c r="J81" s="33" t="s">
        <v>628</v>
      </c>
      <c r="K81" s="33" t="s">
        <v>135</v>
      </c>
      <c r="L81" s="33" t="s">
        <v>2333</v>
      </c>
      <c r="M81" s="33"/>
      <c r="N81" s="33"/>
      <c r="O81" s="33"/>
      <c r="P81" s="33"/>
      <c r="Q81" s="33">
        <v>1410</v>
      </c>
      <c r="R81" s="2"/>
      <c r="S81" s="2"/>
      <c r="T81" s="2"/>
      <c r="U81" s="2"/>
      <c r="V81" s="2"/>
      <c r="W81" s="18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1" t="s">
        <v>1377</v>
      </c>
      <c r="BB81" s="2"/>
      <c r="BC81" s="2"/>
      <c r="BD81" s="2"/>
      <c r="BE81" s="2"/>
      <c r="BF81" s="2"/>
      <c r="BG81" s="1"/>
      <c r="BH81" s="2"/>
      <c r="BI81" s="2"/>
      <c r="BJ81" s="1"/>
      <c r="BK81" s="2"/>
      <c r="BL81" s="2"/>
      <c r="BM81" s="2"/>
      <c r="BN81" s="1"/>
      <c r="BO81" s="25"/>
    </row>
    <row r="82" spans="1:67" ht="16.2">
      <c r="A82" s="23">
        <v>78</v>
      </c>
      <c r="B82" s="33" t="s">
        <v>725</v>
      </c>
      <c r="C82" s="33" t="s">
        <v>726</v>
      </c>
      <c r="D82" s="33" t="s">
        <v>218</v>
      </c>
      <c r="E82" s="33">
        <v>82</v>
      </c>
      <c r="F82" s="33" t="s">
        <v>628</v>
      </c>
      <c r="G82" s="33" t="s">
        <v>753</v>
      </c>
      <c r="H82" s="23" t="str">
        <f t="shared" si="3"/>
        <v>李＊勝</v>
      </c>
      <c r="I82" s="23" t="str">
        <f t="shared" si="2"/>
        <v>0＊642479</v>
      </c>
      <c r="J82" s="33" t="s">
        <v>628</v>
      </c>
      <c r="K82" s="33" t="s">
        <v>58</v>
      </c>
      <c r="L82" s="33" t="s">
        <v>2322</v>
      </c>
      <c r="M82" s="33"/>
      <c r="N82" s="33"/>
      <c r="O82" s="33"/>
      <c r="P82" s="33"/>
      <c r="Q82" s="33">
        <v>1410</v>
      </c>
      <c r="R82" s="2"/>
      <c r="S82" s="2"/>
      <c r="T82" s="2"/>
      <c r="U82" s="2"/>
      <c r="V82" s="2"/>
      <c r="W82" s="18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1" t="s">
        <v>1378</v>
      </c>
      <c r="AZ82" s="2"/>
      <c r="BA82" s="2" t="s">
        <v>1108</v>
      </c>
      <c r="BB82" s="2"/>
      <c r="BC82" s="2"/>
      <c r="BD82" s="2"/>
      <c r="BE82" s="2"/>
      <c r="BF82" s="2"/>
      <c r="BG82" s="2"/>
      <c r="BH82" s="2"/>
      <c r="BI82" s="2"/>
      <c r="BJ82" s="1"/>
      <c r="BK82" s="2"/>
      <c r="BL82" s="2"/>
      <c r="BM82" s="2"/>
      <c r="BN82" s="1"/>
      <c r="BO82" s="25"/>
    </row>
    <row r="83" spans="1:67" ht="16.2">
      <c r="A83" s="23">
        <v>79</v>
      </c>
      <c r="B83" s="33" t="s">
        <v>727</v>
      </c>
      <c r="C83" s="33" t="s">
        <v>728</v>
      </c>
      <c r="D83" s="33" t="s">
        <v>218</v>
      </c>
      <c r="E83" s="33">
        <v>72</v>
      </c>
      <c r="F83" s="33" t="s">
        <v>603</v>
      </c>
      <c r="G83" s="67">
        <v>44275</v>
      </c>
      <c r="H83" s="23" t="str">
        <f t="shared" si="3"/>
        <v>彭＊春</v>
      </c>
      <c r="I83" s="23" t="str">
        <f t="shared" si="2"/>
        <v>0＊974932</v>
      </c>
      <c r="J83" s="33" t="s">
        <v>628</v>
      </c>
      <c r="K83" s="33" t="s">
        <v>135</v>
      </c>
      <c r="L83" s="33" t="s">
        <v>2333</v>
      </c>
      <c r="M83" s="33"/>
      <c r="N83" s="33"/>
      <c r="O83" s="33"/>
      <c r="P83" s="33"/>
      <c r="Q83" s="33">
        <v>1410</v>
      </c>
      <c r="R83" s="2"/>
      <c r="S83" s="2"/>
      <c r="T83" s="2"/>
      <c r="U83" s="2"/>
      <c r="V83" s="2"/>
      <c r="W83" s="18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1" t="s">
        <v>1377</v>
      </c>
      <c r="BB83" s="2"/>
      <c r="BC83" s="2"/>
      <c r="BD83" s="2"/>
      <c r="BE83" s="2"/>
      <c r="BF83" s="2"/>
      <c r="BG83" s="1"/>
      <c r="BH83" s="2"/>
      <c r="BI83" s="2"/>
      <c r="BJ83" s="1"/>
      <c r="BK83" s="2"/>
      <c r="BL83" s="2"/>
      <c r="BM83" s="2"/>
      <c r="BN83" s="1"/>
      <c r="BO83" s="25"/>
    </row>
    <row r="84" spans="1:67" ht="16.2">
      <c r="A84" s="23">
        <v>80</v>
      </c>
      <c r="B84" s="33" t="s">
        <v>729</v>
      </c>
      <c r="C84" s="33" t="s">
        <v>730</v>
      </c>
      <c r="D84" s="33" t="s">
        <v>218</v>
      </c>
      <c r="E84" s="33">
        <v>65</v>
      </c>
      <c r="F84" s="33"/>
      <c r="G84" s="33"/>
      <c r="H84" s="23" t="str">
        <f t="shared" si="3"/>
        <v>何＊興</v>
      </c>
      <c r="I84" s="23" t="str">
        <f t="shared" si="2"/>
        <v>1＊044421</v>
      </c>
      <c r="J84" s="33" t="s">
        <v>608</v>
      </c>
      <c r="K84" s="33" t="s">
        <v>67</v>
      </c>
      <c r="L84" s="33" t="s">
        <v>2331</v>
      </c>
      <c r="M84" s="33"/>
      <c r="N84" s="33"/>
      <c r="O84" s="33"/>
      <c r="P84" s="33"/>
      <c r="Q84" s="33">
        <v>1410</v>
      </c>
      <c r="R84" s="2"/>
      <c r="S84" s="2"/>
      <c r="T84" s="2"/>
      <c r="U84" s="2"/>
      <c r="V84" s="2"/>
      <c r="W84" s="18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1" t="s">
        <v>1377</v>
      </c>
      <c r="BD84" s="2"/>
      <c r="BE84" s="2"/>
      <c r="BF84" s="2"/>
      <c r="BG84" s="2"/>
      <c r="BH84" s="2"/>
      <c r="BI84" s="2"/>
      <c r="BJ84" s="1"/>
      <c r="BK84" s="2"/>
      <c r="BL84" s="2"/>
      <c r="BM84" s="2"/>
      <c r="BN84" s="1"/>
      <c r="BO84" s="25"/>
    </row>
    <row r="85" spans="1:67" ht="16.2">
      <c r="A85" s="23">
        <v>81</v>
      </c>
      <c r="B85" s="33" t="s">
        <v>692</v>
      </c>
      <c r="C85" s="33" t="s">
        <v>693</v>
      </c>
      <c r="D85" s="33" t="s">
        <v>218</v>
      </c>
      <c r="E85" s="33">
        <v>63</v>
      </c>
      <c r="F85" s="33"/>
      <c r="G85" s="33"/>
      <c r="H85" s="23" t="str">
        <f t="shared" si="3"/>
        <v>姚＊河</v>
      </c>
      <c r="I85" s="23" t="str">
        <f t="shared" si="2"/>
        <v>1＊441315</v>
      </c>
      <c r="J85" s="33" t="s">
        <v>608</v>
      </c>
      <c r="K85" s="33" t="s">
        <v>67</v>
      </c>
      <c r="L85" s="33" t="s">
        <v>2331</v>
      </c>
      <c r="M85" s="33"/>
      <c r="N85" s="33"/>
      <c r="O85" s="33"/>
      <c r="P85" s="33"/>
      <c r="Q85" s="33">
        <v>1410</v>
      </c>
      <c r="R85" s="2"/>
      <c r="S85" s="2"/>
      <c r="T85" s="2"/>
      <c r="U85" s="2"/>
      <c r="V85" s="2"/>
      <c r="W85" s="18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1" t="s">
        <v>1377</v>
      </c>
      <c r="BD85" s="2"/>
      <c r="BE85" s="2"/>
      <c r="BF85" s="2"/>
      <c r="BG85" s="2"/>
      <c r="BH85" s="2"/>
      <c r="BI85" s="2"/>
      <c r="BJ85" s="1"/>
      <c r="BK85" s="2"/>
      <c r="BL85" s="2"/>
      <c r="BM85" s="2"/>
      <c r="BN85" s="1"/>
      <c r="BO85" s="25"/>
    </row>
    <row r="86" spans="1:67" ht="16.2">
      <c r="A86" s="23">
        <v>82</v>
      </c>
      <c r="B86" s="33" t="s">
        <v>731</v>
      </c>
      <c r="C86" s="33" t="s">
        <v>732</v>
      </c>
      <c r="D86" s="33" t="s">
        <v>216</v>
      </c>
      <c r="E86" s="33">
        <v>66</v>
      </c>
      <c r="F86" s="33" t="s">
        <v>673</v>
      </c>
      <c r="G86" s="33" t="s">
        <v>608</v>
      </c>
      <c r="H86" s="23" t="str">
        <f t="shared" si="3"/>
        <v>許＊霞</v>
      </c>
      <c r="I86" s="23" t="str">
        <f t="shared" si="2"/>
        <v>2＊338895</v>
      </c>
      <c r="J86" s="33" t="s">
        <v>608</v>
      </c>
      <c r="K86" s="33" t="s">
        <v>58</v>
      </c>
      <c r="L86" s="33" t="s">
        <v>2322</v>
      </c>
      <c r="M86" s="33"/>
      <c r="N86" s="33"/>
      <c r="O86" s="33"/>
      <c r="P86" s="33"/>
      <c r="Q86" s="33">
        <v>1410</v>
      </c>
      <c r="R86" s="2"/>
      <c r="S86" s="2"/>
      <c r="T86" s="2"/>
      <c r="U86" s="2"/>
      <c r="V86" s="2"/>
      <c r="W86" s="18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1" t="s">
        <v>1378</v>
      </c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1"/>
      <c r="BK86" s="2"/>
      <c r="BL86" s="2"/>
      <c r="BM86" s="2"/>
      <c r="BN86" s="1"/>
      <c r="BO86" s="25"/>
    </row>
    <row r="87" spans="1:67" ht="16.2">
      <c r="A87" s="23">
        <v>83</v>
      </c>
      <c r="B87" s="33" t="s">
        <v>733</v>
      </c>
      <c r="C87" s="33" t="s">
        <v>734</v>
      </c>
      <c r="D87" s="33" t="s">
        <v>216</v>
      </c>
      <c r="E87" s="33">
        <v>70</v>
      </c>
      <c r="F87" s="33"/>
      <c r="G87" s="33"/>
      <c r="H87" s="23" t="str">
        <f t="shared" si="3"/>
        <v>陳＊桂遷</v>
      </c>
      <c r="I87" s="23" t="str">
        <f t="shared" si="2"/>
        <v>2＊511510</v>
      </c>
      <c r="J87" s="33" t="s">
        <v>655</v>
      </c>
      <c r="K87" s="33" t="s">
        <v>58</v>
      </c>
      <c r="L87" s="33" t="s">
        <v>2322</v>
      </c>
      <c r="M87" s="33"/>
      <c r="N87" s="33"/>
      <c r="O87" s="33"/>
      <c r="P87" s="33"/>
      <c r="Q87" s="33">
        <v>1410</v>
      </c>
      <c r="R87" s="2"/>
      <c r="S87" s="2"/>
      <c r="T87" s="2"/>
      <c r="U87" s="2"/>
      <c r="V87" s="2"/>
      <c r="W87" s="18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1" t="s">
        <v>1378</v>
      </c>
      <c r="AZ87" s="2"/>
      <c r="BA87" s="2"/>
      <c r="BB87" s="2"/>
      <c r="BC87" s="2"/>
      <c r="BD87" s="2"/>
      <c r="BE87" s="2"/>
      <c r="BF87" s="2"/>
      <c r="BG87" s="1"/>
      <c r="BH87" s="2"/>
      <c r="BI87" s="2"/>
      <c r="BJ87" s="1"/>
      <c r="BK87" s="2"/>
      <c r="BL87" s="2"/>
      <c r="BM87" s="2"/>
      <c r="BN87" s="1"/>
      <c r="BO87" s="25"/>
    </row>
    <row r="88" spans="1:67" ht="16.2">
      <c r="A88" s="23">
        <v>84</v>
      </c>
      <c r="B88" s="33" t="s">
        <v>735</v>
      </c>
      <c r="C88" s="33" t="s">
        <v>736</v>
      </c>
      <c r="D88" s="33" t="s">
        <v>218</v>
      </c>
      <c r="E88" s="33">
        <v>51</v>
      </c>
      <c r="F88" s="33"/>
      <c r="G88" s="33"/>
      <c r="H88" s="23" t="str">
        <f t="shared" si="3"/>
        <v>黃＊介</v>
      </c>
      <c r="I88" s="23" t="str">
        <f t="shared" si="2"/>
        <v>2＊773709</v>
      </c>
      <c r="J88" s="33" t="s">
        <v>655</v>
      </c>
      <c r="K88" s="33" t="s">
        <v>58</v>
      </c>
      <c r="L88" s="33" t="s">
        <v>2322</v>
      </c>
      <c r="M88" s="33"/>
      <c r="N88" s="33"/>
      <c r="O88" s="33"/>
      <c r="P88" s="33"/>
      <c r="Q88" s="33">
        <v>1410</v>
      </c>
      <c r="R88" s="2"/>
      <c r="S88" s="2"/>
      <c r="T88" s="2"/>
      <c r="U88" s="2"/>
      <c r="V88" s="2"/>
      <c r="W88" s="18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1" t="s">
        <v>1378</v>
      </c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1"/>
      <c r="BK88" s="2"/>
      <c r="BL88" s="2"/>
      <c r="BM88" s="2"/>
      <c r="BN88" s="1"/>
      <c r="BO88" s="25"/>
    </row>
    <row r="89" spans="1:67" ht="16.2">
      <c r="A89" s="23">
        <v>85</v>
      </c>
      <c r="B89" s="33" t="s">
        <v>737</v>
      </c>
      <c r="C89" s="33" t="s">
        <v>738</v>
      </c>
      <c r="D89" s="33" t="s">
        <v>216</v>
      </c>
      <c r="E89" s="33">
        <v>67</v>
      </c>
      <c r="F89" s="33" t="s">
        <v>753</v>
      </c>
      <c r="G89" s="33" t="s">
        <v>758</v>
      </c>
      <c r="H89" s="23" t="str">
        <f t="shared" si="3"/>
        <v>林＊芬</v>
      </c>
      <c r="I89" s="23" t="str">
        <f t="shared" si="2"/>
        <v>1＊818781</v>
      </c>
      <c r="J89" s="33" t="s">
        <v>619</v>
      </c>
      <c r="K89" s="33" t="s">
        <v>135</v>
      </c>
      <c r="L89" s="33" t="s">
        <v>2333</v>
      </c>
      <c r="M89" s="33"/>
      <c r="N89" s="33"/>
      <c r="O89" s="33"/>
      <c r="P89" s="33"/>
      <c r="Q89" s="33">
        <v>1410</v>
      </c>
      <c r="R89" s="2"/>
      <c r="S89" s="2"/>
      <c r="T89" s="2"/>
      <c r="U89" s="2"/>
      <c r="V89" s="2"/>
      <c r="W89" s="18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1" t="s">
        <v>1377</v>
      </c>
      <c r="BB89" s="2"/>
      <c r="BC89" s="2"/>
      <c r="BD89" s="2"/>
      <c r="BE89" s="2"/>
      <c r="BF89" s="2"/>
      <c r="BG89" s="2"/>
      <c r="BH89" s="2"/>
      <c r="BI89" s="2"/>
      <c r="BJ89" s="1"/>
      <c r="BK89" s="2"/>
      <c r="BL89" s="2"/>
      <c r="BM89" s="2"/>
      <c r="BN89" s="1"/>
      <c r="BO89" s="25"/>
    </row>
    <row r="90" spans="1:67" ht="16.2">
      <c r="A90" s="23">
        <v>86</v>
      </c>
      <c r="B90" s="33" t="s">
        <v>320</v>
      </c>
      <c r="C90" s="33" t="s">
        <v>192</v>
      </c>
      <c r="D90" s="33" t="s">
        <v>216</v>
      </c>
      <c r="E90" s="33">
        <v>61</v>
      </c>
      <c r="F90" s="33" t="s">
        <v>71</v>
      </c>
      <c r="G90" s="33" t="s">
        <v>193</v>
      </c>
      <c r="H90" s="23" t="str">
        <f t="shared" si="3"/>
        <v>郭＊祈</v>
      </c>
      <c r="I90" s="23" t="str">
        <f t="shared" si="2"/>
        <v>0＊122003</v>
      </c>
      <c r="J90" s="33" t="s">
        <v>584</v>
      </c>
      <c r="K90" s="33" t="s">
        <v>58</v>
      </c>
      <c r="L90" s="33" t="s">
        <v>2322</v>
      </c>
      <c r="M90" s="33"/>
      <c r="N90" s="33"/>
      <c r="O90" s="33"/>
      <c r="P90" s="33"/>
      <c r="Q90" s="33">
        <v>1551</v>
      </c>
      <c r="R90" s="2"/>
      <c r="S90" s="2"/>
      <c r="T90" s="2"/>
      <c r="U90" s="2"/>
      <c r="V90" s="2"/>
      <c r="W90" s="18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1" t="s">
        <v>1378</v>
      </c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1"/>
      <c r="BK90" s="2"/>
      <c r="BL90" s="2"/>
      <c r="BM90" s="2"/>
      <c r="BN90" s="1"/>
      <c r="BO90" s="25"/>
    </row>
    <row r="91" spans="1:67" ht="31.2">
      <c r="A91" s="23">
        <v>87</v>
      </c>
      <c r="B91" s="33" t="s">
        <v>739</v>
      </c>
      <c r="C91" s="33" t="s">
        <v>740</v>
      </c>
      <c r="D91" s="33" t="s">
        <v>216</v>
      </c>
      <c r="E91" s="33">
        <v>87</v>
      </c>
      <c r="F91" s="33" t="s">
        <v>130</v>
      </c>
      <c r="G91" s="33" t="s">
        <v>670</v>
      </c>
      <c r="H91" s="23" t="str">
        <f t="shared" si="3"/>
        <v>張＊阿金</v>
      </c>
      <c r="I91" s="23" t="str">
        <f t="shared" si="2"/>
        <v>0＊683288</v>
      </c>
      <c r="J91" s="33" t="s">
        <v>193</v>
      </c>
      <c r="K91" s="33" t="s">
        <v>1118</v>
      </c>
      <c r="L91" s="33" t="s">
        <v>2333</v>
      </c>
      <c r="M91" s="33" t="s">
        <v>2323</v>
      </c>
      <c r="N91" s="33"/>
      <c r="O91" s="33"/>
      <c r="P91" s="33"/>
      <c r="Q91" s="33">
        <v>1551</v>
      </c>
      <c r="R91" s="2"/>
      <c r="S91" s="2"/>
      <c r="T91" s="2"/>
      <c r="U91" s="2"/>
      <c r="V91" s="2"/>
      <c r="W91" s="18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1" t="s">
        <v>1377</v>
      </c>
      <c r="BB91" s="2"/>
      <c r="BC91" s="2"/>
      <c r="BD91" s="2"/>
      <c r="BE91" s="2"/>
      <c r="BF91" s="2"/>
      <c r="BG91" s="1"/>
      <c r="BH91" s="2"/>
      <c r="BI91" s="2"/>
      <c r="BJ91" s="1"/>
      <c r="BK91" s="2"/>
      <c r="BL91" s="2"/>
      <c r="BM91" s="2"/>
      <c r="BN91" s="1"/>
      <c r="BO91" s="25"/>
    </row>
    <row r="92" spans="1:67" ht="16.2">
      <c r="A92" s="23">
        <v>88</v>
      </c>
      <c r="B92" s="33" t="s">
        <v>741</v>
      </c>
      <c r="C92" s="33" t="s">
        <v>742</v>
      </c>
      <c r="D92" s="33" t="s">
        <v>218</v>
      </c>
      <c r="E92" s="33">
        <v>69</v>
      </c>
      <c r="F92" s="33"/>
      <c r="G92" s="33"/>
      <c r="H92" s="23" t="str">
        <f t="shared" si="3"/>
        <v>蕭＊琨</v>
      </c>
      <c r="I92" s="23" t="str">
        <f t="shared" si="2"/>
        <v>1＊369417</v>
      </c>
      <c r="J92" s="33" t="s">
        <v>193</v>
      </c>
      <c r="K92" s="33" t="s">
        <v>58</v>
      </c>
      <c r="L92" s="33" t="s">
        <v>2322</v>
      </c>
      <c r="M92" s="33"/>
      <c r="N92" s="33"/>
      <c r="O92" s="33"/>
      <c r="P92" s="33"/>
      <c r="Q92" s="33">
        <v>1551</v>
      </c>
      <c r="R92" s="2"/>
      <c r="S92" s="2"/>
      <c r="T92" s="2"/>
      <c r="U92" s="2"/>
      <c r="V92" s="2"/>
      <c r="W92" s="18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1" t="s">
        <v>1378</v>
      </c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1"/>
      <c r="BK92" s="2"/>
      <c r="BL92" s="2"/>
      <c r="BM92" s="2"/>
      <c r="BN92" s="1"/>
      <c r="BO92" s="25"/>
    </row>
    <row r="93" spans="1:67" ht="16.2">
      <c r="A93" s="23">
        <v>89</v>
      </c>
      <c r="B93" s="33" t="s">
        <v>743</v>
      </c>
      <c r="C93" s="33" t="s">
        <v>744</v>
      </c>
      <c r="D93" s="33" t="s">
        <v>216</v>
      </c>
      <c r="E93" s="33">
        <v>66</v>
      </c>
      <c r="F93" s="33"/>
      <c r="G93" s="33"/>
      <c r="H93" s="23" t="str">
        <f t="shared" si="3"/>
        <v>謝＊貴</v>
      </c>
      <c r="I93" s="23" t="str">
        <f t="shared" si="2"/>
        <v>2＊497355</v>
      </c>
      <c r="J93" s="33" t="s">
        <v>673</v>
      </c>
      <c r="K93" s="33" t="s">
        <v>115</v>
      </c>
      <c r="L93" s="33" t="s">
        <v>2318</v>
      </c>
      <c r="M93" s="33"/>
      <c r="N93" s="33"/>
      <c r="O93" s="33"/>
      <c r="P93" s="33"/>
      <c r="Q93" s="33">
        <v>1551</v>
      </c>
      <c r="R93" s="2"/>
      <c r="S93" s="2"/>
      <c r="T93" s="2"/>
      <c r="U93" s="2"/>
      <c r="V93" s="2"/>
      <c r="W93" s="18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2"/>
      <c r="AP93" s="2"/>
      <c r="AQ93" s="2"/>
      <c r="AR93" s="1"/>
      <c r="AS93" s="1"/>
      <c r="AT93" s="1"/>
      <c r="AU93" s="1"/>
      <c r="AV93" s="1"/>
      <c r="AW93" s="2"/>
      <c r="AX93" s="1"/>
      <c r="AY93" s="1"/>
      <c r="AZ93" s="1"/>
      <c r="BA93" s="1"/>
      <c r="BB93" s="1"/>
      <c r="BC93" s="1"/>
      <c r="BD93" s="1"/>
      <c r="BE93" s="1"/>
      <c r="BF93" s="1" t="s">
        <v>1377</v>
      </c>
      <c r="BG93" s="1"/>
      <c r="BH93" s="2"/>
      <c r="BI93" s="2"/>
      <c r="BJ93" s="1"/>
      <c r="BK93" s="2"/>
      <c r="BL93" s="2"/>
      <c r="BM93" s="2"/>
      <c r="BN93" s="1"/>
      <c r="BO93" s="25"/>
    </row>
    <row r="94" spans="1:67" ht="46.8">
      <c r="A94" s="23">
        <v>90</v>
      </c>
      <c r="B94" s="33" t="s">
        <v>745</v>
      </c>
      <c r="C94" s="33" t="s">
        <v>746</v>
      </c>
      <c r="D94" s="33" t="s">
        <v>218</v>
      </c>
      <c r="E94" s="33">
        <v>61</v>
      </c>
      <c r="F94" s="33" t="s">
        <v>628</v>
      </c>
      <c r="G94" s="33" t="s">
        <v>645</v>
      </c>
      <c r="H94" s="23" t="str">
        <f t="shared" si="3"/>
        <v>連＊榮</v>
      </c>
      <c r="I94" s="23" t="str">
        <f t="shared" si="2"/>
        <v>0＊826549</v>
      </c>
      <c r="J94" s="33" t="s">
        <v>642</v>
      </c>
      <c r="K94" s="33" t="s">
        <v>83</v>
      </c>
      <c r="L94" s="33" t="s">
        <v>2324</v>
      </c>
      <c r="M94" s="33"/>
      <c r="N94" s="33"/>
      <c r="O94" s="33"/>
      <c r="P94" s="33"/>
      <c r="Q94" s="33">
        <v>1551</v>
      </c>
      <c r="R94" s="2"/>
      <c r="S94" s="2"/>
      <c r="T94" s="2"/>
      <c r="U94" s="2"/>
      <c r="V94" s="2"/>
      <c r="W94" s="18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2"/>
      <c r="AP94" s="2"/>
      <c r="AQ94" s="2"/>
      <c r="AR94" s="1"/>
      <c r="AS94" s="1"/>
      <c r="AT94" s="1"/>
      <c r="AU94" s="1"/>
      <c r="AV94" s="1"/>
      <c r="AW94" s="2"/>
      <c r="AX94" s="1"/>
      <c r="AY94" s="1"/>
      <c r="AZ94" s="1"/>
      <c r="BA94" s="1"/>
      <c r="BB94" s="1"/>
      <c r="BC94" s="1"/>
      <c r="BD94" s="1"/>
      <c r="BE94" s="1"/>
      <c r="BF94" s="2"/>
      <c r="BG94" s="1"/>
      <c r="BH94" s="2"/>
      <c r="BI94" s="2"/>
      <c r="BJ94" s="1"/>
      <c r="BK94" s="2"/>
      <c r="BL94" s="2"/>
      <c r="BM94" s="2"/>
      <c r="BN94" s="1" t="s">
        <v>1164</v>
      </c>
      <c r="BO94" s="25"/>
    </row>
    <row r="95" spans="1:67" ht="16.2">
      <c r="A95" s="23">
        <v>91</v>
      </c>
      <c r="B95" s="33" t="s">
        <v>747</v>
      </c>
      <c r="C95" s="33" t="s">
        <v>748</v>
      </c>
      <c r="D95" s="33" t="s">
        <v>216</v>
      </c>
      <c r="E95" s="33">
        <v>55</v>
      </c>
      <c r="F95" s="33" t="s">
        <v>628</v>
      </c>
      <c r="G95" s="33" t="s">
        <v>751</v>
      </c>
      <c r="H95" s="23" t="str">
        <f t="shared" si="3"/>
        <v>陳＊安</v>
      </c>
      <c r="I95" s="23" t="str">
        <f t="shared" si="2"/>
        <v>1＊274059</v>
      </c>
      <c r="J95" s="33" t="s">
        <v>642</v>
      </c>
      <c r="K95" s="33" t="s">
        <v>58</v>
      </c>
      <c r="L95" s="33" t="s">
        <v>2322</v>
      </c>
      <c r="M95" s="33"/>
      <c r="N95" s="33"/>
      <c r="O95" s="33"/>
      <c r="P95" s="33"/>
      <c r="Q95" s="33">
        <v>1551</v>
      </c>
      <c r="R95" s="2"/>
      <c r="S95" s="2"/>
      <c r="T95" s="2"/>
      <c r="U95" s="2"/>
      <c r="V95" s="2"/>
      <c r="W95" s="18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2"/>
      <c r="AP95" s="2"/>
      <c r="AQ95" s="2"/>
      <c r="AR95" s="1"/>
      <c r="AS95" s="1"/>
      <c r="AT95" s="1"/>
      <c r="AU95" s="1"/>
      <c r="AV95" s="1"/>
      <c r="AW95" s="2"/>
      <c r="AX95" s="1"/>
      <c r="AY95" s="1" t="s">
        <v>1378</v>
      </c>
      <c r="AZ95" s="1"/>
      <c r="BA95" s="1"/>
      <c r="BB95" s="1"/>
      <c r="BC95" s="1"/>
      <c r="BD95" s="1"/>
      <c r="BE95" s="1"/>
      <c r="BF95" s="1"/>
      <c r="BG95" s="1"/>
      <c r="BH95" s="2"/>
      <c r="BI95" s="2"/>
      <c r="BJ95" s="1"/>
      <c r="BK95" s="2"/>
      <c r="BL95" s="2"/>
      <c r="BM95" s="2"/>
      <c r="BN95" s="1"/>
      <c r="BO95" s="25"/>
    </row>
    <row r="96" spans="1:67" ht="16.2">
      <c r="A96" s="23">
        <v>92</v>
      </c>
      <c r="B96" s="33" t="s">
        <v>749</v>
      </c>
      <c r="C96" s="33" t="s">
        <v>750</v>
      </c>
      <c r="D96" s="33" t="s">
        <v>218</v>
      </c>
      <c r="E96" s="33">
        <v>82</v>
      </c>
      <c r="F96" s="33"/>
      <c r="G96" s="33"/>
      <c r="H96" s="23" t="str">
        <f t="shared" si="3"/>
        <v>許＊福</v>
      </c>
      <c r="I96" s="23" t="str">
        <f t="shared" si="2"/>
        <v>1＊878813</v>
      </c>
      <c r="J96" s="33" t="s">
        <v>639</v>
      </c>
      <c r="K96" s="33" t="s">
        <v>58</v>
      </c>
      <c r="L96" s="33" t="s">
        <v>2322</v>
      </c>
      <c r="M96" s="33"/>
      <c r="N96" s="33"/>
      <c r="O96" s="33"/>
      <c r="P96" s="33"/>
      <c r="Q96" s="33">
        <v>1551</v>
      </c>
      <c r="R96" s="2"/>
      <c r="S96" s="2"/>
      <c r="T96" s="2"/>
      <c r="U96" s="2"/>
      <c r="V96" s="2"/>
      <c r="W96" s="18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2"/>
      <c r="AP96" s="2"/>
      <c r="AQ96" s="2"/>
      <c r="AR96" s="1"/>
      <c r="AS96" s="1"/>
      <c r="AT96" s="1"/>
      <c r="AU96" s="1"/>
      <c r="AV96" s="1"/>
      <c r="AW96" s="2"/>
      <c r="AX96" s="1"/>
      <c r="AY96" s="1" t="s">
        <v>1378</v>
      </c>
      <c r="AZ96" s="1"/>
      <c r="BA96" s="1"/>
      <c r="BB96" s="1"/>
      <c r="BC96" s="1"/>
      <c r="BD96" s="1"/>
      <c r="BE96" s="1"/>
      <c r="BF96" s="2"/>
      <c r="BG96" s="1"/>
      <c r="BH96" s="2"/>
      <c r="BI96" s="2"/>
      <c r="BJ96" s="1"/>
      <c r="BK96" s="2"/>
      <c r="BL96" s="2"/>
      <c r="BM96" s="2"/>
      <c r="BN96" s="1"/>
      <c r="BO96" s="25"/>
    </row>
    <row r="97" spans="1:67" ht="16.2">
      <c r="A97" s="23">
        <v>93</v>
      </c>
      <c r="B97" s="33" t="s">
        <v>307</v>
      </c>
      <c r="C97" s="33" t="s">
        <v>202</v>
      </c>
      <c r="D97" s="33" t="s">
        <v>218</v>
      </c>
      <c r="E97" s="33">
        <v>82</v>
      </c>
      <c r="F97" s="33" t="s">
        <v>325</v>
      </c>
      <c r="G97" s="33" t="s">
        <v>325</v>
      </c>
      <c r="H97" s="23" t="str">
        <f t="shared" si="3"/>
        <v>施＊和</v>
      </c>
      <c r="I97" s="23" t="str">
        <f t="shared" si="2"/>
        <v>1＊264243</v>
      </c>
      <c r="J97" s="33" t="s">
        <v>759</v>
      </c>
      <c r="K97" s="33">
        <v>5760350</v>
      </c>
      <c r="L97" s="33">
        <v>5760350</v>
      </c>
      <c r="M97" s="33"/>
      <c r="N97" s="33"/>
      <c r="O97" s="33"/>
      <c r="P97" s="33"/>
      <c r="Q97" s="33">
        <v>1058</v>
      </c>
      <c r="R97" s="2"/>
      <c r="S97" s="2"/>
      <c r="T97" s="2"/>
      <c r="U97" s="2"/>
      <c r="V97" s="2"/>
      <c r="W97" s="18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2"/>
      <c r="AP97" s="2"/>
      <c r="AQ97" s="2"/>
      <c r="AR97" s="1"/>
      <c r="AS97" s="1"/>
      <c r="AT97" s="1"/>
      <c r="AU97" s="1"/>
      <c r="AV97" s="1"/>
      <c r="AW97" s="2"/>
      <c r="AX97" s="1"/>
      <c r="AY97" s="1"/>
      <c r="AZ97" s="1" t="s">
        <v>1377</v>
      </c>
      <c r="BA97" s="1"/>
      <c r="BB97" s="1"/>
      <c r="BC97" s="1"/>
      <c r="BD97" s="1"/>
      <c r="BE97" s="1"/>
      <c r="BF97" s="1"/>
      <c r="BG97" s="1"/>
      <c r="BH97" s="2"/>
      <c r="BI97" s="2"/>
      <c r="BJ97" s="1"/>
      <c r="BK97" s="2"/>
      <c r="BL97" s="2"/>
      <c r="BM97" s="2"/>
      <c r="BN97" s="1"/>
      <c r="BO97" s="25"/>
    </row>
    <row r="98" spans="1:67" ht="31.2">
      <c r="A98" s="23">
        <v>94</v>
      </c>
      <c r="B98" s="33" t="s">
        <v>926</v>
      </c>
      <c r="C98" s="33" t="s">
        <v>760</v>
      </c>
      <c r="D98" s="33" t="s">
        <v>218</v>
      </c>
      <c r="E98" s="33">
        <v>59</v>
      </c>
      <c r="F98" s="33" t="s">
        <v>325</v>
      </c>
      <c r="G98" s="33" t="s">
        <v>325</v>
      </c>
      <c r="H98" s="23" t="str">
        <f t="shared" si="3"/>
        <v>馮＊明</v>
      </c>
      <c r="I98" s="23" t="str">
        <f t="shared" si="2"/>
        <v>1＊375476</v>
      </c>
      <c r="J98" s="33" t="s">
        <v>759</v>
      </c>
      <c r="K98" s="33" t="s">
        <v>1130</v>
      </c>
      <c r="L98" s="33">
        <v>5760191</v>
      </c>
      <c r="M98" s="33">
        <v>5760300</v>
      </c>
      <c r="N98" s="33"/>
      <c r="O98" s="33"/>
      <c r="P98" s="33"/>
      <c r="Q98" s="33">
        <v>1058</v>
      </c>
      <c r="R98" s="2"/>
      <c r="S98" s="2"/>
      <c r="T98" s="2"/>
      <c r="U98" s="2"/>
      <c r="V98" s="2"/>
      <c r="W98" s="18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2"/>
      <c r="AP98" s="2"/>
      <c r="AQ98" s="2"/>
      <c r="AR98" s="1"/>
      <c r="AS98" s="1"/>
      <c r="AT98" s="1"/>
      <c r="AU98" s="1"/>
      <c r="AV98" s="1"/>
      <c r="AW98" s="2"/>
      <c r="AX98" s="1"/>
      <c r="AY98" s="1"/>
      <c r="AZ98" s="1"/>
      <c r="BA98" s="1"/>
      <c r="BB98" s="1"/>
      <c r="BC98" s="1"/>
      <c r="BD98" s="1"/>
      <c r="BE98" s="1"/>
      <c r="BF98" s="1"/>
      <c r="BG98" s="1" t="s">
        <v>1377</v>
      </c>
      <c r="BH98" s="2"/>
      <c r="BI98" s="2"/>
      <c r="BJ98" s="1"/>
      <c r="BK98" s="2"/>
      <c r="BL98" s="2"/>
      <c r="BM98" s="2"/>
      <c r="BN98" s="1"/>
      <c r="BO98" s="25"/>
    </row>
    <row r="99" spans="1:67" ht="31.2">
      <c r="A99" s="23">
        <v>95</v>
      </c>
      <c r="B99" s="33" t="s">
        <v>927</v>
      </c>
      <c r="C99" s="33" t="s">
        <v>761</v>
      </c>
      <c r="D99" s="33" t="s">
        <v>216</v>
      </c>
      <c r="E99" s="33">
        <v>61</v>
      </c>
      <c r="F99" s="33" t="s">
        <v>325</v>
      </c>
      <c r="G99" s="33" t="s">
        <v>325</v>
      </c>
      <c r="H99" s="23" t="str">
        <f t="shared" si="3"/>
        <v>廖＊</v>
      </c>
      <c r="I99" s="23" t="str">
        <f t="shared" si="2"/>
        <v>1＊367635</v>
      </c>
      <c r="J99" s="33" t="s">
        <v>762</v>
      </c>
      <c r="K99" s="33" t="s">
        <v>1127</v>
      </c>
      <c r="L99" s="33">
        <v>5760190</v>
      </c>
      <c r="M99" s="33">
        <v>5760300</v>
      </c>
      <c r="N99" s="33"/>
      <c r="O99" s="33"/>
      <c r="P99" s="33"/>
      <c r="Q99" s="33">
        <v>1058</v>
      </c>
      <c r="R99" s="2"/>
      <c r="S99" s="2"/>
      <c r="T99" s="2"/>
      <c r="U99" s="2"/>
      <c r="V99" s="2"/>
      <c r="W99" s="18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2"/>
      <c r="AP99" s="2"/>
      <c r="AQ99" s="2"/>
      <c r="AR99" s="1"/>
      <c r="AS99" s="1"/>
      <c r="AT99" s="1"/>
      <c r="AU99" s="1"/>
      <c r="AV99" s="1"/>
      <c r="AW99" s="2"/>
      <c r="AX99" s="1"/>
      <c r="AY99" s="1"/>
      <c r="AZ99" s="1"/>
      <c r="BA99" s="1"/>
      <c r="BB99" s="1"/>
      <c r="BC99" s="1"/>
      <c r="BD99" s="1"/>
      <c r="BE99" s="1"/>
      <c r="BF99" s="1" t="s">
        <v>1377</v>
      </c>
      <c r="BG99" s="1"/>
      <c r="BH99" s="2"/>
      <c r="BI99" s="2"/>
      <c r="BJ99" s="1"/>
      <c r="BK99" s="2"/>
      <c r="BL99" s="2"/>
      <c r="BM99" s="2"/>
      <c r="BN99" s="1"/>
      <c r="BO99" s="25"/>
    </row>
    <row r="100" spans="1:67" ht="31.2">
      <c r="A100" s="23">
        <v>96</v>
      </c>
      <c r="B100" s="33" t="s">
        <v>928</v>
      </c>
      <c r="C100" s="33" t="s">
        <v>763</v>
      </c>
      <c r="D100" s="33" t="s">
        <v>216</v>
      </c>
      <c r="E100" s="33">
        <v>77</v>
      </c>
      <c r="F100" s="33" t="s">
        <v>325</v>
      </c>
      <c r="G100" s="33" t="s">
        <v>325</v>
      </c>
      <c r="H100" s="23" t="str">
        <f t="shared" si="3"/>
        <v>劉＊娣</v>
      </c>
      <c r="I100" s="23" t="str">
        <f t="shared" si="2"/>
        <v>1＊466201</v>
      </c>
      <c r="J100" s="33" t="s">
        <v>762</v>
      </c>
      <c r="K100" s="33" t="s">
        <v>1130</v>
      </c>
      <c r="L100" s="33">
        <v>5760191</v>
      </c>
      <c r="M100" s="33">
        <v>5760300</v>
      </c>
      <c r="N100" s="33"/>
      <c r="O100" s="33"/>
      <c r="P100" s="33"/>
      <c r="Q100" s="33">
        <v>1058</v>
      </c>
      <c r="R100" s="2"/>
      <c r="S100" s="2"/>
      <c r="T100" s="2"/>
      <c r="U100" s="2"/>
      <c r="V100" s="2"/>
      <c r="W100" s="18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2"/>
      <c r="AP100" s="2"/>
      <c r="AQ100" s="2"/>
      <c r="AR100" s="1"/>
      <c r="AS100" s="1"/>
      <c r="AT100" s="1"/>
      <c r="AU100" s="1"/>
      <c r="AV100" s="1"/>
      <c r="AW100" s="2"/>
      <c r="AX100" s="1"/>
      <c r="AY100" s="1"/>
      <c r="AZ100" s="1"/>
      <c r="BA100" s="1"/>
      <c r="BB100" s="1"/>
      <c r="BC100" s="1"/>
      <c r="BD100" s="1"/>
      <c r="BE100" s="1"/>
      <c r="BF100" s="2"/>
      <c r="BG100" s="1" t="s">
        <v>1102</v>
      </c>
      <c r="BH100" s="2"/>
      <c r="BI100" s="2"/>
      <c r="BJ100" s="1"/>
      <c r="BK100" s="2"/>
      <c r="BL100" s="2"/>
      <c r="BM100" s="2"/>
      <c r="BN100" s="1"/>
      <c r="BO100" s="25"/>
    </row>
    <row r="101" spans="1:67" ht="31.2">
      <c r="A101" s="23">
        <v>97</v>
      </c>
      <c r="B101" s="33" t="s">
        <v>929</v>
      </c>
      <c r="C101" s="33" t="s">
        <v>764</v>
      </c>
      <c r="D101" s="33" t="s">
        <v>216</v>
      </c>
      <c r="E101" s="33">
        <v>77</v>
      </c>
      <c r="F101" s="33" t="s">
        <v>325</v>
      </c>
      <c r="G101" s="33" t="s">
        <v>325</v>
      </c>
      <c r="H101" s="23" t="str">
        <f t="shared" si="3"/>
        <v>謝＊春梅</v>
      </c>
      <c r="I101" s="23" t="str">
        <f t="shared" si="2"/>
        <v>0＊803277</v>
      </c>
      <c r="J101" s="33" t="s">
        <v>544</v>
      </c>
      <c r="K101" s="33" t="s">
        <v>1127</v>
      </c>
      <c r="L101" s="33">
        <v>5760190</v>
      </c>
      <c r="M101" s="33">
        <v>5760300</v>
      </c>
      <c r="N101" s="33"/>
      <c r="O101" s="33"/>
      <c r="P101" s="33"/>
      <c r="Q101" s="33">
        <v>1058</v>
      </c>
      <c r="R101" s="2"/>
      <c r="S101" s="2"/>
      <c r="T101" s="2"/>
      <c r="U101" s="2"/>
      <c r="V101" s="2"/>
      <c r="W101" s="18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2"/>
      <c r="AP101" s="2"/>
      <c r="AQ101" s="2"/>
      <c r="AR101" s="1"/>
      <c r="AS101" s="1"/>
      <c r="AT101" s="1"/>
      <c r="AU101" s="1"/>
      <c r="AV101" s="1"/>
      <c r="AW101" s="2"/>
      <c r="AX101" s="1"/>
      <c r="AY101" s="1"/>
      <c r="AZ101" s="1"/>
      <c r="BA101" s="1"/>
      <c r="BB101" s="1"/>
      <c r="BC101" s="1"/>
      <c r="BD101" s="1"/>
      <c r="BE101" s="1"/>
      <c r="BF101" s="1" t="s">
        <v>1377</v>
      </c>
      <c r="BG101" s="1"/>
      <c r="BH101" s="2"/>
      <c r="BI101" s="2"/>
      <c r="BJ101" s="1"/>
      <c r="BK101" s="2"/>
      <c r="BL101" s="2"/>
      <c r="BM101" s="2"/>
      <c r="BN101" s="1"/>
      <c r="BO101" s="25"/>
    </row>
    <row r="102" spans="1:67" ht="31.2">
      <c r="A102" s="23">
        <v>98</v>
      </c>
      <c r="B102" s="33" t="s">
        <v>631</v>
      </c>
      <c r="C102" s="33" t="s">
        <v>632</v>
      </c>
      <c r="D102" s="33" t="s">
        <v>218</v>
      </c>
      <c r="E102" s="33">
        <v>59</v>
      </c>
      <c r="F102" s="33" t="s">
        <v>325</v>
      </c>
      <c r="G102" s="33" t="s">
        <v>325</v>
      </c>
      <c r="H102" s="23" t="str">
        <f t="shared" si="3"/>
        <v>顏＊生</v>
      </c>
      <c r="I102" s="23" t="str">
        <f t="shared" si="2"/>
        <v>1＊169718</v>
      </c>
      <c r="J102" s="33" t="s">
        <v>765</v>
      </c>
      <c r="K102" s="33" t="s">
        <v>1127</v>
      </c>
      <c r="L102" s="33">
        <v>5760190</v>
      </c>
      <c r="M102" s="33">
        <v>5760300</v>
      </c>
      <c r="N102" s="33"/>
      <c r="O102" s="33"/>
      <c r="P102" s="33"/>
      <c r="Q102" s="33">
        <v>1058</v>
      </c>
      <c r="R102" s="2"/>
      <c r="S102" s="2"/>
      <c r="T102" s="2"/>
      <c r="U102" s="2"/>
      <c r="V102" s="2"/>
      <c r="W102" s="18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2"/>
      <c r="AP102" s="2"/>
      <c r="AQ102" s="2"/>
      <c r="AR102" s="1"/>
      <c r="AS102" s="1"/>
      <c r="AT102" s="1"/>
      <c r="AU102" s="1"/>
      <c r="AV102" s="1"/>
      <c r="AW102" s="2"/>
      <c r="AX102" s="1"/>
      <c r="AY102" s="1"/>
      <c r="AZ102" s="1"/>
      <c r="BA102" s="1"/>
      <c r="BB102" s="1"/>
      <c r="BC102" s="1"/>
      <c r="BD102" s="1"/>
      <c r="BE102" s="1"/>
      <c r="BF102" s="1" t="s">
        <v>1377</v>
      </c>
      <c r="BG102" s="1"/>
      <c r="BH102" s="2"/>
      <c r="BI102" s="2"/>
      <c r="BJ102" s="1" t="s">
        <v>1114</v>
      </c>
      <c r="BK102" s="2"/>
      <c r="BL102" s="2"/>
      <c r="BM102" s="2"/>
      <c r="BN102" s="1"/>
      <c r="BO102" s="25"/>
    </row>
    <row r="103" spans="1:67" ht="62.4">
      <c r="A103" s="23">
        <v>99</v>
      </c>
      <c r="B103" s="33" t="s">
        <v>930</v>
      </c>
      <c r="C103" s="33" t="s">
        <v>766</v>
      </c>
      <c r="D103" s="33" t="s">
        <v>218</v>
      </c>
      <c r="E103" s="33">
        <v>75</v>
      </c>
      <c r="F103" s="33" t="s">
        <v>767</v>
      </c>
      <c r="G103" s="33" t="s">
        <v>768</v>
      </c>
      <c r="H103" s="23" t="str">
        <f t="shared" si="3"/>
        <v>姜＊文</v>
      </c>
      <c r="I103" s="23" t="str">
        <f t="shared" si="2"/>
        <v>0＊019526</v>
      </c>
      <c r="J103" s="33" t="s">
        <v>769</v>
      </c>
      <c r="K103" s="33" t="s">
        <v>1386</v>
      </c>
      <c r="L103" s="33">
        <v>5760290</v>
      </c>
      <c r="M103" s="33">
        <v>5760290</v>
      </c>
      <c r="N103" s="33"/>
      <c r="O103" s="33"/>
      <c r="P103" s="33"/>
      <c r="Q103" s="33">
        <v>1058</v>
      </c>
      <c r="R103" s="2"/>
      <c r="S103" s="2"/>
      <c r="T103" s="2"/>
      <c r="U103" s="2"/>
      <c r="V103" s="2"/>
      <c r="W103" s="18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 t="s">
        <v>1377</v>
      </c>
      <c r="AO103" s="2"/>
      <c r="AP103" s="1" t="s">
        <v>1385</v>
      </c>
      <c r="AQ103" s="2"/>
      <c r="AR103" s="1"/>
      <c r="AS103" s="1"/>
      <c r="AT103" s="1"/>
      <c r="AU103" s="1"/>
      <c r="AV103" s="1"/>
      <c r="AW103" s="2"/>
      <c r="AX103" s="1"/>
      <c r="AY103" s="1"/>
      <c r="AZ103" s="1"/>
      <c r="BA103" s="1"/>
      <c r="BB103" s="1"/>
      <c r="BC103" s="1"/>
      <c r="BD103" s="1"/>
      <c r="BE103" s="1"/>
      <c r="BF103" s="2"/>
      <c r="BG103" s="1"/>
      <c r="BH103" s="2"/>
      <c r="BI103" s="2"/>
      <c r="BJ103" s="1"/>
      <c r="BK103" s="2"/>
      <c r="BL103" s="2"/>
      <c r="BM103" s="2" t="s">
        <v>1377</v>
      </c>
      <c r="BN103" s="1"/>
      <c r="BO103" s="25"/>
    </row>
    <row r="104" spans="1:67" ht="46.8">
      <c r="A104" s="23">
        <v>100</v>
      </c>
      <c r="B104" s="33" t="s">
        <v>931</v>
      </c>
      <c r="C104" s="33" t="s">
        <v>770</v>
      </c>
      <c r="D104" s="33" t="s">
        <v>218</v>
      </c>
      <c r="E104" s="33">
        <v>62</v>
      </c>
      <c r="F104" s="33" t="s">
        <v>771</v>
      </c>
      <c r="G104" s="67">
        <v>44273</v>
      </c>
      <c r="H104" s="23" t="str">
        <f t="shared" si="3"/>
        <v>呂＊晃</v>
      </c>
      <c r="I104" s="23" t="str">
        <f t="shared" si="2"/>
        <v>0＊156822</v>
      </c>
      <c r="J104" s="33" t="s">
        <v>769</v>
      </c>
      <c r="K104" s="33" t="s">
        <v>1165</v>
      </c>
      <c r="L104" s="33">
        <v>5760191</v>
      </c>
      <c r="M104" s="33">
        <v>5760290</v>
      </c>
      <c r="N104" s="33">
        <v>5760300</v>
      </c>
      <c r="O104" s="33"/>
      <c r="P104" s="33"/>
      <c r="Q104" s="33">
        <v>1058</v>
      </c>
      <c r="R104" s="2"/>
      <c r="S104" s="2"/>
      <c r="T104" s="2"/>
      <c r="U104" s="2"/>
      <c r="V104" s="2"/>
      <c r="W104" s="18"/>
      <c r="X104" s="1"/>
      <c r="Y104" s="1"/>
      <c r="Z104" s="1"/>
      <c r="AA104" s="1"/>
      <c r="AB104" s="1" t="s">
        <v>1377</v>
      </c>
      <c r="AC104" s="1"/>
      <c r="AD104" s="1" t="s">
        <v>1166</v>
      </c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2"/>
      <c r="AP104" s="2"/>
      <c r="AQ104" s="2"/>
      <c r="AR104" s="1"/>
      <c r="AS104" s="1"/>
      <c r="AT104" s="1"/>
      <c r="AU104" s="1"/>
      <c r="AV104" s="1"/>
      <c r="AW104" s="2"/>
      <c r="AX104" s="1"/>
      <c r="AY104" s="1"/>
      <c r="AZ104" s="1"/>
      <c r="BA104" s="1"/>
      <c r="BB104" s="1"/>
      <c r="BC104" s="1"/>
      <c r="BD104" s="1"/>
      <c r="BE104" s="1"/>
      <c r="BF104" s="2"/>
      <c r="BG104" s="1"/>
      <c r="BH104" s="2"/>
      <c r="BI104" s="2"/>
      <c r="BJ104" s="1"/>
      <c r="BK104" s="2"/>
      <c r="BL104" s="2"/>
      <c r="BM104" s="2"/>
      <c r="BN104" s="1"/>
      <c r="BO104" s="25"/>
    </row>
    <row r="105" spans="1:67" ht="46.8">
      <c r="A105" s="23">
        <v>101</v>
      </c>
      <c r="B105" s="33" t="s">
        <v>932</v>
      </c>
      <c r="C105" s="33" t="s">
        <v>772</v>
      </c>
      <c r="D105" s="33" t="s">
        <v>218</v>
      </c>
      <c r="E105" s="33">
        <v>71</v>
      </c>
      <c r="F105" s="33" t="s">
        <v>325</v>
      </c>
      <c r="G105" s="33" t="s">
        <v>325</v>
      </c>
      <c r="H105" s="23" t="str">
        <f t="shared" si="3"/>
        <v>翁＊哲</v>
      </c>
      <c r="I105" s="23" t="str">
        <f t="shared" si="2"/>
        <v>0＊788683</v>
      </c>
      <c r="J105" s="33" t="s">
        <v>768</v>
      </c>
      <c r="K105" s="33" t="s">
        <v>1125</v>
      </c>
      <c r="L105" s="33">
        <v>5760191</v>
      </c>
      <c r="M105" s="33">
        <v>5760300</v>
      </c>
      <c r="N105" s="33">
        <v>5761050</v>
      </c>
      <c r="O105" s="33"/>
      <c r="P105" s="33"/>
      <c r="Q105" s="33">
        <v>1058</v>
      </c>
      <c r="R105" s="2"/>
      <c r="S105" s="2"/>
      <c r="T105" s="2"/>
      <c r="U105" s="2"/>
      <c r="V105" s="2"/>
      <c r="W105" s="18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2"/>
      <c r="AP105" s="2"/>
      <c r="AQ105" s="2"/>
      <c r="AR105" s="1"/>
      <c r="AS105" s="1"/>
      <c r="AT105" s="1"/>
      <c r="AU105" s="1"/>
      <c r="AV105" s="1"/>
      <c r="AW105" s="2"/>
      <c r="AX105" s="1"/>
      <c r="AY105" s="1"/>
      <c r="AZ105" s="1"/>
      <c r="BA105" s="1"/>
      <c r="BB105" s="1"/>
      <c r="BC105" s="1"/>
      <c r="BD105" s="1"/>
      <c r="BE105" s="1" t="s">
        <v>1377</v>
      </c>
      <c r="BF105" s="2"/>
      <c r="BG105" s="1" t="s">
        <v>1126</v>
      </c>
      <c r="BH105" s="2"/>
      <c r="BI105" s="2"/>
      <c r="BJ105" s="1"/>
      <c r="BK105" s="2"/>
      <c r="BL105" s="2"/>
      <c r="BM105" s="2"/>
      <c r="BN105" s="1"/>
      <c r="BO105" s="25"/>
    </row>
    <row r="106" spans="1:67" ht="46.8">
      <c r="A106" s="23">
        <v>102</v>
      </c>
      <c r="B106" s="33" t="s">
        <v>933</v>
      </c>
      <c r="C106" s="33" t="s">
        <v>773</v>
      </c>
      <c r="D106" s="33" t="s">
        <v>216</v>
      </c>
      <c r="E106" s="33">
        <v>64</v>
      </c>
      <c r="F106" s="33" t="s">
        <v>774</v>
      </c>
      <c r="G106" s="33" t="s">
        <v>775</v>
      </c>
      <c r="H106" s="23" t="str">
        <f t="shared" si="3"/>
        <v>黃＊月秋</v>
      </c>
      <c r="I106" s="23" t="str">
        <f t="shared" si="2"/>
        <v>0＊560452</v>
      </c>
      <c r="J106" s="33" t="s">
        <v>776</v>
      </c>
      <c r="K106" s="33" t="s">
        <v>1139</v>
      </c>
      <c r="L106" s="33">
        <v>5760191</v>
      </c>
      <c r="M106" s="33">
        <v>5760300</v>
      </c>
      <c r="N106" s="33">
        <v>5760475</v>
      </c>
      <c r="O106" s="33"/>
      <c r="P106" s="33"/>
      <c r="Q106" s="33">
        <v>1058</v>
      </c>
      <c r="R106" s="2"/>
      <c r="S106" s="2"/>
      <c r="T106" s="2"/>
      <c r="U106" s="2"/>
      <c r="V106" s="2"/>
      <c r="W106" s="18"/>
      <c r="X106" s="1"/>
      <c r="Y106" s="1"/>
      <c r="Z106" s="1"/>
      <c r="AA106" s="1"/>
      <c r="AB106" s="1" t="s">
        <v>1377</v>
      </c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2"/>
      <c r="AP106" s="2"/>
      <c r="AQ106" s="2"/>
      <c r="AR106" s="1"/>
      <c r="AS106" s="1"/>
      <c r="AT106" s="1"/>
      <c r="AU106" s="1"/>
      <c r="AV106" s="1"/>
      <c r="AW106" s="2"/>
      <c r="AX106" s="1"/>
      <c r="AY106" s="1"/>
      <c r="AZ106" s="1"/>
      <c r="BA106" s="1"/>
      <c r="BB106" s="1"/>
      <c r="BC106" s="1"/>
      <c r="BD106" s="1"/>
      <c r="BE106" s="1"/>
      <c r="BF106" s="2"/>
      <c r="BG106" s="1"/>
      <c r="BH106" s="2"/>
      <c r="BI106" s="2"/>
      <c r="BJ106" s="1"/>
      <c r="BK106" s="2"/>
      <c r="BL106" s="2"/>
      <c r="BM106" s="2"/>
      <c r="BN106" s="1" t="s">
        <v>1111</v>
      </c>
      <c r="BO106" s="25"/>
    </row>
    <row r="107" spans="1:67" ht="16.2">
      <c r="A107" s="23">
        <v>103</v>
      </c>
      <c r="B107" s="33" t="s">
        <v>934</v>
      </c>
      <c r="C107" s="33" t="s">
        <v>446</v>
      </c>
      <c r="D107" s="33" t="s">
        <v>218</v>
      </c>
      <c r="E107" s="33">
        <v>60</v>
      </c>
      <c r="F107" s="33" t="s">
        <v>325</v>
      </c>
      <c r="G107" s="33" t="s">
        <v>325</v>
      </c>
      <c r="H107" s="23" t="str">
        <f t="shared" si="3"/>
        <v>王＊城</v>
      </c>
      <c r="I107" s="23" t="str">
        <f t="shared" si="2"/>
        <v>0＊119033</v>
      </c>
      <c r="J107" s="33" t="s">
        <v>776</v>
      </c>
      <c r="K107" s="33">
        <v>5760350</v>
      </c>
      <c r="L107" s="33">
        <v>5760350</v>
      </c>
      <c r="M107" s="33"/>
      <c r="N107" s="33"/>
      <c r="O107" s="33"/>
      <c r="P107" s="33"/>
      <c r="Q107" s="33">
        <v>1058</v>
      </c>
      <c r="R107" s="2"/>
      <c r="S107" s="2"/>
      <c r="T107" s="2"/>
      <c r="U107" s="2"/>
      <c r="V107" s="2"/>
      <c r="W107" s="18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2"/>
      <c r="AP107" s="2"/>
      <c r="AQ107" s="2"/>
      <c r="AR107" s="1"/>
      <c r="AS107" s="1"/>
      <c r="AT107" s="1"/>
      <c r="AU107" s="1"/>
      <c r="AV107" s="1"/>
      <c r="AW107" s="2"/>
      <c r="AX107" s="1"/>
      <c r="AY107" s="1"/>
      <c r="AZ107" s="1" t="s">
        <v>1377</v>
      </c>
      <c r="BA107" s="1"/>
      <c r="BB107" s="1"/>
      <c r="BC107" s="1"/>
      <c r="BD107" s="1"/>
      <c r="BE107" s="1"/>
      <c r="BF107" s="2"/>
      <c r="BG107" s="1"/>
      <c r="BH107" s="2"/>
      <c r="BI107" s="2"/>
      <c r="BJ107" s="1"/>
      <c r="BK107" s="2"/>
      <c r="BL107" s="2"/>
      <c r="BM107" s="2"/>
      <c r="BN107" s="1"/>
      <c r="BO107" s="25"/>
    </row>
    <row r="108" spans="1:67" ht="46.8">
      <c r="A108" s="23">
        <v>104</v>
      </c>
      <c r="B108" s="33" t="s">
        <v>935</v>
      </c>
      <c r="C108" s="33" t="s">
        <v>777</v>
      </c>
      <c r="D108" s="33" t="s">
        <v>218</v>
      </c>
      <c r="E108" s="33">
        <v>73</v>
      </c>
      <c r="F108" s="33" t="s">
        <v>774</v>
      </c>
      <c r="G108" s="33" t="s">
        <v>778</v>
      </c>
      <c r="H108" s="23" t="str">
        <f t="shared" si="3"/>
        <v>陳＊堅</v>
      </c>
      <c r="I108" s="23" t="str">
        <f t="shared" si="2"/>
        <v>2＊080730</v>
      </c>
      <c r="J108" s="33" t="s">
        <v>776</v>
      </c>
      <c r="K108" s="33" t="s">
        <v>1139</v>
      </c>
      <c r="L108" s="33">
        <v>5760191</v>
      </c>
      <c r="M108" s="33">
        <v>5760300</v>
      </c>
      <c r="N108" s="33">
        <v>5760475</v>
      </c>
      <c r="O108" s="33"/>
      <c r="P108" s="33"/>
      <c r="Q108" s="33">
        <v>1058</v>
      </c>
      <c r="R108" s="2"/>
      <c r="S108" s="2"/>
      <c r="T108" s="2"/>
      <c r="U108" s="2"/>
      <c r="V108" s="2"/>
      <c r="W108" s="18"/>
      <c r="X108" s="1"/>
      <c r="Y108" s="1"/>
      <c r="Z108" s="1"/>
      <c r="AA108" s="1"/>
      <c r="AB108" s="1" t="s">
        <v>1377</v>
      </c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2"/>
      <c r="AP108" s="2"/>
      <c r="AQ108" s="2"/>
      <c r="AR108" s="1"/>
      <c r="AS108" s="1"/>
      <c r="AT108" s="1"/>
      <c r="AU108" s="1"/>
      <c r="AV108" s="1"/>
      <c r="AW108" s="2"/>
      <c r="AX108" s="1"/>
      <c r="AY108" s="1"/>
      <c r="AZ108" s="1"/>
      <c r="BA108" s="1"/>
      <c r="BB108" s="1"/>
      <c r="BC108" s="1"/>
      <c r="BD108" s="1"/>
      <c r="BE108" s="1"/>
      <c r="BF108" s="2"/>
      <c r="BG108" s="1"/>
      <c r="BH108" s="2"/>
      <c r="BI108" s="2"/>
      <c r="BJ108" s="1"/>
      <c r="BK108" s="2"/>
      <c r="BL108" s="2"/>
      <c r="BM108" s="2"/>
      <c r="BN108" s="1" t="s">
        <v>1111</v>
      </c>
      <c r="BO108" s="25"/>
    </row>
    <row r="109" spans="1:67" ht="31.2">
      <c r="A109" s="23">
        <v>105</v>
      </c>
      <c r="B109" s="33" t="s">
        <v>306</v>
      </c>
      <c r="C109" s="33" t="s">
        <v>200</v>
      </c>
      <c r="D109" s="33" t="s">
        <v>218</v>
      </c>
      <c r="E109" s="33">
        <v>65</v>
      </c>
      <c r="F109" s="33" t="s">
        <v>325</v>
      </c>
      <c r="G109" s="33" t="s">
        <v>325</v>
      </c>
      <c r="H109" s="23" t="str">
        <f t="shared" si="3"/>
        <v>黃＊國</v>
      </c>
      <c r="I109" s="23" t="str">
        <f t="shared" si="2"/>
        <v>2＊254795</v>
      </c>
      <c r="J109" s="33" t="s">
        <v>776</v>
      </c>
      <c r="K109" s="33" t="s">
        <v>1127</v>
      </c>
      <c r="L109" s="33">
        <v>5760190</v>
      </c>
      <c r="M109" s="33">
        <v>5760300</v>
      </c>
      <c r="N109" s="33"/>
      <c r="O109" s="33"/>
      <c r="P109" s="33"/>
      <c r="Q109" s="33">
        <v>1058</v>
      </c>
      <c r="R109" s="2"/>
      <c r="S109" s="2"/>
      <c r="T109" s="2"/>
      <c r="U109" s="2"/>
      <c r="V109" s="2"/>
      <c r="W109" s="18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2"/>
      <c r="AP109" s="2"/>
      <c r="AQ109" s="2"/>
      <c r="AR109" s="1"/>
      <c r="AS109" s="1"/>
      <c r="AT109" s="1"/>
      <c r="AU109" s="1"/>
      <c r="AV109" s="1"/>
      <c r="AW109" s="2"/>
      <c r="AX109" s="1"/>
      <c r="AY109" s="1"/>
      <c r="AZ109" s="1"/>
      <c r="BA109" s="1"/>
      <c r="BB109" s="1"/>
      <c r="BC109" s="1"/>
      <c r="BD109" s="1"/>
      <c r="BE109" s="1"/>
      <c r="BF109" s="1" t="s">
        <v>1377</v>
      </c>
      <c r="BG109" s="1"/>
      <c r="BH109" s="2"/>
      <c r="BI109" s="2"/>
      <c r="BJ109" s="1"/>
      <c r="BK109" s="2"/>
      <c r="BL109" s="2"/>
      <c r="BM109" s="2"/>
      <c r="BN109" s="1"/>
      <c r="BO109" s="25"/>
    </row>
    <row r="110" spans="1:67" ht="31.2">
      <c r="A110" s="23">
        <v>106</v>
      </c>
      <c r="B110" s="33" t="s">
        <v>936</v>
      </c>
      <c r="C110" s="33" t="s">
        <v>779</v>
      </c>
      <c r="D110" s="33" t="s">
        <v>216</v>
      </c>
      <c r="E110" s="33">
        <v>82</v>
      </c>
      <c r="F110" s="33" t="s">
        <v>325</v>
      </c>
      <c r="G110" s="33" t="s">
        <v>325</v>
      </c>
      <c r="H110" s="23" t="str">
        <f t="shared" si="3"/>
        <v>謝＊玉子</v>
      </c>
      <c r="I110" s="23" t="str">
        <f t="shared" si="2"/>
        <v>0＊821893</v>
      </c>
      <c r="J110" s="33" t="s">
        <v>780</v>
      </c>
      <c r="K110" s="33" t="s">
        <v>1127</v>
      </c>
      <c r="L110" s="33">
        <v>5760190</v>
      </c>
      <c r="M110" s="33">
        <v>5760300</v>
      </c>
      <c r="N110" s="33"/>
      <c r="O110" s="33"/>
      <c r="P110" s="33"/>
      <c r="Q110" s="33">
        <v>1058</v>
      </c>
      <c r="R110" s="2"/>
      <c r="S110" s="2"/>
      <c r="T110" s="2"/>
      <c r="U110" s="2"/>
      <c r="V110" s="2"/>
      <c r="W110" s="18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2"/>
      <c r="AP110" s="2"/>
      <c r="AQ110" s="2"/>
      <c r="AR110" s="1"/>
      <c r="AS110" s="1"/>
      <c r="AT110" s="1"/>
      <c r="AU110" s="1"/>
      <c r="AV110" s="1"/>
      <c r="AW110" s="2"/>
      <c r="AX110" s="1"/>
      <c r="AY110" s="1"/>
      <c r="AZ110" s="1"/>
      <c r="BA110" s="1"/>
      <c r="BB110" s="1"/>
      <c r="BC110" s="1"/>
      <c r="BD110" s="1"/>
      <c r="BE110" s="1"/>
      <c r="BF110" s="1" t="s">
        <v>1377</v>
      </c>
      <c r="BG110" s="1"/>
      <c r="BH110" s="2"/>
      <c r="BI110" s="2"/>
      <c r="BJ110" s="1"/>
      <c r="BK110" s="2"/>
      <c r="BL110" s="2"/>
      <c r="BM110" s="2"/>
      <c r="BN110" s="1"/>
      <c r="BO110" s="25"/>
    </row>
    <row r="111" spans="1:67" ht="16.2">
      <c r="A111" s="23">
        <v>107</v>
      </c>
      <c r="B111" s="33" t="s">
        <v>937</v>
      </c>
      <c r="C111" s="33" t="s">
        <v>444</v>
      </c>
      <c r="D111" s="33" t="s">
        <v>218</v>
      </c>
      <c r="E111" s="33">
        <v>68</v>
      </c>
      <c r="F111" s="33" t="s">
        <v>325</v>
      </c>
      <c r="G111" s="33" t="s">
        <v>325</v>
      </c>
      <c r="H111" s="23" t="str">
        <f t="shared" si="3"/>
        <v>張＊助</v>
      </c>
      <c r="I111" s="23" t="str">
        <f t="shared" si="2"/>
        <v>0＊425574</v>
      </c>
      <c r="J111" s="33" t="s">
        <v>780</v>
      </c>
      <c r="K111" s="33">
        <v>5760350</v>
      </c>
      <c r="L111" s="33">
        <v>5760350</v>
      </c>
      <c r="M111" s="33"/>
      <c r="N111" s="33"/>
      <c r="O111" s="33"/>
      <c r="P111" s="33"/>
      <c r="Q111" s="33">
        <v>1058</v>
      </c>
      <c r="R111" s="2"/>
      <c r="S111" s="2"/>
      <c r="T111" s="2"/>
      <c r="U111" s="2"/>
      <c r="V111" s="2"/>
      <c r="W111" s="18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2"/>
      <c r="AP111" s="2"/>
      <c r="AQ111" s="2"/>
      <c r="AR111" s="1"/>
      <c r="AS111" s="1"/>
      <c r="AT111" s="1"/>
      <c r="AU111" s="1"/>
      <c r="AV111" s="1"/>
      <c r="AW111" s="2"/>
      <c r="AX111" s="1"/>
      <c r="AY111" s="1"/>
      <c r="AZ111" s="1" t="s">
        <v>1377</v>
      </c>
      <c r="BA111" s="1"/>
      <c r="BB111" s="1"/>
      <c r="BC111" s="1"/>
      <c r="BD111" s="1"/>
      <c r="BE111" s="1"/>
      <c r="BF111" s="2"/>
      <c r="BG111" s="1"/>
      <c r="BH111" s="2"/>
      <c r="BI111" s="2"/>
      <c r="BJ111" s="1"/>
      <c r="BK111" s="2"/>
      <c r="BL111" s="2"/>
      <c r="BM111" s="2"/>
      <c r="BN111" s="1"/>
      <c r="BO111" s="25"/>
    </row>
    <row r="112" spans="1:67" ht="31.2">
      <c r="A112" s="23">
        <v>108</v>
      </c>
      <c r="B112" s="33" t="s">
        <v>938</v>
      </c>
      <c r="C112" s="33" t="s">
        <v>781</v>
      </c>
      <c r="D112" s="33" t="s">
        <v>218</v>
      </c>
      <c r="E112" s="33">
        <v>48</v>
      </c>
      <c r="F112" s="33" t="s">
        <v>778</v>
      </c>
      <c r="G112" s="33" t="s">
        <v>782</v>
      </c>
      <c r="H112" s="23" t="str">
        <f t="shared" si="3"/>
        <v>曹＊洲</v>
      </c>
      <c r="I112" s="23" t="str">
        <f t="shared" si="2"/>
        <v>1＊449827</v>
      </c>
      <c r="J112" s="33" t="s">
        <v>780</v>
      </c>
      <c r="K112" s="33" t="s">
        <v>1130</v>
      </c>
      <c r="L112" s="33">
        <v>5760191</v>
      </c>
      <c r="M112" s="33">
        <v>5760300</v>
      </c>
      <c r="N112" s="33"/>
      <c r="O112" s="33"/>
      <c r="P112" s="33"/>
      <c r="Q112" s="33">
        <v>1058</v>
      </c>
      <c r="R112" s="2"/>
      <c r="S112" s="2"/>
      <c r="T112" s="2"/>
      <c r="U112" s="2"/>
      <c r="V112" s="2"/>
      <c r="W112" s="18"/>
      <c r="X112" s="1"/>
      <c r="Y112" s="1"/>
      <c r="Z112" s="1"/>
      <c r="AA112" s="1"/>
      <c r="AB112" s="1" t="s">
        <v>1377</v>
      </c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2"/>
      <c r="AP112" s="2"/>
      <c r="AQ112" s="2"/>
      <c r="AR112" s="1"/>
      <c r="AS112" s="1"/>
      <c r="AT112" s="1"/>
      <c r="AU112" s="1"/>
      <c r="AV112" s="1"/>
      <c r="AW112" s="2"/>
      <c r="AX112" s="1"/>
      <c r="AY112" s="1"/>
      <c r="AZ112" s="1"/>
      <c r="BA112" s="1"/>
      <c r="BB112" s="1"/>
      <c r="BC112" s="1"/>
      <c r="BD112" s="1"/>
      <c r="BE112" s="1"/>
      <c r="BF112" s="2"/>
      <c r="BG112" s="1"/>
      <c r="BH112" s="2"/>
      <c r="BI112" s="2"/>
      <c r="BJ112" s="1"/>
      <c r="BK112" s="2"/>
      <c r="BL112" s="2"/>
      <c r="BM112" s="2"/>
      <c r="BN112" s="1"/>
      <c r="BO112" s="25"/>
    </row>
    <row r="113" spans="1:67" ht="31.2">
      <c r="A113" s="23">
        <v>109</v>
      </c>
      <c r="B113" s="33" t="s">
        <v>261</v>
      </c>
      <c r="C113" s="33" t="s">
        <v>65</v>
      </c>
      <c r="D113" s="33" t="s">
        <v>218</v>
      </c>
      <c r="E113" s="33">
        <v>49</v>
      </c>
      <c r="F113" s="33" t="s">
        <v>325</v>
      </c>
      <c r="G113" s="33" t="s">
        <v>325</v>
      </c>
      <c r="H113" s="23" t="str">
        <f t="shared" si="3"/>
        <v>潘＊郎</v>
      </c>
      <c r="I113" s="23" t="str">
        <f t="shared" si="2"/>
        <v>2＊107630</v>
      </c>
      <c r="J113" s="33" t="s">
        <v>780</v>
      </c>
      <c r="K113" s="33" t="s">
        <v>1127</v>
      </c>
      <c r="L113" s="33">
        <v>5760190</v>
      </c>
      <c r="M113" s="33">
        <v>5760300</v>
      </c>
      <c r="N113" s="33"/>
      <c r="O113" s="33"/>
      <c r="P113" s="33"/>
      <c r="Q113" s="33">
        <v>1058</v>
      </c>
      <c r="R113" s="2"/>
      <c r="S113" s="2"/>
      <c r="T113" s="2"/>
      <c r="U113" s="2"/>
      <c r="V113" s="2"/>
      <c r="W113" s="18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2"/>
      <c r="AP113" s="2"/>
      <c r="AQ113" s="2"/>
      <c r="AR113" s="1"/>
      <c r="AS113" s="1"/>
      <c r="AT113" s="1"/>
      <c r="AU113" s="1"/>
      <c r="AV113" s="1"/>
      <c r="AW113" s="2"/>
      <c r="AX113" s="1"/>
      <c r="AY113" s="1"/>
      <c r="AZ113" s="1"/>
      <c r="BA113" s="1"/>
      <c r="BB113" s="1"/>
      <c r="BC113" s="1"/>
      <c r="BD113" s="1"/>
      <c r="BE113" s="1"/>
      <c r="BF113" s="1" t="s">
        <v>1377</v>
      </c>
      <c r="BG113" s="1"/>
      <c r="BH113" s="2"/>
      <c r="BI113" s="2"/>
      <c r="BJ113" s="1"/>
      <c r="BK113" s="2"/>
      <c r="BL113" s="2"/>
      <c r="BM113" s="2"/>
      <c r="BN113" s="1"/>
      <c r="BO113" s="25"/>
    </row>
    <row r="114" spans="1:67" ht="31.2">
      <c r="A114" s="23">
        <v>110</v>
      </c>
      <c r="B114" s="33" t="s">
        <v>939</v>
      </c>
      <c r="C114" s="33" t="s">
        <v>783</v>
      </c>
      <c r="D114" s="33" t="s">
        <v>216</v>
      </c>
      <c r="E114" s="33">
        <v>73</v>
      </c>
      <c r="F114" s="33" t="s">
        <v>325</v>
      </c>
      <c r="G114" s="33" t="s">
        <v>325</v>
      </c>
      <c r="H114" s="23" t="str">
        <f t="shared" si="3"/>
        <v>李＊秋美</v>
      </c>
      <c r="I114" s="23" t="str">
        <f t="shared" si="2"/>
        <v>0＊195220</v>
      </c>
      <c r="J114" s="33" t="s">
        <v>784</v>
      </c>
      <c r="K114" s="33" t="s">
        <v>1127</v>
      </c>
      <c r="L114" s="33">
        <v>5760190</v>
      </c>
      <c r="M114" s="33">
        <v>5760300</v>
      </c>
      <c r="N114" s="33"/>
      <c r="O114" s="33"/>
      <c r="P114" s="33"/>
      <c r="Q114" s="33">
        <v>1125</v>
      </c>
      <c r="R114" s="2"/>
      <c r="S114" s="2"/>
      <c r="T114" s="2"/>
      <c r="U114" s="2"/>
      <c r="V114" s="2"/>
      <c r="W114" s="18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2"/>
      <c r="AP114" s="2"/>
      <c r="AQ114" s="2"/>
      <c r="AR114" s="1"/>
      <c r="AS114" s="1"/>
      <c r="AT114" s="1"/>
      <c r="AU114" s="1"/>
      <c r="AV114" s="1"/>
      <c r="AW114" s="2"/>
      <c r="AX114" s="1"/>
      <c r="AY114" s="1"/>
      <c r="AZ114" s="1"/>
      <c r="BA114" s="1"/>
      <c r="BB114" s="1"/>
      <c r="BC114" s="1"/>
      <c r="BD114" s="1"/>
      <c r="BE114" s="1"/>
      <c r="BF114" s="1" t="s">
        <v>1377</v>
      </c>
      <c r="BG114" s="1"/>
      <c r="BH114" s="2"/>
      <c r="BI114" s="2"/>
      <c r="BJ114" s="1"/>
      <c r="BK114" s="2"/>
      <c r="BL114" s="2"/>
      <c r="BM114" s="2"/>
      <c r="BN114" s="1"/>
      <c r="BO114" s="25"/>
    </row>
    <row r="115" spans="1:67" ht="31.2">
      <c r="A115" s="23">
        <v>111</v>
      </c>
      <c r="B115" s="33" t="s">
        <v>940</v>
      </c>
      <c r="C115" s="33" t="s">
        <v>785</v>
      </c>
      <c r="D115" s="33" t="s">
        <v>218</v>
      </c>
      <c r="E115" s="33">
        <v>83</v>
      </c>
      <c r="F115" s="33" t="s">
        <v>325</v>
      </c>
      <c r="G115" s="33" t="s">
        <v>325</v>
      </c>
      <c r="H115" s="23" t="str">
        <f t="shared" si="3"/>
        <v>黃＊盛</v>
      </c>
      <c r="I115" s="23" t="str">
        <f t="shared" si="2"/>
        <v>0＊432676</v>
      </c>
      <c r="J115" s="33" t="s">
        <v>784</v>
      </c>
      <c r="K115" s="33" t="s">
        <v>1127</v>
      </c>
      <c r="L115" s="33">
        <v>5760190</v>
      </c>
      <c r="M115" s="33">
        <v>5760300</v>
      </c>
      <c r="N115" s="33"/>
      <c r="O115" s="33"/>
      <c r="P115" s="33"/>
      <c r="Q115" s="33">
        <v>1125</v>
      </c>
      <c r="R115" s="1"/>
      <c r="S115" s="1"/>
      <c r="T115" s="1"/>
      <c r="U115" s="1"/>
      <c r="V115" s="1"/>
      <c r="W115" s="19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 t="s">
        <v>1377</v>
      </c>
      <c r="BG115" s="1"/>
      <c r="BH115" s="1"/>
      <c r="BI115" s="1"/>
      <c r="BJ115" s="1"/>
      <c r="BK115" s="1"/>
      <c r="BL115" s="1"/>
      <c r="BM115" s="1"/>
      <c r="BN115" s="1"/>
      <c r="BO115" s="25"/>
    </row>
    <row r="116" spans="1:67" ht="31.2">
      <c r="A116" s="23">
        <v>112</v>
      </c>
      <c r="B116" s="33" t="s">
        <v>941</v>
      </c>
      <c r="C116" s="33" t="s">
        <v>786</v>
      </c>
      <c r="D116" s="33" t="s">
        <v>218</v>
      </c>
      <c r="E116" s="33">
        <v>56</v>
      </c>
      <c r="F116" s="33" t="s">
        <v>325</v>
      </c>
      <c r="G116" s="33" t="s">
        <v>325</v>
      </c>
      <c r="H116" s="23" t="str">
        <f t="shared" si="3"/>
        <v>李＊青</v>
      </c>
      <c r="I116" s="23" t="str">
        <f t="shared" si="2"/>
        <v>0＊585333</v>
      </c>
      <c r="J116" s="33" t="s">
        <v>784</v>
      </c>
      <c r="K116" s="33" t="s">
        <v>1127</v>
      </c>
      <c r="L116" s="33">
        <v>5760190</v>
      </c>
      <c r="M116" s="33">
        <v>5760300</v>
      </c>
      <c r="N116" s="33"/>
      <c r="O116" s="33"/>
      <c r="P116" s="33"/>
      <c r="Q116" s="33">
        <v>1125</v>
      </c>
      <c r="R116" s="2"/>
      <c r="S116" s="2"/>
      <c r="T116" s="2"/>
      <c r="U116" s="2"/>
      <c r="V116" s="2"/>
      <c r="W116" s="18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2"/>
      <c r="AP116" s="2"/>
      <c r="AQ116" s="2"/>
      <c r="AR116" s="1"/>
      <c r="AS116" s="1"/>
      <c r="AT116" s="1"/>
      <c r="AU116" s="1"/>
      <c r="AV116" s="1"/>
      <c r="AW116" s="2"/>
      <c r="AX116" s="1"/>
      <c r="AY116" s="1"/>
      <c r="AZ116" s="1"/>
      <c r="BA116" s="1"/>
      <c r="BB116" s="1"/>
      <c r="BC116" s="1"/>
      <c r="BD116" s="1"/>
      <c r="BE116" s="1"/>
      <c r="BF116" s="1" t="s">
        <v>1377</v>
      </c>
      <c r="BG116" s="1"/>
      <c r="BH116" s="2"/>
      <c r="BI116" s="2"/>
      <c r="BJ116" s="1"/>
      <c r="BK116" s="2"/>
      <c r="BL116" s="2"/>
      <c r="BM116" s="2"/>
      <c r="BN116" s="1"/>
      <c r="BO116" s="25"/>
    </row>
    <row r="117" spans="1:67" ht="31.2">
      <c r="A117" s="23">
        <v>113</v>
      </c>
      <c r="B117" s="33" t="s">
        <v>942</v>
      </c>
      <c r="C117" s="33" t="s">
        <v>787</v>
      </c>
      <c r="D117" s="33" t="s">
        <v>218</v>
      </c>
      <c r="E117" s="33">
        <v>65</v>
      </c>
      <c r="F117" s="33" t="s">
        <v>325</v>
      </c>
      <c r="G117" s="33" t="s">
        <v>325</v>
      </c>
      <c r="H117" s="23" t="str">
        <f t="shared" si="3"/>
        <v>張＊年</v>
      </c>
      <c r="I117" s="23" t="str">
        <f t="shared" si="2"/>
        <v>0＊907278</v>
      </c>
      <c r="J117" s="33" t="s">
        <v>784</v>
      </c>
      <c r="K117" s="33" t="s">
        <v>1127</v>
      </c>
      <c r="L117" s="33">
        <v>5760190</v>
      </c>
      <c r="M117" s="33">
        <v>5760300</v>
      </c>
      <c r="N117" s="33"/>
      <c r="O117" s="33"/>
      <c r="P117" s="33"/>
      <c r="Q117" s="33">
        <v>1125</v>
      </c>
      <c r="R117" s="2"/>
      <c r="S117" s="2"/>
      <c r="T117" s="2"/>
      <c r="U117" s="2"/>
      <c r="V117" s="2"/>
      <c r="W117" s="18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2"/>
      <c r="AP117" s="2"/>
      <c r="AQ117" s="2"/>
      <c r="AR117" s="1"/>
      <c r="AS117" s="1"/>
      <c r="AT117" s="1"/>
      <c r="AU117" s="1"/>
      <c r="AV117" s="1"/>
      <c r="AW117" s="2"/>
      <c r="AX117" s="1"/>
      <c r="AY117" s="1"/>
      <c r="AZ117" s="1"/>
      <c r="BA117" s="1"/>
      <c r="BB117" s="1"/>
      <c r="BC117" s="1"/>
      <c r="BD117" s="1"/>
      <c r="BE117" s="1"/>
      <c r="BF117" s="1" t="s">
        <v>1377</v>
      </c>
      <c r="BG117" s="1"/>
      <c r="BH117" s="2"/>
      <c r="BI117" s="2"/>
      <c r="BJ117" s="1"/>
      <c r="BK117" s="2"/>
      <c r="BL117" s="2"/>
      <c r="BM117" s="2"/>
      <c r="BN117" s="1"/>
      <c r="BO117" s="25"/>
    </row>
    <row r="118" spans="1:67" ht="31.2">
      <c r="A118" s="23">
        <v>114</v>
      </c>
      <c r="B118" s="33" t="s">
        <v>943</v>
      </c>
      <c r="C118" s="33" t="s">
        <v>788</v>
      </c>
      <c r="D118" s="33" t="s">
        <v>218</v>
      </c>
      <c r="E118" s="33">
        <v>76</v>
      </c>
      <c r="F118" s="33" t="s">
        <v>325</v>
      </c>
      <c r="G118" s="33" t="s">
        <v>325</v>
      </c>
      <c r="H118" s="23" t="str">
        <f t="shared" si="3"/>
        <v>王＊男</v>
      </c>
      <c r="I118" s="23" t="str">
        <f t="shared" si="2"/>
        <v>1＊505358</v>
      </c>
      <c r="J118" s="33" t="s">
        <v>784</v>
      </c>
      <c r="K118" s="33" t="s">
        <v>1127</v>
      </c>
      <c r="L118" s="33">
        <v>5760190</v>
      </c>
      <c r="M118" s="33">
        <v>5760300</v>
      </c>
      <c r="N118" s="33"/>
      <c r="O118" s="33"/>
      <c r="P118" s="33"/>
      <c r="Q118" s="33">
        <v>1125</v>
      </c>
      <c r="R118" s="2"/>
      <c r="S118" s="2"/>
      <c r="T118" s="2"/>
      <c r="U118" s="2"/>
      <c r="V118" s="2"/>
      <c r="W118" s="18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2"/>
      <c r="AP118" s="2"/>
      <c r="AQ118" s="2"/>
      <c r="AR118" s="1"/>
      <c r="AS118" s="1"/>
      <c r="AT118" s="1"/>
      <c r="AU118" s="1"/>
      <c r="AV118" s="1"/>
      <c r="AW118" s="2"/>
      <c r="AX118" s="1"/>
      <c r="AY118" s="1"/>
      <c r="AZ118" s="1"/>
      <c r="BA118" s="1"/>
      <c r="BB118" s="1"/>
      <c r="BC118" s="1"/>
      <c r="BD118" s="1"/>
      <c r="BE118" s="1"/>
      <c r="BF118" s="1" t="s">
        <v>1377</v>
      </c>
      <c r="BG118" s="1"/>
      <c r="BH118" s="2"/>
      <c r="BI118" s="2"/>
      <c r="BJ118" s="1"/>
      <c r="BK118" s="2"/>
      <c r="BL118" s="2"/>
      <c r="BM118" s="2"/>
      <c r="BN118" s="1"/>
      <c r="BO118" s="25"/>
    </row>
    <row r="119" spans="1:67" ht="31.2">
      <c r="A119" s="23">
        <v>115</v>
      </c>
      <c r="B119" s="33" t="s">
        <v>944</v>
      </c>
      <c r="C119" s="33" t="s">
        <v>483</v>
      </c>
      <c r="D119" s="33" t="s">
        <v>218</v>
      </c>
      <c r="E119" s="33">
        <v>69</v>
      </c>
      <c r="F119" s="33" t="s">
        <v>450</v>
      </c>
      <c r="G119" s="33" t="s">
        <v>784</v>
      </c>
      <c r="H119" s="23" t="str">
        <f t="shared" si="3"/>
        <v>張＊亭</v>
      </c>
      <c r="I119" s="23" t="str">
        <f t="shared" si="2"/>
        <v>1＊774467</v>
      </c>
      <c r="J119" s="33" t="s">
        <v>784</v>
      </c>
      <c r="K119" s="33" t="s">
        <v>1149</v>
      </c>
      <c r="L119" s="33">
        <v>5760300</v>
      </c>
      <c r="M119" s="33">
        <v>5761081</v>
      </c>
      <c r="N119" s="33"/>
      <c r="O119" s="33"/>
      <c r="P119" s="33"/>
      <c r="Q119" s="33">
        <v>1125</v>
      </c>
      <c r="R119" s="2"/>
      <c r="S119" s="2"/>
      <c r="T119" s="2"/>
      <c r="U119" s="2"/>
      <c r="V119" s="2"/>
      <c r="W119" s="18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2"/>
      <c r="AP119" s="2"/>
      <c r="AQ119" s="2"/>
      <c r="AR119" s="1"/>
      <c r="AS119" s="1"/>
      <c r="AT119" s="1"/>
      <c r="AU119" s="1"/>
      <c r="AV119" s="1"/>
      <c r="AW119" s="2"/>
      <c r="AX119" s="1"/>
      <c r="AY119" s="1"/>
      <c r="AZ119" s="1"/>
      <c r="BA119" s="1"/>
      <c r="BB119" s="1"/>
      <c r="BC119" s="1"/>
      <c r="BD119" s="1"/>
      <c r="BE119" s="1"/>
      <c r="BF119" s="2" t="s">
        <v>1133</v>
      </c>
      <c r="BG119" s="1"/>
      <c r="BH119" s="2"/>
      <c r="BI119" s="2"/>
      <c r="BJ119" s="1" t="s">
        <v>1114</v>
      </c>
      <c r="BK119" s="2"/>
      <c r="BL119" s="2"/>
      <c r="BM119" s="2"/>
      <c r="BN119" s="1"/>
      <c r="BO119" s="25"/>
    </row>
    <row r="120" spans="1:67" ht="31.2">
      <c r="A120" s="23">
        <v>116</v>
      </c>
      <c r="B120" s="33" t="s">
        <v>945</v>
      </c>
      <c r="C120" s="33" t="s">
        <v>789</v>
      </c>
      <c r="D120" s="33" t="s">
        <v>218</v>
      </c>
      <c r="E120" s="33">
        <v>78</v>
      </c>
      <c r="F120" s="33" t="s">
        <v>325</v>
      </c>
      <c r="G120" s="33" t="s">
        <v>325</v>
      </c>
      <c r="H120" s="23" t="str">
        <f t="shared" si="3"/>
        <v>黃＊川</v>
      </c>
      <c r="I120" s="23" t="str">
        <f t="shared" si="2"/>
        <v>0＊336710</v>
      </c>
      <c r="J120" s="33" t="s">
        <v>762</v>
      </c>
      <c r="K120" s="33" t="s">
        <v>1127</v>
      </c>
      <c r="L120" s="33">
        <v>5760190</v>
      </c>
      <c r="M120" s="33">
        <v>5760300</v>
      </c>
      <c r="N120" s="33"/>
      <c r="O120" s="33"/>
      <c r="P120" s="33"/>
      <c r="Q120" s="33">
        <v>1125</v>
      </c>
      <c r="R120" s="2"/>
      <c r="S120" s="2"/>
      <c r="T120" s="2"/>
      <c r="U120" s="2"/>
      <c r="V120" s="2"/>
      <c r="W120" s="18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2"/>
      <c r="AP120" s="2"/>
      <c r="AQ120" s="2"/>
      <c r="AR120" s="1"/>
      <c r="AS120" s="1"/>
      <c r="AT120" s="1"/>
      <c r="AU120" s="1"/>
      <c r="AV120" s="1"/>
      <c r="AW120" s="2"/>
      <c r="AX120" s="1"/>
      <c r="AY120" s="1"/>
      <c r="AZ120" s="1"/>
      <c r="BA120" s="1"/>
      <c r="BB120" s="1"/>
      <c r="BC120" s="1"/>
      <c r="BD120" s="1"/>
      <c r="BE120" s="1"/>
      <c r="BF120" s="1" t="s">
        <v>1377</v>
      </c>
      <c r="BG120" s="1"/>
      <c r="BH120" s="2"/>
      <c r="BI120" s="2"/>
      <c r="BJ120" s="1"/>
      <c r="BK120" s="2"/>
      <c r="BL120" s="2"/>
      <c r="BM120" s="2"/>
      <c r="BN120" s="1"/>
      <c r="BO120" s="25"/>
    </row>
    <row r="121" spans="1:67" ht="31.2">
      <c r="A121" s="23">
        <v>117</v>
      </c>
      <c r="B121" s="33" t="s">
        <v>946</v>
      </c>
      <c r="C121" s="33" t="s">
        <v>790</v>
      </c>
      <c r="D121" s="33" t="s">
        <v>216</v>
      </c>
      <c r="E121" s="33">
        <v>83</v>
      </c>
      <c r="F121" s="33" t="s">
        <v>325</v>
      </c>
      <c r="G121" s="33" t="s">
        <v>325</v>
      </c>
      <c r="H121" s="23" t="str">
        <f t="shared" si="3"/>
        <v>陳＊妙</v>
      </c>
      <c r="I121" s="23" t="str">
        <f t="shared" si="2"/>
        <v>0＊100380</v>
      </c>
      <c r="J121" s="33" t="s">
        <v>762</v>
      </c>
      <c r="K121" s="33" t="s">
        <v>1127</v>
      </c>
      <c r="L121" s="33">
        <v>5760190</v>
      </c>
      <c r="M121" s="33">
        <v>5760300</v>
      </c>
      <c r="N121" s="33"/>
      <c r="O121" s="33"/>
      <c r="P121" s="33"/>
      <c r="Q121" s="33">
        <v>1125</v>
      </c>
      <c r="R121" s="2"/>
      <c r="S121" s="2"/>
      <c r="T121" s="2"/>
      <c r="U121" s="2"/>
      <c r="V121" s="2"/>
      <c r="W121" s="18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2"/>
      <c r="AP121" s="2"/>
      <c r="AQ121" s="2"/>
      <c r="AR121" s="1"/>
      <c r="AS121" s="1"/>
      <c r="AT121" s="1"/>
      <c r="AU121" s="1"/>
      <c r="AV121" s="1"/>
      <c r="AW121" s="2"/>
      <c r="AX121" s="1"/>
      <c r="AY121" s="1"/>
      <c r="AZ121" s="1"/>
      <c r="BA121" s="1"/>
      <c r="BB121" s="1"/>
      <c r="BC121" s="1"/>
      <c r="BD121" s="1"/>
      <c r="BE121" s="1"/>
      <c r="BF121" s="1" t="s">
        <v>1377</v>
      </c>
      <c r="BG121" s="1"/>
      <c r="BH121" s="2"/>
      <c r="BI121" s="2"/>
      <c r="BJ121" s="1"/>
      <c r="BK121" s="2"/>
      <c r="BL121" s="2"/>
      <c r="BM121" s="2"/>
      <c r="BN121" s="1"/>
      <c r="BO121" s="25"/>
    </row>
    <row r="122" spans="1:67" ht="31.2">
      <c r="A122" s="23">
        <v>118</v>
      </c>
      <c r="B122" s="33" t="s">
        <v>947</v>
      </c>
      <c r="C122" s="33" t="s">
        <v>791</v>
      </c>
      <c r="D122" s="33" t="s">
        <v>216</v>
      </c>
      <c r="E122" s="33">
        <v>59</v>
      </c>
      <c r="F122" s="33" t="s">
        <v>325</v>
      </c>
      <c r="G122" s="33" t="s">
        <v>325</v>
      </c>
      <c r="H122" s="23" t="str">
        <f t="shared" si="3"/>
        <v>謝＊蓉</v>
      </c>
      <c r="I122" s="23" t="str">
        <f t="shared" si="2"/>
        <v>0＊047574</v>
      </c>
      <c r="J122" s="33" t="s">
        <v>762</v>
      </c>
      <c r="K122" s="33" t="s">
        <v>1127</v>
      </c>
      <c r="L122" s="33">
        <v>5760190</v>
      </c>
      <c r="M122" s="33">
        <v>5760300</v>
      </c>
      <c r="N122" s="33"/>
      <c r="O122" s="33"/>
      <c r="P122" s="33"/>
      <c r="Q122" s="33">
        <v>1125</v>
      </c>
      <c r="R122" s="2"/>
      <c r="S122" s="2"/>
      <c r="T122" s="2"/>
      <c r="U122" s="2"/>
      <c r="V122" s="2"/>
      <c r="W122" s="18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2"/>
      <c r="AP122" s="2"/>
      <c r="AQ122" s="2"/>
      <c r="AR122" s="1"/>
      <c r="AS122" s="1"/>
      <c r="AT122" s="1"/>
      <c r="AU122" s="1"/>
      <c r="AV122" s="1"/>
      <c r="AW122" s="2"/>
      <c r="AX122" s="1"/>
      <c r="AY122" s="1"/>
      <c r="AZ122" s="1"/>
      <c r="BA122" s="1"/>
      <c r="BB122" s="1"/>
      <c r="BC122" s="1"/>
      <c r="BD122" s="1"/>
      <c r="BE122" s="1"/>
      <c r="BF122" s="1" t="s">
        <v>1377</v>
      </c>
      <c r="BG122" s="1"/>
      <c r="BH122" s="2"/>
      <c r="BI122" s="2"/>
      <c r="BJ122" s="1"/>
      <c r="BK122" s="2"/>
      <c r="BL122" s="2"/>
      <c r="BM122" s="2"/>
      <c r="BN122" s="1"/>
      <c r="BO122" s="25"/>
    </row>
    <row r="123" spans="1:67" ht="31.2">
      <c r="A123" s="23">
        <v>119</v>
      </c>
      <c r="B123" s="33" t="s">
        <v>948</v>
      </c>
      <c r="C123" s="33" t="s">
        <v>792</v>
      </c>
      <c r="D123" s="33" t="s">
        <v>216</v>
      </c>
      <c r="E123" s="33">
        <v>80</v>
      </c>
      <c r="F123" s="33" t="s">
        <v>325</v>
      </c>
      <c r="G123" s="33" t="s">
        <v>325</v>
      </c>
      <c r="H123" s="23" t="str">
        <f t="shared" si="3"/>
        <v>周＊翠季</v>
      </c>
      <c r="I123" s="23" t="str">
        <f t="shared" si="2"/>
        <v>0＊086282</v>
      </c>
      <c r="J123" s="33" t="s">
        <v>762</v>
      </c>
      <c r="K123" s="33" t="s">
        <v>1131</v>
      </c>
      <c r="L123" s="33">
        <v>5760230</v>
      </c>
      <c r="M123" s="33">
        <v>5760300</v>
      </c>
      <c r="N123" s="33"/>
      <c r="O123" s="33"/>
      <c r="P123" s="33"/>
      <c r="Q123" s="33">
        <v>1125</v>
      </c>
      <c r="R123" s="2"/>
      <c r="S123" s="2"/>
      <c r="T123" s="2"/>
      <c r="U123" s="2"/>
      <c r="V123" s="2"/>
      <c r="W123" s="18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2"/>
      <c r="AP123" s="2"/>
      <c r="AQ123" s="2"/>
      <c r="AR123" s="1"/>
      <c r="AS123" s="1"/>
      <c r="AT123" s="1"/>
      <c r="AU123" s="1"/>
      <c r="AV123" s="1"/>
      <c r="AW123" s="2"/>
      <c r="AX123" s="1"/>
      <c r="AY123" s="1"/>
      <c r="AZ123" s="1"/>
      <c r="BA123" s="1"/>
      <c r="BB123" s="1"/>
      <c r="BC123" s="1"/>
      <c r="BD123" s="1"/>
      <c r="BE123" s="1"/>
      <c r="BF123" s="2"/>
      <c r="BG123" s="1"/>
      <c r="BH123" s="2" t="s">
        <v>1378</v>
      </c>
      <c r="BI123" s="2"/>
      <c r="BJ123" s="1"/>
      <c r="BK123" s="2"/>
      <c r="BL123" s="2"/>
      <c r="BM123" s="2"/>
      <c r="BN123" s="1"/>
      <c r="BO123" s="25"/>
    </row>
    <row r="124" spans="1:67" ht="31.2">
      <c r="A124" s="23">
        <v>120</v>
      </c>
      <c r="B124" s="33" t="s">
        <v>949</v>
      </c>
      <c r="C124" s="33" t="s">
        <v>793</v>
      </c>
      <c r="D124" s="33" t="s">
        <v>216</v>
      </c>
      <c r="E124" s="33">
        <v>84</v>
      </c>
      <c r="F124" s="33" t="s">
        <v>325</v>
      </c>
      <c r="G124" s="33" t="s">
        <v>325</v>
      </c>
      <c r="H124" s="23" t="str">
        <f t="shared" si="3"/>
        <v>吳＊金環</v>
      </c>
      <c r="I124" s="23" t="str">
        <f t="shared" si="2"/>
        <v>1＊348075</v>
      </c>
      <c r="J124" s="33" t="s">
        <v>762</v>
      </c>
      <c r="K124" s="33" t="s">
        <v>1127</v>
      </c>
      <c r="L124" s="33">
        <v>5760190</v>
      </c>
      <c r="M124" s="33">
        <v>5760300</v>
      </c>
      <c r="N124" s="33"/>
      <c r="O124" s="33"/>
      <c r="P124" s="33"/>
      <c r="Q124" s="33">
        <v>1125</v>
      </c>
      <c r="R124" s="2"/>
      <c r="S124" s="2"/>
      <c r="T124" s="2"/>
      <c r="U124" s="2"/>
      <c r="V124" s="2"/>
      <c r="W124" s="18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2"/>
      <c r="AP124" s="2"/>
      <c r="AQ124" s="2"/>
      <c r="AR124" s="1"/>
      <c r="AS124" s="1"/>
      <c r="AT124" s="1"/>
      <c r="AU124" s="1"/>
      <c r="AV124" s="1"/>
      <c r="AW124" s="2"/>
      <c r="AX124" s="1"/>
      <c r="AY124" s="1"/>
      <c r="AZ124" s="1"/>
      <c r="BA124" s="1"/>
      <c r="BB124" s="1"/>
      <c r="BC124" s="1"/>
      <c r="BD124" s="1"/>
      <c r="BE124" s="1"/>
      <c r="BF124" s="1" t="s">
        <v>1377</v>
      </c>
      <c r="BG124" s="1"/>
      <c r="BH124" s="2"/>
      <c r="BI124" s="2"/>
      <c r="BJ124" s="1"/>
      <c r="BK124" s="2"/>
      <c r="BL124" s="2"/>
      <c r="BM124" s="2"/>
      <c r="BN124" s="1"/>
      <c r="BO124" s="25"/>
    </row>
    <row r="125" spans="1:67" ht="31.2">
      <c r="A125" s="23">
        <v>121</v>
      </c>
      <c r="B125" s="33" t="s">
        <v>950</v>
      </c>
      <c r="C125" s="33" t="s">
        <v>794</v>
      </c>
      <c r="D125" s="33" t="s">
        <v>218</v>
      </c>
      <c r="E125" s="33">
        <v>63</v>
      </c>
      <c r="F125" s="33" t="s">
        <v>325</v>
      </c>
      <c r="G125" s="33" t="s">
        <v>325</v>
      </c>
      <c r="H125" s="23" t="str">
        <f t="shared" si="3"/>
        <v>胡＊鳳</v>
      </c>
      <c r="I125" s="23" t="str">
        <f t="shared" si="2"/>
        <v>1＊488140</v>
      </c>
      <c r="J125" s="33" t="s">
        <v>762</v>
      </c>
      <c r="K125" s="33" t="s">
        <v>1127</v>
      </c>
      <c r="L125" s="33">
        <v>5760190</v>
      </c>
      <c r="M125" s="33">
        <v>5760300</v>
      </c>
      <c r="N125" s="33"/>
      <c r="O125" s="33"/>
      <c r="P125" s="33"/>
      <c r="Q125" s="33">
        <v>1125</v>
      </c>
      <c r="R125" s="2"/>
      <c r="S125" s="2"/>
      <c r="T125" s="2"/>
      <c r="U125" s="2"/>
      <c r="V125" s="2"/>
      <c r="W125" s="18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2"/>
      <c r="AP125" s="2"/>
      <c r="AQ125" s="2"/>
      <c r="AR125" s="1"/>
      <c r="AS125" s="1"/>
      <c r="AT125" s="1"/>
      <c r="AU125" s="1"/>
      <c r="AV125" s="1"/>
      <c r="AW125" s="2"/>
      <c r="AX125" s="1"/>
      <c r="AY125" s="1"/>
      <c r="AZ125" s="1"/>
      <c r="BA125" s="1"/>
      <c r="BB125" s="1"/>
      <c r="BC125" s="1"/>
      <c r="BD125" s="1"/>
      <c r="BE125" s="1"/>
      <c r="BF125" s="1" t="s">
        <v>1377</v>
      </c>
      <c r="BG125" s="1"/>
      <c r="BH125" s="2"/>
      <c r="BI125" s="2"/>
      <c r="BJ125" s="1"/>
      <c r="BK125" s="2"/>
      <c r="BL125" s="2"/>
      <c r="BM125" s="2"/>
      <c r="BN125" s="1"/>
      <c r="BO125" s="25"/>
    </row>
    <row r="126" spans="1:67" ht="31.2">
      <c r="A126" s="23">
        <v>122</v>
      </c>
      <c r="B126" s="33" t="s">
        <v>951</v>
      </c>
      <c r="C126" s="33" t="s">
        <v>795</v>
      </c>
      <c r="D126" s="33" t="s">
        <v>216</v>
      </c>
      <c r="E126" s="33">
        <v>81</v>
      </c>
      <c r="F126" s="33" t="s">
        <v>325</v>
      </c>
      <c r="G126" s="33" t="s">
        <v>325</v>
      </c>
      <c r="H126" s="23" t="str">
        <f t="shared" si="3"/>
        <v>周＊玉雲</v>
      </c>
      <c r="I126" s="23" t="str">
        <f t="shared" si="2"/>
        <v>2＊495074</v>
      </c>
      <c r="J126" s="33" t="s">
        <v>762</v>
      </c>
      <c r="K126" s="33" t="s">
        <v>1127</v>
      </c>
      <c r="L126" s="33">
        <v>5760190</v>
      </c>
      <c r="M126" s="33">
        <v>5760300</v>
      </c>
      <c r="N126" s="33"/>
      <c r="O126" s="33"/>
      <c r="P126" s="33"/>
      <c r="Q126" s="33">
        <v>1125</v>
      </c>
      <c r="R126" s="2"/>
      <c r="S126" s="2"/>
      <c r="T126" s="2"/>
      <c r="U126" s="2"/>
      <c r="V126" s="2"/>
      <c r="W126" s="18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2"/>
      <c r="AP126" s="2"/>
      <c r="AQ126" s="2"/>
      <c r="AR126" s="1"/>
      <c r="AS126" s="1"/>
      <c r="AT126" s="1"/>
      <c r="AU126" s="1"/>
      <c r="AV126" s="1"/>
      <c r="AW126" s="2"/>
      <c r="AX126" s="1"/>
      <c r="AY126" s="1"/>
      <c r="AZ126" s="1"/>
      <c r="BA126" s="1"/>
      <c r="BB126" s="1"/>
      <c r="BC126" s="1"/>
      <c r="BD126" s="1"/>
      <c r="BE126" s="1"/>
      <c r="BF126" s="1" t="s">
        <v>1377</v>
      </c>
      <c r="BG126" s="1"/>
      <c r="BH126" s="2"/>
      <c r="BI126" s="2"/>
      <c r="BJ126" s="1"/>
      <c r="BK126" s="2"/>
      <c r="BL126" s="2"/>
      <c r="BM126" s="2"/>
      <c r="BN126" s="1"/>
      <c r="BO126" s="25"/>
    </row>
    <row r="127" spans="1:67" ht="31.2">
      <c r="A127" s="23">
        <v>123</v>
      </c>
      <c r="B127" s="33" t="s">
        <v>952</v>
      </c>
      <c r="C127" s="33" t="s">
        <v>796</v>
      </c>
      <c r="D127" s="33" t="s">
        <v>216</v>
      </c>
      <c r="E127" s="33">
        <v>70</v>
      </c>
      <c r="F127" s="33" t="s">
        <v>325</v>
      </c>
      <c r="G127" s="33" t="s">
        <v>325</v>
      </c>
      <c r="H127" s="23" t="str">
        <f t="shared" si="3"/>
        <v>林＊禎</v>
      </c>
      <c r="I127" s="23" t="str">
        <f t="shared" si="2"/>
        <v>2＊584609</v>
      </c>
      <c r="J127" s="33" t="s">
        <v>762</v>
      </c>
      <c r="K127" s="33" t="s">
        <v>1131</v>
      </c>
      <c r="L127" s="33">
        <v>5760230</v>
      </c>
      <c r="M127" s="33">
        <v>5760300</v>
      </c>
      <c r="N127" s="33"/>
      <c r="O127" s="33"/>
      <c r="P127" s="33"/>
      <c r="Q127" s="33">
        <v>1125</v>
      </c>
      <c r="R127" s="2"/>
      <c r="S127" s="2"/>
      <c r="T127" s="2"/>
      <c r="U127" s="2"/>
      <c r="V127" s="2"/>
      <c r="W127" s="18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2"/>
      <c r="AP127" s="2"/>
      <c r="AQ127" s="2"/>
      <c r="AR127" s="1"/>
      <c r="AS127" s="1"/>
      <c r="AT127" s="1"/>
      <c r="AU127" s="1"/>
      <c r="AV127" s="1"/>
      <c r="AW127" s="2"/>
      <c r="AX127" s="1"/>
      <c r="AY127" s="1"/>
      <c r="AZ127" s="1"/>
      <c r="BA127" s="1"/>
      <c r="BB127" s="1"/>
      <c r="BC127" s="1"/>
      <c r="BD127" s="1"/>
      <c r="BE127" s="1"/>
      <c r="BF127" s="2"/>
      <c r="BG127" s="1"/>
      <c r="BH127" s="2" t="s">
        <v>1378</v>
      </c>
      <c r="BI127" s="2"/>
      <c r="BJ127" s="1"/>
      <c r="BK127" s="2"/>
      <c r="BL127" s="2"/>
      <c r="BM127" s="2"/>
      <c r="BN127" s="1"/>
      <c r="BO127" s="25"/>
    </row>
    <row r="128" spans="1:67" ht="16.2">
      <c r="A128" s="23">
        <v>124</v>
      </c>
      <c r="B128" s="33" t="s">
        <v>953</v>
      </c>
      <c r="C128" s="33" t="s">
        <v>797</v>
      </c>
      <c r="D128" s="33" t="s">
        <v>218</v>
      </c>
      <c r="E128" s="33">
        <v>70</v>
      </c>
      <c r="F128" s="33" t="s">
        <v>325</v>
      </c>
      <c r="G128" s="33" t="s">
        <v>325</v>
      </c>
      <c r="H128" s="23" t="str">
        <f t="shared" si="3"/>
        <v>鄧＊雄</v>
      </c>
      <c r="I128" s="23" t="str">
        <f t="shared" si="2"/>
        <v>2＊602897</v>
      </c>
      <c r="J128" s="33" t="s">
        <v>762</v>
      </c>
      <c r="K128" s="33">
        <v>5760350</v>
      </c>
      <c r="L128" s="33">
        <v>5760350</v>
      </c>
      <c r="M128" s="33"/>
      <c r="N128" s="33"/>
      <c r="O128" s="33"/>
      <c r="P128" s="33"/>
      <c r="Q128" s="33">
        <v>1125</v>
      </c>
      <c r="R128" s="2"/>
      <c r="S128" s="2"/>
      <c r="T128" s="2"/>
      <c r="U128" s="2"/>
      <c r="V128" s="2"/>
      <c r="W128" s="18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2"/>
      <c r="AP128" s="2"/>
      <c r="AQ128" s="2"/>
      <c r="AR128" s="1"/>
      <c r="AS128" s="1"/>
      <c r="AT128" s="1"/>
      <c r="AU128" s="1"/>
      <c r="AV128" s="1"/>
      <c r="AW128" s="2"/>
      <c r="AX128" s="1"/>
      <c r="AY128" s="1"/>
      <c r="AZ128" s="1" t="s">
        <v>1377</v>
      </c>
      <c r="BA128" s="1"/>
      <c r="BB128" s="1"/>
      <c r="BC128" s="1"/>
      <c r="BD128" s="1"/>
      <c r="BE128" s="1"/>
      <c r="BF128" s="2"/>
      <c r="BG128" s="1"/>
      <c r="BH128" s="2"/>
      <c r="BI128" s="2"/>
      <c r="BJ128" s="1"/>
      <c r="BK128" s="2"/>
      <c r="BL128" s="2"/>
      <c r="BM128" s="2"/>
      <c r="BN128" s="1"/>
      <c r="BO128" s="25"/>
    </row>
    <row r="129" spans="1:67" ht="31.2">
      <c r="A129" s="23">
        <v>125</v>
      </c>
      <c r="B129" s="33" t="s">
        <v>954</v>
      </c>
      <c r="C129" s="33" t="s">
        <v>798</v>
      </c>
      <c r="D129" s="33" t="s">
        <v>218</v>
      </c>
      <c r="E129" s="33">
        <v>59</v>
      </c>
      <c r="F129" s="33" t="s">
        <v>325</v>
      </c>
      <c r="G129" s="33" t="s">
        <v>325</v>
      </c>
      <c r="H129" s="23" t="str">
        <f t="shared" si="3"/>
        <v>張＊福</v>
      </c>
      <c r="I129" s="23" t="str">
        <f t="shared" si="2"/>
        <v>2＊772400</v>
      </c>
      <c r="J129" s="33" t="s">
        <v>762</v>
      </c>
      <c r="K129" s="33" t="s">
        <v>1131</v>
      </c>
      <c r="L129" s="33">
        <v>5760230</v>
      </c>
      <c r="M129" s="33">
        <v>5760300</v>
      </c>
      <c r="N129" s="33"/>
      <c r="O129" s="33"/>
      <c r="P129" s="33"/>
      <c r="Q129" s="33">
        <v>1125</v>
      </c>
      <c r="R129" s="2"/>
      <c r="S129" s="2"/>
      <c r="T129" s="2"/>
      <c r="U129" s="2"/>
      <c r="V129" s="2"/>
      <c r="W129" s="18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2"/>
      <c r="AP129" s="2"/>
      <c r="AQ129" s="2"/>
      <c r="AR129" s="1"/>
      <c r="AS129" s="1"/>
      <c r="AT129" s="1"/>
      <c r="AU129" s="1"/>
      <c r="AV129" s="1"/>
      <c r="AW129" s="2"/>
      <c r="AX129" s="1"/>
      <c r="AY129" s="1"/>
      <c r="AZ129" s="1"/>
      <c r="BA129" s="1"/>
      <c r="BB129" s="1"/>
      <c r="BC129" s="1"/>
      <c r="BD129" s="1"/>
      <c r="BE129" s="1"/>
      <c r="BF129" s="2"/>
      <c r="BG129" s="1"/>
      <c r="BH129" s="2" t="s">
        <v>1378</v>
      </c>
      <c r="BI129" s="2"/>
      <c r="BJ129" s="1"/>
      <c r="BK129" s="2"/>
      <c r="BL129" s="2"/>
      <c r="BM129" s="2"/>
      <c r="BN129" s="1"/>
      <c r="BO129" s="25"/>
    </row>
    <row r="130" spans="1:67" ht="31.2">
      <c r="A130" s="23">
        <v>126</v>
      </c>
      <c r="B130" s="33" t="s">
        <v>955</v>
      </c>
      <c r="C130" s="33" t="s">
        <v>509</v>
      </c>
      <c r="D130" s="33" t="s">
        <v>216</v>
      </c>
      <c r="E130" s="33">
        <v>73</v>
      </c>
      <c r="F130" s="33" t="s">
        <v>325</v>
      </c>
      <c r="G130" s="33" t="s">
        <v>325</v>
      </c>
      <c r="H130" s="23" t="str">
        <f t="shared" si="3"/>
        <v>廖＊秀貞</v>
      </c>
      <c r="I130" s="23" t="str">
        <f t="shared" si="2"/>
        <v>0＊844437</v>
      </c>
      <c r="J130" s="33" t="s">
        <v>572</v>
      </c>
      <c r="K130" s="33" t="s">
        <v>1131</v>
      </c>
      <c r="L130" s="33">
        <v>5760230</v>
      </c>
      <c r="M130" s="33">
        <v>5760300</v>
      </c>
      <c r="N130" s="33"/>
      <c r="O130" s="33"/>
      <c r="P130" s="33"/>
      <c r="Q130" s="33">
        <v>1125</v>
      </c>
      <c r="R130" s="2"/>
      <c r="S130" s="2"/>
      <c r="T130" s="2"/>
      <c r="U130" s="2"/>
      <c r="V130" s="2"/>
      <c r="W130" s="18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2"/>
      <c r="AP130" s="2"/>
      <c r="AQ130" s="2"/>
      <c r="AR130" s="1"/>
      <c r="AS130" s="1"/>
      <c r="AT130" s="1"/>
      <c r="AU130" s="1"/>
      <c r="AV130" s="1"/>
      <c r="AW130" s="2"/>
      <c r="AX130" s="1"/>
      <c r="AY130" s="1"/>
      <c r="AZ130" s="1"/>
      <c r="BA130" s="1"/>
      <c r="BB130" s="1"/>
      <c r="BC130" s="1"/>
      <c r="BD130" s="1"/>
      <c r="BE130" s="1"/>
      <c r="BF130" s="2"/>
      <c r="BG130" s="1"/>
      <c r="BH130" s="2" t="s">
        <v>1378</v>
      </c>
      <c r="BI130" s="2"/>
      <c r="BJ130" s="1"/>
      <c r="BK130" s="2"/>
      <c r="BL130" s="2"/>
      <c r="BM130" s="2"/>
      <c r="BN130" s="1"/>
      <c r="BO130" s="25"/>
    </row>
    <row r="131" spans="1:67" ht="46.8">
      <c r="A131" s="23">
        <v>127</v>
      </c>
      <c r="B131" s="33" t="s">
        <v>956</v>
      </c>
      <c r="C131" s="33" t="s">
        <v>799</v>
      </c>
      <c r="D131" s="33" t="s">
        <v>218</v>
      </c>
      <c r="E131" s="33">
        <v>64</v>
      </c>
      <c r="F131" s="33" t="s">
        <v>784</v>
      </c>
      <c r="G131" s="33" t="s">
        <v>544</v>
      </c>
      <c r="H131" s="23" t="str">
        <f t="shared" si="3"/>
        <v>俞＊盛</v>
      </c>
      <c r="I131" s="23" t="str">
        <f t="shared" si="2"/>
        <v>0＊495281</v>
      </c>
      <c r="J131" s="33" t="s">
        <v>572</v>
      </c>
      <c r="K131" s="33" t="s">
        <v>1139</v>
      </c>
      <c r="L131" s="33">
        <v>5760191</v>
      </c>
      <c r="M131" s="33">
        <v>5760300</v>
      </c>
      <c r="N131" s="33">
        <v>5760475</v>
      </c>
      <c r="O131" s="33"/>
      <c r="P131" s="33"/>
      <c r="Q131" s="33">
        <v>1125</v>
      </c>
      <c r="R131" s="2"/>
      <c r="S131" s="2"/>
      <c r="T131" s="2"/>
      <c r="U131" s="2"/>
      <c r="V131" s="2"/>
      <c r="W131" s="18"/>
      <c r="X131" s="1"/>
      <c r="Y131" s="1"/>
      <c r="Z131" s="1"/>
      <c r="AA131" s="1"/>
      <c r="AB131" s="1" t="s">
        <v>1377</v>
      </c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2"/>
      <c r="AP131" s="2"/>
      <c r="AQ131" s="2"/>
      <c r="AR131" s="1"/>
      <c r="AS131" s="1"/>
      <c r="AT131" s="1"/>
      <c r="AU131" s="1"/>
      <c r="AV131" s="1"/>
      <c r="AW131" s="2"/>
      <c r="AX131" s="1"/>
      <c r="AY131" s="1"/>
      <c r="AZ131" s="1"/>
      <c r="BA131" s="1"/>
      <c r="BB131" s="1"/>
      <c r="BC131" s="1"/>
      <c r="BD131" s="1"/>
      <c r="BE131" s="1"/>
      <c r="BF131" s="2"/>
      <c r="BG131" s="1"/>
      <c r="BH131" s="2"/>
      <c r="BI131" s="2"/>
      <c r="BJ131" s="1"/>
      <c r="BK131" s="2"/>
      <c r="BL131" s="2"/>
      <c r="BM131" s="2"/>
      <c r="BN131" s="1" t="s">
        <v>1111</v>
      </c>
      <c r="BO131" s="25"/>
    </row>
    <row r="132" spans="1:67" ht="31.2">
      <c r="A132" s="23">
        <v>128</v>
      </c>
      <c r="B132" s="33" t="s">
        <v>957</v>
      </c>
      <c r="C132" s="33" t="s">
        <v>800</v>
      </c>
      <c r="D132" s="33" t="s">
        <v>216</v>
      </c>
      <c r="E132" s="33">
        <v>73</v>
      </c>
      <c r="F132" s="33" t="s">
        <v>325</v>
      </c>
      <c r="G132" s="33" t="s">
        <v>325</v>
      </c>
      <c r="H132" s="23" t="str">
        <f t="shared" si="3"/>
        <v>蔡＊秀</v>
      </c>
      <c r="I132" s="23" t="str">
        <f t="shared" si="2"/>
        <v>0＊691863</v>
      </c>
      <c r="J132" s="33" t="s">
        <v>572</v>
      </c>
      <c r="K132" s="33" t="s">
        <v>1127</v>
      </c>
      <c r="L132" s="33">
        <v>5760190</v>
      </c>
      <c r="M132" s="33">
        <v>5760300</v>
      </c>
      <c r="N132" s="33"/>
      <c r="O132" s="33"/>
      <c r="P132" s="33"/>
      <c r="Q132" s="33">
        <v>1125</v>
      </c>
      <c r="R132" s="2"/>
      <c r="S132" s="2"/>
      <c r="T132" s="2"/>
      <c r="U132" s="2"/>
      <c r="V132" s="2"/>
      <c r="W132" s="18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2"/>
      <c r="AP132" s="2"/>
      <c r="AQ132" s="2"/>
      <c r="AR132" s="1"/>
      <c r="AS132" s="1"/>
      <c r="AT132" s="1"/>
      <c r="AU132" s="1"/>
      <c r="AV132" s="1"/>
      <c r="AW132" s="2"/>
      <c r="AX132" s="1"/>
      <c r="AY132" s="1"/>
      <c r="AZ132" s="1"/>
      <c r="BA132" s="1"/>
      <c r="BB132" s="1"/>
      <c r="BC132" s="1"/>
      <c r="BD132" s="1"/>
      <c r="BE132" s="1"/>
      <c r="BF132" s="1" t="s">
        <v>1377</v>
      </c>
      <c r="BG132" s="1"/>
      <c r="BH132" s="2"/>
      <c r="BI132" s="2"/>
      <c r="BJ132" s="1"/>
      <c r="BK132" s="2"/>
      <c r="BL132" s="2"/>
      <c r="BM132" s="2"/>
      <c r="BN132" s="1"/>
      <c r="BO132" s="25"/>
    </row>
    <row r="133" spans="1:67" ht="31.2">
      <c r="A133" s="23">
        <v>129</v>
      </c>
      <c r="B133" s="33" t="s">
        <v>958</v>
      </c>
      <c r="C133" s="33" t="s">
        <v>801</v>
      </c>
      <c r="D133" s="33" t="s">
        <v>216</v>
      </c>
      <c r="E133" s="33">
        <v>82</v>
      </c>
      <c r="F133" s="33" t="s">
        <v>325</v>
      </c>
      <c r="G133" s="33" t="s">
        <v>325</v>
      </c>
      <c r="H133" s="23" t="str">
        <f t="shared" si="3"/>
        <v>吳＊玉美</v>
      </c>
      <c r="I133" s="23" t="str">
        <f t="shared" ref="I133:I196" si="4">REPLACE(C133,2,1,"＊")</f>
        <v>1＊829234</v>
      </c>
      <c r="J133" s="33" t="s">
        <v>572</v>
      </c>
      <c r="K133" s="33" t="s">
        <v>1130</v>
      </c>
      <c r="L133" s="33">
        <v>5760191</v>
      </c>
      <c r="M133" s="33">
        <v>5760300</v>
      </c>
      <c r="N133" s="33"/>
      <c r="O133" s="33"/>
      <c r="P133" s="33"/>
      <c r="Q133" s="33">
        <v>1125</v>
      </c>
      <c r="R133" s="2"/>
      <c r="S133" s="2"/>
      <c r="T133" s="2"/>
      <c r="U133" s="2"/>
      <c r="V133" s="2"/>
      <c r="W133" s="18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2"/>
      <c r="AP133" s="2"/>
      <c r="AQ133" s="2"/>
      <c r="AR133" s="1"/>
      <c r="AS133" s="1"/>
      <c r="AT133" s="1"/>
      <c r="AU133" s="1"/>
      <c r="AV133" s="1"/>
      <c r="AW133" s="2"/>
      <c r="AX133" s="1"/>
      <c r="AY133" s="1"/>
      <c r="AZ133" s="1"/>
      <c r="BA133" s="1"/>
      <c r="BB133" s="1"/>
      <c r="BC133" s="1"/>
      <c r="BD133" s="1"/>
      <c r="BE133" s="1"/>
      <c r="BF133" s="2"/>
      <c r="BG133" s="1" t="s">
        <v>1377</v>
      </c>
      <c r="BH133" s="2"/>
      <c r="BI133" s="2"/>
      <c r="BJ133" s="1"/>
      <c r="BK133" s="2"/>
      <c r="BL133" s="2"/>
      <c r="BM133" s="2"/>
      <c r="BN133" s="1"/>
      <c r="BO133" s="25"/>
    </row>
    <row r="134" spans="1:67" ht="31.2">
      <c r="A134" s="23">
        <v>130</v>
      </c>
      <c r="B134" s="33" t="s">
        <v>959</v>
      </c>
      <c r="C134" s="33" t="s">
        <v>802</v>
      </c>
      <c r="D134" s="33" t="s">
        <v>218</v>
      </c>
      <c r="E134" s="33">
        <v>65</v>
      </c>
      <c r="F134" s="33" t="s">
        <v>325</v>
      </c>
      <c r="G134" s="33" t="s">
        <v>325</v>
      </c>
      <c r="H134" s="23" t="str">
        <f t="shared" ref="H134:H197" si="5">REPLACE(B134,2,1,"＊")</f>
        <v>林＊象</v>
      </c>
      <c r="I134" s="23" t="str">
        <f t="shared" si="4"/>
        <v>1＊599708</v>
      </c>
      <c r="J134" s="33" t="s">
        <v>572</v>
      </c>
      <c r="K134" s="33" t="s">
        <v>1127</v>
      </c>
      <c r="L134" s="33">
        <v>5760190</v>
      </c>
      <c r="M134" s="33">
        <v>5760300</v>
      </c>
      <c r="N134" s="33"/>
      <c r="O134" s="33"/>
      <c r="P134" s="33"/>
      <c r="Q134" s="33">
        <v>1125</v>
      </c>
      <c r="R134" s="2"/>
      <c r="S134" s="2"/>
      <c r="T134" s="2"/>
      <c r="U134" s="2"/>
      <c r="V134" s="2"/>
      <c r="W134" s="18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2"/>
      <c r="AP134" s="2"/>
      <c r="AQ134" s="2"/>
      <c r="AR134" s="1"/>
      <c r="AS134" s="1"/>
      <c r="AT134" s="1"/>
      <c r="AU134" s="1"/>
      <c r="AV134" s="1"/>
      <c r="AW134" s="2"/>
      <c r="AX134" s="1"/>
      <c r="AY134" s="1"/>
      <c r="AZ134" s="1"/>
      <c r="BA134" s="1"/>
      <c r="BB134" s="1"/>
      <c r="BC134" s="1"/>
      <c r="BD134" s="1"/>
      <c r="BE134" s="1"/>
      <c r="BF134" s="1" t="s">
        <v>1377</v>
      </c>
      <c r="BG134" s="1"/>
      <c r="BH134" s="2"/>
      <c r="BI134" s="2"/>
      <c r="BJ134" s="1"/>
      <c r="BK134" s="2"/>
      <c r="BL134" s="2"/>
      <c r="BM134" s="2"/>
      <c r="BN134" s="1"/>
      <c r="BO134" s="25"/>
    </row>
    <row r="135" spans="1:67" ht="31.2">
      <c r="A135" s="23">
        <v>131</v>
      </c>
      <c r="B135" s="33" t="s">
        <v>662</v>
      </c>
      <c r="C135" s="33" t="s">
        <v>663</v>
      </c>
      <c r="D135" s="33" t="s">
        <v>216</v>
      </c>
      <c r="E135" s="33">
        <v>64</v>
      </c>
      <c r="F135" s="33" t="s">
        <v>325</v>
      </c>
      <c r="G135" s="33" t="s">
        <v>325</v>
      </c>
      <c r="H135" s="23" t="str">
        <f t="shared" si="5"/>
        <v>林＊秀</v>
      </c>
      <c r="I135" s="23" t="str">
        <f t="shared" si="4"/>
        <v>2＊120988</v>
      </c>
      <c r="J135" s="33" t="s">
        <v>572</v>
      </c>
      <c r="K135" s="33" t="s">
        <v>1127</v>
      </c>
      <c r="L135" s="33">
        <v>5760190</v>
      </c>
      <c r="M135" s="33">
        <v>5760300</v>
      </c>
      <c r="N135" s="33"/>
      <c r="O135" s="33"/>
      <c r="P135" s="33"/>
      <c r="Q135" s="33">
        <v>1125</v>
      </c>
      <c r="R135" s="2"/>
      <c r="S135" s="2"/>
      <c r="T135" s="2"/>
      <c r="U135" s="2"/>
      <c r="V135" s="2"/>
      <c r="W135" s="18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2"/>
      <c r="AP135" s="2"/>
      <c r="AQ135" s="2"/>
      <c r="AR135" s="1"/>
      <c r="AS135" s="1"/>
      <c r="AT135" s="1"/>
      <c r="AU135" s="1"/>
      <c r="AV135" s="1"/>
      <c r="AW135" s="2"/>
      <c r="AX135" s="1"/>
      <c r="AY135" s="1"/>
      <c r="AZ135" s="1"/>
      <c r="BA135" s="1"/>
      <c r="BB135" s="1"/>
      <c r="BC135" s="1"/>
      <c r="BD135" s="1"/>
      <c r="BE135" s="1"/>
      <c r="BF135" s="1" t="s">
        <v>1377</v>
      </c>
      <c r="BG135" s="1"/>
      <c r="BH135" s="2"/>
      <c r="BI135" s="2"/>
      <c r="BJ135" s="1"/>
      <c r="BK135" s="2"/>
      <c r="BL135" s="2"/>
      <c r="BM135" s="2"/>
      <c r="BN135" s="1"/>
      <c r="BO135" s="25"/>
    </row>
    <row r="136" spans="1:67" ht="62.4">
      <c r="A136" s="23">
        <v>132</v>
      </c>
      <c r="B136" s="33" t="s">
        <v>960</v>
      </c>
      <c r="C136" s="33" t="s">
        <v>803</v>
      </c>
      <c r="D136" s="33" t="s">
        <v>216</v>
      </c>
      <c r="E136" s="33">
        <v>64</v>
      </c>
      <c r="F136" s="33" t="s">
        <v>325</v>
      </c>
      <c r="G136" s="33" t="s">
        <v>325</v>
      </c>
      <c r="H136" s="23" t="str">
        <f t="shared" si="5"/>
        <v>李＊宜</v>
      </c>
      <c r="I136" s="23" t="str">
        <f t="shared" si="4"/>
        <v>2＊247066</v>
      </c>
      <c r="J136" s="33" t="s">
        <v>572</v>
      </c>
      <c r="K136" s="33" t="s">
        <v>1145</v>
      </c>
      <c r="L136" s="33">
        <v>5760190</v>
      </c>
      <c r="M136" s="33">
        <v>5760300</v>
      </c>
      <c r="N136" s="33">
        <v>5760475</v>
      </c>
      <c r="O136" s="33">
        <v>5761110</v>
      </c>
      <c r="P136" s="33"/>
      <c r="Q136" s="33">
        <v>1125</v>
      </c>
      <c r="R136" s="2"/>
      <c r="S136" s="2"/>
      <c r="T136" s="2"/>
      <c r="U136" s="2"/>
      <c r="V136" s="2"/>
      <c r="W136" s="18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2"/>
      <c r="AP136" s="2"/>
      <c r="AQ136" s="2"/>
      <c r="AR136" s="1"/>
      <c r="AS136" s="1"/>
      <c r="AT136" s="1"/>
      <c r="AU136" s="1"/>
      <c r="AV136" s="1"/>
      <c r="AW136" s="2"/>
      <c r="AX136" s="1"/>
      <c r="AY136" s="1"/>
      <c r="AZ136" s="1"/>
      <c r="BA136" s="1" t="s">
        <v>1377</v>
      </c>
      <c r="BB136" s="1"/>
      <c r="BC136" s="1"/>
      <c r="BD136" s="1"/>
      <c r="BE136" s="1"/>
      <c r="BF136" s="1" t="s">
        <v>1377</v>
      </c>
      <c r="BG136" s="1"/>
      <c r="BH136" s="2"/>
      <c r="BI136" s="2"/>
      <c r="BJ136" s="1" t="s">
        <v>1114</v>
      </c>
      <c r="BK136" s="2"/>
      <c r="BL136" s="2"/>
      <c r="BM136" s="2"/>
      <c r="BN136" s="1" t="s">
        <v>1111</v>
      </c>
      <c r="BO136" s="25"/>
    </row>
    <row r="137" spans="1:67" ht="31.2">
      <c r="A137" s="23">
        <v>133</v>
      </c>
      <c r="B137" s="33" t="s">
        <v>961</v>
      </c>
      <c r="C137" s="33" t="s">
        <v>804</v>
      </c>
      <c r="D137" s="33" t="s">
        <v>216</v>
      </c>
      <c r="E137" s="33">
        <v>79</v>
      </c>
      <c r="F137" s="33" t="s">
        <v>325</v>
      </c>
      <c r="G137" s="33" t="s">
        <v>325</v>
      </c>
      <c r="H137" s="23" t="str">
        <f t="shared" si="5"/>
        <v>江＊幸子</v>
      </c>
      <c r="I137" s="23" t="str">
        <f t="shared" si="4"/>
        <v>2＊502175</v>
      </c>
      <c r="J137" s="33" t="s">
        <v>572</v>
      </c>
      <c r="K137" s="33" t="s">
        <v>1127</v>
      </c>
      <c r="L137" s="33">
        <v>5760190</v>
      </c>
      <c r="M137" s="33">
        <v>5760300</v>
      </c>
      <c r="N137" s="33"/>
      <c r="O137" s="33"/>
      <c r="P137" s="33"/>
      <c r="Q137" s="33">
        <v>1125</v>
      </c>
      <c r="R137" s="2"/>
      <c r="S137" s="2"/>
      <c r="T137" s="2"/>
      <c r="U137" s="2"/>
      <c r="V137" s="2"/>
      <c r="W137" s="18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2"/>
      <c r="AP137" s="2"/>
      <c r="AQ137" s="2"/>
      <c r="AR137" s="1"/>
      <c r="AS137" s="1"/>
      <c r="AT137" s="1"/>
      <c r="AU137" s="1"/>
      <c r="AV137" s="1"/>
      <c r="AW137" s="2"/>
      <c r="AX137" s="1"/>
      <c r="AY137" s="1"/>
      <c r="AZ137" s="1"/>
      <c r="BA137" s="1"/>
      <c r="BB137" s="1"/>
      <c r="BC137" s="1"/>
      <c r="BD137" s="1"/>
      <c r="BE137" s="1"/>
      <c r="BF137" s="1" t="s">
        <v>1377</v>
      </c>
      <c r="BG137" s="1"/>
      <c r="BH137" s="2"/>
      <c r="BI137" s="2"/>
      <c r="BJ137" s="1"/>
      <c r="BK137" s="2"/>
      <c r="BL137" s="2"/>
      <c r="BM137" s="2"/>
      <c r="BN137" s="1"/>
      <c r="BO137" s="25"/>
    </row>
    <row r="138" spans="1:67" ht="16.2">
      <c r="A138" s="23">
        <v>134</v>
      </c>
      <c r="B138" s="33" t="s">
        <v>962</v>
      </c>
      <c r="C138" s="33" t="s">
        <v>805</v>
      </c>
      <c r="D138" s="33" t="s">
        <v>218</v>
      </c>
      <c r="E138" s="33">
        <v>91</v>
      </c>
      <c r="F138" s="33" t="s">
        <v>767</v>
      </c>
      <c r="G138" s="33" t="s">
        <v>806</v>
      </c>
      <c r="H138" s="23" t="str">
        <f t="shared" si="5"/>
        <v>吳＊章</v>
      </c>
      <c r="I138" s="23" t="str">
        <f t="shared" si="4"/>
        <v>0＊535772</v>
      </c>
      <c r="J138" s="33" t="s">
        <v>769</v>
      </c>
      <c r="K138" s="33">
        <v>5761110</v>
      </c>
      <c r="L138" s="33">
        <v>5761110</v>
      </c>
      <c r="M138" s="33"/>
      <c r="N138" s="33"/>
      <c r="O138" s="33"/>
      <c r="P138" s="33"/>
      <c r="Q138" s="33">
        <v>1125</v>
      </c>
      <c r="R138" s="2"/>
      <c r="S138" s="2"/>
      <c r="T138" s="2"/>
      <c r="U138" s="2"/>
      <c r="V138" s="2"/>
      <c r="W138" s="18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2"/>
      <c r="AP138" s="2"/>
      <c r="AQ138" s="2"/>
      <c r="AR138" s="1"/>
      <c r="AS138" s="1"/>
      <c r="AT138" s="1"/>
      <c r="AU138" s="1"/>
      <c r="AV138" s="1"/>
      <c r="AW138" s="2"/>
      <c r="AX138" s="1"/>
      <c r="AY138" s="1"/>
      <c r="AZ138" s="1"/>
      <c r="BA138" s="1" t="s">
        <v>1377</v>
      </c>
      <c r="BB138" s="1"/>
      <c r="BC138" s="1"/>
      <c r="BD138" s="1"/>
      <c r="BE138" s="1"/>
      <c r="BF138" s="2"/>
      <c r="BG138" s="1"/>
      <c r="BH138" s="2"/>
      <c r="BI138" s="2"/>
      <c r="BJ138" s="1"/>
      <c r="BK138" s="2"/>
      <c r="BL138" s="2"/>
      <c r="BM138" s="2"/>
      <c r="BN138" s="1"/>
      <c r="BO138" s="25"/>
    </row>
    <row r="139" spans="1:67" ht="31.2">
      <c r="A139" s="23">
        <v>135</v>
      </c>
      <c r="B139" s="33" t="s">
        <v>963</v>
      </c>
      <c r="C139" s="33" t="s">
        <v>458</v>
      </c>
      <c r="D139" s="33" t="s">
        <v>216</v>
      </c>
      <c r="E139" s="33">
        <v>66</v>
      </c>
      <c r="F139" s="33" t="s">
        <v>325</v>
      </c>
      <c r="G139" s="33" t="s">
        <v>325</v>
      </c>
      <c r="H139" s="23" t="str">
        <f t="shared" si="5"/>
        <v>許＊枝</v>
      </c>
      <c r="I139" s="23" t="str">
        <f t="shared" si="4"/>
        <v>0＊065068</v>
      </c>
      <c r="J139" s="33" t="s">
        <v>769</v>
      </c>
      <c r="K139" s="33" t="s">
        <v>1127</v>
      </c>
      <c r="L139" s="33">
        <v>5760190</v>
      </c>
      <c r="M139" s="33">
        <v>5760300</v>
      </c>
      <c r="N139" s="33"/>
      <c r="O139" s="33"/>
      <c r="P139" s="33"/>
      <c r="Q139" s="33">
        <v>1125</v>
      </c>
      <c r="R139" s="2"/>
      <c r="S139" s="2"/>
      <c r="T139" s="2"/>
      <c r="U139" s="2"/>
      <c r="V139" s="2"/>
      <c r="W139" s="18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2"/>
      <c r="AP139" s="2"/>
      <c r="AQ139" s="2"/>
      <c r="AR139" s="1"/>
      <c r="AS139" s="1"/>
      <c r="AT139" s="1"/>
      <c r="AU139" s="1"/>
      <c r="AV139" s="1"/>
      <c r="AW139" s="2"/>
      <c r="AX139" s="1"/>
      <c r="AY139" s="1"/>
      <c r="AZ139" s="1"/>
      <c r="BA139" s="1"/>
      <c r="BB139" s="1"/>
      <c r="BC139" s="1"/>
      <c r="BD139" s="1"/>
      <c r="BE139" s="1"/>
      <c r="BF139" s="1" t="s">
        <v>1377</v>
      </c>
      <c r="BG139" s="1"/>
      <c r="BH139" s="2"/>
      <c r="BI139" s="2"/>
      <c r="BJ139" s="1"/>
      <c r="BK139" s="2"/>
      <c r="BL139" s="2"/>
      <c r="BM139" s="2"/>
      <c r="BN139" s="1"/>
      <c r="BO139" s="25"/>
    </row>
    <row r="140" spans="1:67" ht="31.2">
      <c r="A140" s="23">
        <v>136</v>
      </c>
      <c r="B140" s="33" t="s">
        <v>964</v>
      </c>
      <c r="C140" s="33" t="s">
        <v>807</v>
      </c>
      <c r="D140" s="33" t="s">
        <v>218</v>
      </c>
      <c r="E140" s="33">
        <v>49</v>
      </c>
      <c r="F140" s="33" t="s">
        <v>325</v>
      </c>
      <c r="G140" s="33" t="s">
        <v>325</v>
      </c>
      <c r="H140" s="23" t="str">
        <f t="shared" si="5"/>
        <v>梁＊雄</v>
      </c>
      <c r="I140" s="23" t="str">
        <f t="shared" si="4"/>
        <v>0＊413995</v>
      </c>
      <c r="J140" s="33" t="s">
        <v>769</v>
      </c>
      <c r="K140" s="33" t="s">
        <v>1127</v>
      </c>
      <c r="L140" s="33">
        <v>5760190</v>
      </c>
      <c r="M140" s="33">
        <v>5760300</v>
      </c>
      <c r="N140" s="33"/>
      <c r="O140" s="33"/>
      <c r="P140" s="33"/>
      <c r="Q140" s="33">
        <v>1125</v>
      </c>
      <c r="R140" s="2"/>
      <c r="S140" s="2"/>
      <c r="T140" s="2"/>
      <c r="U140" s="2"/>
      <c r="V140" s="2"/>
      <c r="W140" s="18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2"/>
      <c r="AP140" s="2"/>
      <c r="AQ140" s="2"/>
      <c r="AR140" s="1"/>
      <c r="AS140" s="1"/>
      <c r="AT140" s="1"/>
      <c r="AU140" s="1"/>
      <c r="AV140" s="1"/>
      <c r="AW140" s="2"/>
      <c r="AX140" s="1"/>
      <c r="AY140" s="1"/>
      <c r="AZ140" s="1"/>
      <c r="BA140" s="1"/>
      <c r="BB140" s="1"/>
      <c r="BC140" s="1"/>
      <c r="BD140" s="1"/>
      <c r="BE140" s="1"/>
      <c r="BF140" s="1" t="s">
        <v>1377</v>
      </c>
      <c r="BG140" s="1"/>
      <c r="BH140" s="2"/>
      <c r="BI140" s="2"/>
      <c r="BJ140" s="1"/>
      <c r="BK140" s="2"/>
      <c r="BL140" s="2"/>
      <c r="BM140" s="2"/>
      <c r="BN140" s="1"/>
      <c r="BO140" s="25"/>
    </row>
    <row r="141" spans="1:67" ht="31.2">
      <c r="A141" s="23">
        <v>137</v>
      </c>
      <c r="B141" s="33" t="s">
        <v>653</v>
      </c>
      <c r="C141" s="33" t="s">
        <v>654</v>
      </c>
      <c r="D141" s="33" t="s">
        <v>216</v>
      </c>
      <c r="E141" s="33">
        <v>65</v>
      </c>
      <c r="F141" s="33" t="s">
        <v>325</v>
      </c>
      <c r="G141" s="33" t="s">
        <v>325</v>
      </c>
      <c r="H141" s="23" t="str">
        <f t="shared" si="5"/>
        <v>吳＊貴美</v>
      </c>
      <c r="I141" s="23" t="str">
        <f t="shared" si="4"/>
        <v>0＊717350</v>
      </c>
      <c r="J141" s="33" t="s">
        <v>769</v>
      </c>
      <c r="K141" s="33" t="s">
        <v>1131</v>
      </c>
      <c r="L141" s="33">
        <v>5760230</v>
      </c>
      <c r="M141" s="33">
        <v>5760300</v>
      </c>
      <c r="N141" s="33"/>
      <c r="O141" s="33"/>
      <c r="P141" s="33"/>
      <c r="Q141" s="33">
        <v>1125</v>
      </c>
      <c r="R141" s="2"/>
      <c r="S141" s="2"/>
      <c r="T141" s="2"/>
      <c r="U141" s="2"/>
      <c r="V141" s="2"/>
      <c r="W141" s="18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2"/>
      <c r="AP141" s="2"/>
      <c r="AQ141" s="2"/>
      <c r="AR141" s="1"/>
      <c r="AS141" s="1"/>
      <c r="AT141" s="1"/>
      <c r="AU141" s="1"/>
      <c r="AV141" s="1"/>
      <c r="AW141" s="2"/>
      <c r="AX141" s="1"/>
      <c r="AY141" s="1"/>
      <c r="AZ141" s="1"/>
      <c r="BA141" s="1"/>
      <c r="BB141" s="1"/>
      <c r="BC141" s="1"/>
      <c r="BD141" s="1"/>
      <c r="BE141" s="1"/>
      <c r="BF141" s="2"/>
      <c r="BG141" s="1"/>
      <c r="BH141" s="2" t="s">
        <v>1378</v>
      </c>
      <c r="BI141" s="2"/>
      <c r="BJ141" s="1"/>
      <c r="BK141" s="2"/>
      <c r="BL141" s="2"/>
      <c r="BM141" s="2"/>
      <c r="BN141" s="1"/>
      <c r="BO141" s="25"/>
    </row>
    <row r="142" spans="1:67" ht="31.2">
      <c r="A142" s="23">
        <v>138</v>
      </c>
      <c r="B142" s="33" t="s">
        <v>965</v>
      </c>
      <c r="C142" s="33" t="s">
        <v>808</v>
      </c>
      <c r="D142" s="33" t="s">
        <v>218</v>
      </c>
      <c r="E142" s="33">
        <v>68</v>
      </c>
      <c r="F142" s="33" t="s">
        <v>325</v>
      </c>
      <c r="G142" s="33" t="s">
        <v>325</v>
      </c>
      <c r="H142" s="23" t="str">
        <f t="shared" si="5"/>
        <v>呂＊宗</v>
      </c>
      <c r="I142" s="23" t="str">
        <f t="shared" si="4"/>
        <v>1＊016325</v>
      </c>
      <c r="J142" s="33" t="s">
        <v>769</v>
      </c>
      <c r="K142" s="33" t="s">
        <v>1127</v>
      </c>
      <c r="L142" s="33">
        <v>5760190</v>
      </c>
      <c r="M142" s="33">
        <v>5760300</v>
      </c>
      <c r="N142" s="33"/>
      <c r="O142" s="33"/>
      <c r="P142" s="33"/>
      <c r="Q142" s="33">
        <v>1125</v>
      </c>
      <c r="R142" s="2"/>
      <c r="S142" s="2"/>
      <c r="T142" s="2"/>
      <c r="U142" s="2"/>
      <c r="V142" s="2"/>
      <c r="W142" s="18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2"/>
      <c r="AP142" s="2"/>
      <c r="AQ142" s="2"/>
      <c r="AR142" s="1"/>
      <c r="AS142" s="1"/>
      <c r="AT142" s="1"/>
      <c r="AU142" s="1"/>
      <c r="AV142" s="1"/>
      <c r="AW142" s="2"/>
      <c r="AX142" s="1"/>
      <c r="AY142" s="1"/>
      <c r="AZ142" s="1"/>
      <c r="BA142" s="1"/>
      <c r="BB142" s="1"/>
      <c r="BC142" s="1"/>
      <c r="BD142" s="1"/>
      <c r="BE142" s="1"/>
      <c r="BF142" s="1" t="s">
        <v>1377</v>
      </c>
      <c r="BG142" s="1"/>
      <c r="BH142" s="2"/>
      <c r="BI142" s="2"/>
      <c r="BJ142" s="1"/>
      <c r="BK142" s="2"/>
      <c r="BL142" s="2"/>
      <c r="BM142" s="2"/>
      <c r="BN142" s="1"/>
      <c r="BO142" s="25"/>
    </row>
    <row r="143" spans="1:67" ht="31.2">
      <c r="A143" s="23">
        <v>139</v>
      </c>
      <c r="B143" s="33" t="s">
        <v>966</v>
      </c>
      <c r="C143" s="33" t="s">
        <v>809</v>
      </c>
      <c r="D143" s="33" t="s">
        <v>218</v>
      </c>
      <c r="E143" s="33">
        <v>78</v>
      </c>
      <c r="F143" s="33" t="s">
        <v>325</v>
      </c>
      <c r="G143" s="33" t="s">
        <v>325</v>
      </c>
      <c r="H143" s="23" t="str">
        <f t="shared" si="5"/>
        <v>傅＊湖</v>
      </c>
      <c r="I143" s="23" t="str">
        <f t="shared" si="4"/>
        <v>2＊777127</v>
      </c>
      <c r="J143" s="33" t="s">
        <v>769</v>
      </c>
      <c r="K143" s="33" t="s">
        <v>1127</v>
      </c>
      <c r="L143" s="33">
        <v>5760190</v>
      </c>
      <c r="M143" s="33">
        <v>5760300</v>
      </c>
      <c r="N143" s="33"/>
      <c r="O143" s="33"/>
      <c r="P143" s="33"/>
      <c r="Q143" s="33">
        <v>1125</v>
      </c>
      <c r="R143" s="2"/>
      <c r="S143" s="2"/>
      <c r="T143" s="2"/>
      <c r="U143" s="2"/>
      <c r="V143" s="2"/>
      <c r="W143" s="18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2"/>
      <c r="AP143" s="2"/>
      <c r="AQ143" s="2"/>
      <c r="AR143" s="1"/>
      <c r="AS143" s="1"/>
      <c r="AT143" s="1"/>
      <c r="AU143" s="1"/>
      <c r="AV143" s="1"/>
      <c r="AW143" s="2"/>
      <c r="AX143" s="1"/>
      <c r="AY143" s="1"/>
      <c r="AZ143" s="1"/>
      <c r="BA143" s="1"/>
      <c r="BB143" s="1"/>
      <c r="BC143" s="1"/>
      <c r="BD143" s="1"/>
      <c r="BE143" s="1"/>
      <c r="BF143" s="1" t="s">
        <v>1377</v>
      </c>
      <c r="BG143" s="1"/>
      <c r="BH143" s="2"/>
      <c r="BI143" s="2"/>
      <c r="BJ143" s="1"/>
      <c r="BK143" s="2"/>
      <c r="BL143" s="2"/>
      <c r="BM143" s="2"/>
      <c r="BN143" s="1"/>
      <c r="BO143" s="25"/>
    </row>
    <row r="144" spans="1:67" ht="46.8">
      <c r="A144" s="23">
        <v>140</v>
      </c>
      <c r="B144" s="33" t="s">
        <v>967</v>
      </c>
      <c r="C144" s="33" t="s">
        <v>478</v>
      </c>
      <c r="D144" s="33" t="s">
        <v>216</v>
      </c>
      <c r="E144" s="33">
        <v>90</v>
      </c>
      <c r="F144" s="33" t="s">
        <v>325</v>
      </c>
      <c r="G144" s="33" t="s">
        <v>325</v>
      </c>
      <c r="H144" s="23" t="str">
        <f t="shared" si="5"/>
        <v>張＊採雲</v>
      </c>
      <c r="I144" s="23" t="str">
        <f t="shared" si="4"/>
        <v>0＊465978</v>
      </c>
      <c r="J144" s="33" t="s">
        <v>768</v>
      </c>
      <c r="K144" s="33" t="s">
        <v>1132</v>
      </c>
      <c r="L144" s="33">
        <v>5760190</v>
      </c>
      <c r="M144" s="33">
        <v>5760300</v>
      </c>
      <c r="N144" s="33">
        <v>5761050</v>
      </c>
      <c r="O144" s="33"/>
      <c r="P144" s="33"/>
      <c r="Q144" s="33">
        <v>1125</v>
      </c>
      <c r="R144" s="2"/>
      <c r="S144" s="2"/>
      <c r="T144" s="2"/>
      <c r="U144" s="2"/>
      <c r="V144" s="2"/>
      <c r="W144" s="18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2"/>
      <c r="AP144" s="2"/>
      <c r="AQ144" s="2"/>
      <c r="AR144" s="1"/>
      <c r="AS144" s="1"/>
      <c r="AT144" s="1"/>
      <c r="AU144" s="1"/>
      <c r="AV144" s="1"/>
      <c r="AW144" s="2"/>
      <c r="AX144" s="1"/>
      <c r="AY144" s="1"/>
      <c r="AZ144" s="1"/>
      <c r="BA144" s="1"/>
      <c r="BB144" s="1"/>
      <c r="BC144" s="1"/>
      <c r="BD144" s="1"/>
      <c r="BE144" s="1" t="s">
        <v>1377</v>
      </c>
      <c r="BF144" s="1" t="s">
        <v>1377</v>
      </c>
      <c r="BG144" s="1"/>
      <c r="BH144" s="2"/>
      <c r="BI144" s="2"/>
      <c r="BJ144" s="1"/>
      <c r="BK144" s="2"/>
      <c r="BL144" s="2"/>
      <c r="BM144" s="2"/>
      <c r="BN144" s="1"/>
      <c r="BO144" s="25"/>
    </row>
    <row r="145" spans="1:67" ht="46.8">
      <c r="A145" s="23">
        <v>141</v>
      </c>
      <c r="B145" s="33" t="s">
        <v>951</v>
      </c>
      <c r="C145" s="33" t="s">
        <v>795</v>
      </c>
      <c r="D145" s="33" t="s">
        <v>216</v>
      </c>
      <c r="E145" s="33">
        <v>81</v>
      </c>
      <c r="F145" s="33" t="s">
        <v>325</v>
      </c>
      <c r="G145" s="33" t="s">
        <v>325</v>
      </c>
      <c r="H145" s="23" t="str">
        <f t="shared" si="5"/>
        <v>周＊玉雲</v>
      </c>
      <c r="I145" s="23" t="str">
        <f t="shared" si="4"/>
        <v>2＊495074</v>
      </c>
      <c r="J145" s="33" t="s">
        <v>776</v>
      </c>
      <c r="K145" s="33" t="s">
        <v>1167</v>
      </c>
      <c r="L145" s="33">
        <v>5760350</v>
      </c>
      <c r="M145" s="33">
        <v>5760475</v>
      </c>
      <c r="N145" s="33">
        <v>5761110</v>
      </c>
      <c r="O145" s="33"/>
      <c r="P145" s="33"/>
      <c r="Q145" s="33">
        <v>1125</v>
      </c>
      <c r="R145" s="2"/>
      <c r="S145" s="2"/>
      <c r="T145" s="2"/>
      <c r="U145" s="2"/>
      <c r="V145" s="2"/>
      <c r="W145" s="18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2"/>
      <c r="AP145" s="2"/>
      <c r="AQ145" s="2"/>
      <c r="AR145" s="1"/>
      <c r="AS145" s="1"/>
      <c r="AT145" s="1"/>
      <c r="AU145" s="1"/>
      <c r="AV145" s="1"/>
      <c r="AW145" s="2"/>
      <c r="AX145" s="1"/>
      <c r="AY145" s="1"/>
      <c r="AZ145" s="1" t="s">
        <v>1377</v>
      </c>
      <c r="BA145" s="1" t="s">
        <v>1377</v>
      </c>
      <c r="BB145" s="1"/>
      <c r="BC145" s="1"/>
      <c r="BD145" s="1"/>
      <c r="BE145" s="1"/>
      <c r="BF145" s="2"/>
      <c r="BG145" s="1"/>
      <c r="BH145" s="2"/>
      <c r="BI145" s="2"/>
      <c r="BJ145" s="1"/>
      <c r="BK145" s="2"/>
      <c r="BL145" s="2"/>
      <c r="BM145" s="2"/>
      <c r="BN145" s="1" t="s">
        <v>1111</v>
      </c>
      <c r="BO145" s="25"/>
    </row>
    <row r="146" spans="1:67" ht="31.2">
      <c r="A146" s="23">
        <v>142</v>
      </c>
      <c r="B146" s="33" t="s">
        <v>968</v>
      </c>
      <c r="C146" s="33" t="s">
        <v>810</v>
      </c>
      <c r="D146" s="33" t="s">
        <v>218</v>
      </c>
      <c r="E146" s="33">
        <v>50</v>
      </c>
      <c r="F146" s="33" t="s">
        <v>325</v>
      </c>
      <c r="G146" s="33" t="s">
        <v>325</v>
      </c>
      <c r="H146" s="23" t="str">
        <f t="shared" si="5"/>
        <v>吳＊文</v>
      </c>
      <c r="I146" s="23" t="str">
        <f t="shared" si="4"/>
        <v>2＊686992</v>
      </c>
      <c r="J146" s="33" t="s">
        <v>776</v>
      </c>
      <c r="K146" s="33" t="s">
        <v>1127</v>
      </c>
      <c r="L146" s="33">
        <v>5760190</v>
      </c>
      <c r="M146" s="33">
        <v>5760300</v>
      </c>
      <c r="N146" s="33"/>
      <c r="O146" s="33"/>
      <c r="P146" s="33"/>
      <c r="Q146" s="33">
        <v>1125</v>
      </c>
      <c r="R146" s="2"/>
      <c r="S146" s="2"/>
      <c r="T146" s="2"/>
      <c r="U146" s="2"/>
      <c r="V146" s="2"/>
      <c r="W146" s="18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2"/>
      <c r="AP146" s="2"/>
      <c r="AQ146" s="2"/>
      <c r="AR146" s="1"/>
      <c r="AS146" s="1"/>
      <c r="AT146" s="1"/>
      <c r="AU146" s="1"/>
      <c r="AV146" s="1"/>
      <c r="AW146" s="2"/>
      <c r="AX146" s="1"/>
      <c r="AY146" s="1"/>
      <c r="AZ146" s="1"/>
      <c r="BA146" s="1"/>
      <c r="BB146" s="1"/>
      <c r="BC146" s="1"/>
      <c r="BD146" s="1"/>
      <c r="BE146" s="1"/>
      <c r="BF146" s="1" t="s">
        <v>1377</v>
      </c>
      <c r="BG146" s="1"/>
      <c r="BH146" s="2"/>
      <c r="BI146" s="2"/>
      <c r="BJ146" s="1"/>
      <c r="BK146" s="2"/>
      <c r="BL146" s="2"/>
      <c r="BM146" s="2"/>
      <c r="BN146" s="1"/>
      <c r="BO146" s="25"/>
    </row>
    <row r="147" spans="1:67" ht="46.8">
      <c r="A147" s="23">
        <v>143</v>
      </c>
      <c r="B147" s="33" t="s">
        <v>969</v>
      </c>
      <c r="C147" s="33" t="s">
        <v>811</v>
      </c>
      <c r="D147" s="33" t="s">
        <v>216</v>
      </c>
      <c r="E147" s="33">
        <v>55</v>
      </c>
      <c r="F147" s="33" t="s">
        <v>325</v>
      </c>
      <c r="G147" s="33" t="s">
        <v>325</v>
      </c>
      <c r="H147" s="23" t="str">
        <f t="shared" si="5"/>
        <v>林＊卿</v>
      </c>
      <c r="I147" s="23" t="str">
        <f t="shared" si="4"/>
        <v>2＊901960</v>
      </c>
      <c r="J147" s="33" t="s">
        <v>776</v>
      </c>
      <c r="K147" s="33" t="s">
        <v>1132</v>
      </c>
      <c r="L147" s="33">
        <v>5760190</v>
      </c>
      <c r="M147" s="33">
        <v>5760300</v>
      </c>
      <c r="N147" s="33">
        <v>5761050</v>
      </c>
      <c r="O147" s="33"/>
      <c r="P147" s="33"/>
      <c r="Q147" s="33">
        <v>1125</v>
      </c>
      <c r="R147" s="2"/>
      <c r="S147" s="2"/>
      <c r="T147" s="2"/>
      <c r="U147" s="2"/>
      <c r="V147" s="2"/>
      <c r="W147" s="18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2"/>
      <c r="AP147" s="2"/>
      <c r="AQ147" s="2"/>
      <c r="AR147" s="1"/>
      <c r="AS147" s="1"/>
      <c r="AT147" s="1"/>
      <c r="AU147" s="1"/>
      <c r="AV147" s="1"/>
      <c r="AW147" s="2"/>
      <c r="AX147" s="1"/>
      <c r="AY147" s="1"/>
      <c r="AZ147" s="1"/>
      <c r="BA147" s="1"/>
      <c r="BB147" s="1"/>
      <c r="BC147" s="1"/>
      <c r="BD147" s="1"/>
      <c r="BE147" s="1" t="s">
        <v>1377</v>
      </c>
      <c r="BF147" s="1" t="s">
        <v>1377</v>
      </c>
      <c r="BG147" s="1"/>
      <c r="BH147" s="2"/>
      <c r="BI147" s="2"/>
      <c r="BJ147" s="1"/>
      <c r="BK147" s="2"/>
      <c r="BL147" s="2"/>
      <c r="BM147" s="2"/>
      <c r="BN147" s="1"/>
      <c r="BO147" s="25"/>
    </row>
    <row r="148" spans="1:67" ht="16.2">
      <c r="A148" s="23">
        <v>144</v>
      </c>
      <c r="B148" s="33" t="s">
        <v>970</v>
      </c>
      <c r="C148" s="33" t="s">
        <v>486</v>
      </c>
      <c r="D148" s="33" t="s">
        <v>216</v>
      </c>
      <c r="E148" s="33">
        <v>70</v>
      </c>
      <c r="F148" s="33" t="s">
        <v>325</v>
      </c>
      <c r="G148" s="33" t="s">
        <v>325</v>
      </c>
      <c r="H148" s="23" t="str">
        <f t="shared" si="5"/>
        <v>蔡＊妙</v>
      </c>
      <c r="I148" s="23" t="str">
        <f t="shared" si="4"/>
        <v>0＊087943</v>
      </c>
      <c r="J148" s="33" t="s">
        <v>778</v>
      </c>
      <c r="K148" s="33">
        <v>5760350</v>
      </c>
      <c r="L148" s="33">
        <v>5760350</v>
      </c>
      <c r="M148" s="33"/>
      <c r="N148" s="33"/>
      <c r="O148" s="33"/>
      <c r="P148" s="33"/>
      <c r="Q148" s="33">
        <v>1125</v>
      </c>
      <c r="R148" s="2"/>
      <c r="S148" s="2"/>
      <c r="T148" s="2"/>
      <c r="U148" s="2"/>
      <c r="V148" s="2"/>
      <c r="W148" s="18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2"/>
      <c r="AP148" s="2"/>
      <c r="AQ148" s="2"/>
      <c r="AR148" s="1"/>
      <c r="AS148" s="1"/>
      <c r="AT148" s="1"/>
      <c r="AU148" s="1"/>
      <c r="AV148" s="1"/>
      <c r="AW148" s="2"/>
      <c r="AX148" s="1"/>
      <c r="AY148" s="1"/>
      <c r="AZ148" s="1" t="s">
        <v>1377</v>
      </c>
      <c r="BA148" s="1"/>
      <c r="BB148" s="1"/>
      <c r="BC148" s="1"/>
      <c r="BD148" s="1"/>
      <c r="BE148" s="1"/>
      <c r="BF148" s="2"/>
      <c r="BG148" s="1"/>
      <c r="BH148" s="2"/>
      <c r="BI148" s="2"/>
      <c r="BJ148" s="1"/>
      <c r="BK148" s="2"/>
      <c r="BL148" s="2"/>
      <c r="BM148" s="2"/>
      <c r="BN148" s="1"/>
      <c r="BO148" s="25"/>
    </row>
    <row r="149" spans="1:67" ht="31.2">
      <c r="A149" s="23">
        <v>145</v>
      </c>
      <c r="B149" s="33" t="s">
        <v>971</v>
      </c>
      <c r="C149" s="33" t="s">
        <v>812</v>
      </c>
      <c r="D149" s="33" t="s">
        <v>218</v>
      </c>
      <c r="E149" s="33">
        <v>83</v>
      </c>
      <c r="F149" s="33" t="s">
        <v>325</v>
      </c>
      <c r="G149" s="33" t="s">
        <v>325</v>
      </c>
      <c r="H149" s="23" t="str">
        <f t="shared" si="5"/>
        <v>彭＊光</v>
      </c>
      <c r="I149" s="23" t="str">
        <f t="shared" si="4"/>
        <v>1＊007081</v>
      </c>
      <c r="J149" s="33" t="s">
        <v>778</v>
      </c>
      <c r="K149" s="33" t="s">
        <v>1130</v>
      </c>
      <c r="L149" s="33">
        <v>5760191</v>
      </c>
      <c r="M149" s="33">
        <v>5760300</v>
      </c>
      <c r="N149" s="33"/>
      <c r="O149" s="33"/>
      <c r="P149" s="33"/>
      <c r="Q149" s="33">
        <v>1125</v>
      </c>
      <c r="R149" s="2"/>
      <c r="S149" s="2"/>
      <c r="T149" s="2"/>
      <c r="U149" s="2"/>
      <c r="V149" s="2"/>
      <c r="W149" s="18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2"/>
      <c r="AP149" s="2"/>
      <c r="AQ149" s="2"/>
      <c r="AR149" s="1"/>
      <c r="AS149" s="1"/>
      <c r="AT149" s="1"/>
      <c r="AU149" s="1"/>
      <c r="AV149" s="1"/>
      <c r="AW149" s="2"/>
      <c r="AX149" s="1"/>
      <c r="AY149" s="1"/>
      <c r="AZ149" s="1"/>
      <c r="BA149" s="1"/>
      <c r="BB149" s="1"/>
      <c r="BC149" s="1"/>
      <c r="BD149" s="1"/>
      <c r="BE149" s="1"/>
      <c r="BF149" s="2"/>
      <c r="BG149" s="1" t="s">
        <v>1377</v>
      </c>
      <c r="BH149" s="2"/>
      <c r="BI149" s="2"/>
      <c r="BJ149" s="1"/>
      <c r="BK149" s="2"/>
      <c r="BL149" s="2"/>
      <c r="BM149" s="2"/>
      <c r="BN149" s="1"/>
      <c r="BO149" s="25"/>
    </row>
    <row r="150" spans="1:67" ht="46.8">
      <c r="A150" s="23">
        <v>146</v>
      </c>
      <c r="B150" s="33" t="s">
        <v>972</v>
      </c>
      <c r="C150" s="33" t="s">
        <v>813</v>
      </c>
      <c r="D150" s="33" t="s">
        <v>216</v>
      </c>
      <c r="E150" s="33">
        <v>37</v>
      </c>
      <c r="F150" s="33" t="s">
        <v>325</v>
      </c>
      <c r="G150" s="33" t="s">
        <v>325</v>
      </c>
      <c r="H150" s="23" t="str">
        <f t="shared" si="5"/>
        <v>卓＊萍</v>
      </c>
      <c r="I150" s="23" t="str">
        <f t="shared" si="4"/>
        <v>2＊495645</v>
      </c>
      <c r="J150" s="33" t="s">
        <v>778</v>
      </c>
      <c r="K150" s="33" t="s">
        <v>1140</v>
      </c>
      <c r="L150" s="33">
        <v>5760190</v>
      </c>
      <c r="M150" s="33">
        <v>5760200</v>
      </c>
      <c r="N150" s="33">
        <v>5760300</v>
      </c>
      <c r="O150" s="33"/>
      <c r="P150" s="33"/>
      <c r="Q150" s="33">
        <v>1125</v>
      </c>
      <c r="R150" s="2"/>
      <c r="S150" s="2"/>
      <c r="T150" s="2"/>
      <c r="U150" s="2"/>
      <c r="V150" s="2"/>
      <c r="W150" s="18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2"/>
      <c r="AP150" s="2"/>
      <c r="AQ150" s="2"/>
      <c r="AR150" s="1"/>
      <c r="AS150" s="1"/>
      <c r="AT150" s="1"/>
      <c r="AU150" s="1"/>
      <c r="AV150" s="1"/>
      <c r="AW150" s="2"/>
      <c r="AX150" s="1"/>
      <c r="AY150" s="1"/>
      <c r="AZ150" s="1"/>
      <c r="BA150" s="1"/>
      <c r="BB150" s="1"/>
      <c r="BC150" s="1"/>
      <c r="BD150" s="1"/>
      <c r="BE150" s="1"/>
      <c r="BF150" s="1" t="s">
        <v>1377</v>
      </c>
      <c r="BG150" s="1"/>
      <c r="BH150" s="2"/>
      <c r="BI150" s="2"/>
      <c r="BJ150" s="1"/>
      <c r="BK150" s="2" t="s">
        <v>1141</v>
      </c>
      <c r="BL150" s="2"/>
      <c r="BM150" s="2"/>
      <c r="BN150" s="1"/>
      <c r="BO150" s="25"/>
    </row>
    <row r="151" spans="1:67" ht="46.8">
      <c r="A151" s="23">
        <v>147</v>
      </c>
      <c r="B151" s="33" t="s">
        <v>281</v>
      </c>
      <c r="C151" s="33" t="s">
        <v>102</v>
      </c>
      <c r="D151" s="33" t="s">
        <v>218</v>
      </c>
      <c r="E151" s="33">
        <v>58</v>
      </c>
      <c r="F151" s="33" t="s">
        <v>325</v>
      </c>
      <c r="G151" s="33" t="s">
        <v>325</v>
      </c>
      <c r="H151" s="23" t="str">
        <f t="shared" si="5"/>
        <v>許＊敏</v>
      </c>
      <c r="I151" s="23" t="str">
        <f t="shared" si="4"/>
        <v>2＊753554</v>
      </c>
      <c r="J151" s="33" t="s">
        <v>778</v>
      </c>
      <c r="K151" s="33" t="s">
        <v>1132</v>
      </c>
      <c r="L151" s="33">
        <v>5760190</v>
      </c>
      <c r="M151" s="33">
        <v>5760300</v>
      </c>
      <c r="N151" s="33">
        <v>5761050</v>
      </c>
      <c r="O151" s="33"/>
      <c r="P151" s="33"/>
      <c r="Q151" s="33">
        <v>1125</v>
      </c>
      <c r="R151" s="2"/>
      <c r="S151" s="2"/>
      <c r="T151" s="2"/>
      <c r="U151" s="2"/>
      <c r="V151" s="2"/>
      <c r="W151" s="18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2"/>
      <c r="AP151" s="2"/>
      <c r="AQ151" s="2"/>
      <c r="AR151" s="1"/>
      <c r="AS151" s="1"/>
      <c r="AT151" s="1"/>
      <c r="AU151" s="1"/>
      <c r="AV151" s="1"/>
      <c r="AW151" s="2"/>
      <c r="AX151" s="1"/>
      <c r="AY151" s="1"/>
      <c r="AZ151" s="1"/>
      <c r="BA151" s="1"/>
      <c r="BB151" s="1"/>
      <c r="BC151" s="1"/>
      <c r="BD151" s="1"/>
      <c r="BE151" s="1" t="s">
        <v>1377</v>
      </c>
      <c r="BF151" s="1" t="s">
        <v>1377</v>
      </c>
      <c r="BG151" s="1"/>
      <c r="BH151" s="2"/>
      <c r="BI151" s="2"/>
      <c r="BJ151" s="1"/>
      <c r="BK151" s="2"/>
      <c r="BL151" s="2"/>
      <c r="BM151" s="2"/>
      <c r="BN151" s="1"/>
      <c r="BO151" s="25"/>
    </row>
    <row r="152" spans="1:67" ht="31.2">
      <c r="A152" s="23">
        <v>148</v>
      </c>
      <c r="B152" s="33" t="s">
        <v>973</v>
      </c>
      <c r="C152" s="33" t="s">
        <v>814</v>
      </c>
      <c r="D152" s="33" t="s">
        <v>216</v>
      </c>
      <c r="E152" s="33">
        <v>73</v>
      </c>
      <c r="F152" s="33" t="s">
        <v>325</v>
      </c>
      <c r="G152" s="33" t="s">
        <v>325</v>
      </c>
      <c r="H152" s="23" t="str">
        <f t="shared" si="5"/>
        <v>黃＊錦雲</v>
      </c>
      <c r="I152" s="23" t="str">
        <f t="shared" si="4"/>
        <v>0＊886792</v>
      </c>
      <c r="J152" s="33" t="s">
        <v>780</v>
      </c>
      <c r="K152" s="33" t="s">
        <v>1127</v>
      </c>
      <c r="L152" s="33">
        <v>5760190</v>
      </c>
      <c r="M152" s="33">
        <v>5760300</v>
      </c>
      <c r="N152" s="33"/>
      <c r="O152" s="33"/>
      <c r="P152" s="33"/>
      <c r="Q152" s="33">
        <v>1125</v>
      </c>
      <c r="R152" s="2"/>
      <c r="S152" s="2"/>
      <c r="T152" s="2"/>
      <c r="U152" s="2"/>
      <c r="V152" s="2"/>
      <c r="W152" s="18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2"/>
      <c r="AP152" s="2"/>
      <c r="AQ152" s="2"/>
      <c r="AR152" s="1"/>
      <c r="AS152" s="1"/>
      <c r="AT152" s="1"/>
      <c r="AU152" s="1"/>
      <c r="AV152" s="1"/>
      <c r="AW152" s="2"/>
      <c r="AX152" s="1"/>
      <c r="AY152" s="1"/>
      <c r="AZ152" s="1"/>
      <c r="BA152" s="1"/>
      <c r="BB152" s="1"/>
      <c r="BC152" s="1"/>
      <c r="BD152" s="1"/>
      <c r="BE152" s="1"/>
      <c r="BF152" s="27" t="s">
        <v>1168</v>
      </c>
      <c r="BG152" s="1"/>
      <c r="BH152" s="2"/>
      <c r="BI152" s="2"/>
      <c r="BJ152" s="1" t="s">
        <v>1114</v>
      </c>
      <c r="BK152" s="2"/>
      <c r="BL152" s="2"/>
      <c r="BM152" s="2"/>
      <c r="BN152" s="1"/>
      <c r="BO152" s="25"/>
    </row>
    <row r="153" spans="1:67" ht="31.2">
      <c r="A153" s="23">
        <v>149</v>
      </c>
      <c r="B153" s="33" t="s">
        <v>974</v>
      </c>
      <c r="C153" s="33" t="s">
        <v>815</v>
      </c>
      <c r="D153" s="33" t="s">
        <v>216</v>
      </c>
      <c r="E153" s="33">
        <v>71</v>
      </c>
      <c r="F153" s="33" t="s">
        <v>325</v>
      </c>
      <c r="G153" s="33" t="s">
        <v>325</v>
      </c>
      <c r="H153" s="23" t="str">
        <f t="shared" si="5"/>
        <v>曾＊昭</v>
      </c>
      <c r="I153" s="23" t="str">
        <f t="shared" si="4"/>
        <v>0＊561717</v>
      </c>
      <c r="J153" s="33" t="s">
        <v>780</v>
      </c>
      <c r="K153" s="33" t="s">
        <v>1127</v>
      </c>
      <c r="L153" s="33">
        <v>5760190</v>
      </c>
      <c r="M153" s="33">
        <v>5760300</v>
      </c>
      <c r="N153" s="33"/>
      <c r="O153" s="33"/>
      <c r="P153" s="33"/>
      <c r="Q153" s="33">
        <v>1125</v>
      </c>
      <c r="R153" s="2"/>
      <c r="S153" s="2"/>
      <c r="T153" s="2"/>
      <c r="U153" s="2"/>
      <c r="V153" s="2"/>
      <c r="W153" s="18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2"/>
      <c r="AP153" s="2"/>
      <c r="AQ153" s="2"/>
      <c r="AR153" s="1"/>
      <c r="AS153" s="1"/>
      <c r="AT153" s="1"/>
      <c r="AU153" s="1"/>
      <c r="AV153" s="1"/>
      <c r="AW153" s="2"/>
      <c r="AX153" s="1"/>
      <c r="AY153" s="1"/>
      <c r="AZ153" s="1"/>
      <c r="BA153" s="1"/>
      <c r="BB153" s="1"/>
      <c r="BC153" s="1"/>
      <c r="BD153" s="1"/>
      <c r="BE153" s="1"/>
      <c r="BF153" s="1" t="s">
        <v>1377</v>
      </c>
      <c r="BG153" s="1"/>
      <c r="BH153" s="2"/>
      <c r="BI153" s="2"/>
      <c r="BJ153" s="1"/>
      <c r="BK153" s="2"/>
      <c r="BL153" s="2"/>
      <c r="BM153" s="2"/>
      <c r="BN153" s="1"/>
      <c r="BO153" s="25"/>
    </row>
    <row r="154" spans="1:67" ht="31.2">
      <c r="A154" s="23">
        <v>150</v>
      </c>
      <c r="B154" s="33" t="s">
        <v>975</v>
      </c>
      <c r="C154" s="33" t="s">
        <v>816</v>
      </c>
      <c r="D154" s="33" t="s">
        <v>216</v>
      </c>
      <c r="E154" s="33">
        <v>57</v>
      </c>
      <c r="F154" s="33" t="s">
        <v>325</v>
      </c>
      <c r="G154" s="33" t="s">
        <v>325</v>
      </c>
      <c r="H154" s="23" t="str">
        <f t="shared" si="5"/>
        <v>梁＊永華</v>
      </c>
      <c r="I154" s="23" t="str">
        <f t="shared" si="4"/>
        <v>0＊188654</v>
      </c>
      <c r="J154" s="33" t="s">
        <v>780</v>
      </c>
      <c r="K154" s="33" t="s">
        <v>1131</v>
      </c>
      <c r="L154" s="33">
        <v>5760230</v>
      </c>
      <c r="M154" s="33">
        <v>5760300</v>
      </c>
      <c r="N154" s="33"/>
      <c r="O154" s="33"/>
      <c r="P154" s="33"/>
      <c r="Q154" s="33">
        <v>1125</v>
      </c>
      <c r="R154" s="2"/>
      <c r="S154" s="2"/>
      <c r="T154" s="2"/>
      <c r="U154" s="2"/>
      <c r="V154" s="2"/>
      <c r="W154" s="18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2"/>
      <c r="AP154" s="2"/>
      <c r="AQ154" s="2"/>
      <c r="AR154" s="1"/>
      <c r="AS154" s="1"/>
      <c r="AT154" s="1"/>
      <c r="AU154" s="1"/>
      <c r="AV154" s="1"/>
      <c r="AW154" s="2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2" t="s">
        <v>1378</v>
      </c>
      <c r="BI154" s="2"/>
      <c r="BJ154" s="1"/>
      <c r="BK154" s="2"/>
      <c r="BL154" s="2"/>
      <c r="BM154" s="2"/>
      <c r="BN154" s="1"/>
      <c r="BO154" s="25"/>
    </row>
    <row r="155" spans="1:67" ht="31.2">
      <c r="A155" s="23">
        <v>151</v>
      </c>
      <c r="B155" s="33" t="s">
        <v>976</v>
      </c>
      <c r="C155" s="33" t="s">
        <v>817</v>
      </c>
      <c r="D155" s="33" t="s">
        <v>216</v>
      </c>
      <c r="E155" s="33">
        <v>64</v>
      </c>
      <c r="F155" s="33" t="s">
        <v>325</v>
      </c>
      <c r="G155" s="33" t="s">
        <v>325</v>
      </c>
      <c r="H155" s="23" t="str">
        <f t="shared" si="5"/>
        <v>陳＊㲆</v>
      </c>
      <c r="I155" s="23" t="str">
        <f t="shared" si="4"/>
        <v>0＊322533</v>
      </c>
      <c r="J155" s="33" t="s">
        <v>780</v>
      </c>
      <c r="K155" s="33" t="s">
        <v>1127</v>
      </c>
      <c r="L155" s="33">
        <v>5760190</v>
      </c>
      <c r="M155" s="33">
        <v>5760300</v>
      </c>
      <c r="N155" s="33"/>
      <c r="O155" s="33"/>
      <c r="P155" s="33"/>
      <c r="Q155" s="33">
        <v>1125</v>
      </c>
      <c r="R155" s="2"/>
      <c r="S155" s="2"/>
      <c r="T155" s="2"/>
      <c r="U155" s="2"/>
      <c r="V155" s="2"/>
      <c r="W155" s="18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2"/>
      <c r="AP155" s="2"/>
      <c r="AQ155" s="2"/>
      <c r="AR155" s="1"/>
      <c r="AS155" s="1"/>
      <c r="AT155" s="1"/>
      <c r="AU155" s="1"/>
      <c r="AV155" s="1"/>
      <c r="AW155" s="2"/>
      <c r="AX155" s="1"/>
      <c r="AY155" s="1"/>
      <c r="AZ155" s="1"/>
      <c r="BA155" s="1"/>
      <c r="BB155" s="1"/>
      <c r="BC155" s="1"/>
      <c r="BD155" s="1"/>
      <c r="BE155" s="1"/>
      <c r="BF155" s="1" t="s">
        <v>1377</v>
      </c>
      <c r="BG155" s="1"/>
      <c r="BH155" s="2"/>
      <c r="BI155" s="2"/>
      <c r="BJ155" s="1"/>
      <c r="BK155" s="2"/>
      <c r="BL155" s="2"/>
      <c r="BM155" s="2"/>
      <c r="BN155" s="1"/>
      <c r="BO155" s="25"/>
    </row>
    <row r="156" spans="1:67" ht="31.2">
      <c r="A156" s="23">
        <v>152</v>
      </c>
      <c r="B156" s="33" t="s">
        <v>977</v>
      </c>
      <c r="C156" s="33" t="s">
        <v>818</v>
      </c>
      <c r="D156" s="33" t="s">
        <v>218</v>
      </c>
      <c r="E156" s="33">
        <v>72</v>
      </c>
      <c r="F156" s="33" t="s">
        <v>325</v>
      </c>
      <c r="G156" s="33" t="s">
        <v>325</v>
      </c>
      <c r="H156" s="23" t="str">
        <f t="shared" si="5"/>
        <v>李＊鈿</v>
      </c>
      <c r="I156" s="23" t="str">
        <f t="shared" si="4"/>
        <v>1＊622629</v>
      </c>
      <c r="J156" s="33" t="s">
        <v>780</v>
      </c>
      <c r="K156" s="33" t="s">
        <v>1130</v>
      </c>
      <c r="L156" s="33">
        <v>5760191</v>
      </c>
      <c r="M156" s="33">
        <v>5760300</v>
      </c>
      <c r="N156" s="33"/>
      <c r="O156" s="33"/>
      <c r="P156" s="33"/>
      <c r="Q156" s="33">
        <v>1125</v>
      </c>
      <c r="R156" s="2"/>
      <c r="S156" s="2"/>
      <c r="T156" s="2"/>
      <c r="U156" s="2"/>
      <c r="V156" s="2"/>
      <c r="W156" s="18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2"/>
      <c r="AP156" s="2"/>
      <c r="AQ156" s="2"/>
      <c r="AR156" s="1"/>
      <c r="AS156" s="1"/>
      <c r="AT156" s="1"/>
      <c r="AU156" s="1"/>
      <c r="AV156" s="1"/>
      <c r="AW156" s="2"/>
      <c r="AX156" s="1"/>
      <c r="AY156" s="1"/>
      <c r="AZ156" s="1"/>
      <c r="BA156" s="1"/>
      <c r="BB156" s="1"/>
      <c r="BC156" s="1"/>
      <c r="BD156" s="1"/>
      <c r="BE156" s="1"/>
      <c r="BF156" s="1"/>
      <c r="BG156" s="1" t="s">
        <v>1169</v>
      </c>
      <c r="BH156" s="2"/>
      <c r="BI156" s="2"/>
      <c r="BJ156" s="1"/>
      <c r="BK156" s="2"/>
      <c r="BL156" s="2"/>
      <c r="BM156" s="2"/>
      <c r="BN156" s="1"/>
      <c r="BO156" s="25"/>
    </row>
    <row r="157" spans="1:67" ht="31.2">
      <c r="A157" s="23">
        <v>153</v>
      </c>
      <c r="B157" s="33" t="s">
        <v>978</v>
      </c>
      <c r="C157" s="33" t="s">
        <v>819</v>
      </c>
      <c r="D157" s="33" t="s">
        <v>216</v>
      </c>
      <c r="E157" s="33">
        <v>59</v>
      </c>
      <c r="F157" s="33" t="s">
        <v>325</v>
      </c>
      <c r="G157" s="33" t="s">
        <v>325</v>
      </c>
      <c r="H157" s="23" t="str">
        <f t="shared" si="5"/>
        <v>覃＊仙</v>
      </c>
      <c r="I157" s="23" t="str">
        <f t="shared" si="4"/>
        <v>2＊578794</v>
      </c>
      <c r="J157" s="33" t="s">
        <v>780</v>
      </c>
      <c r="K157" s="33" t="s">
        <v>1127</v>
      </c>
      <c r="L157" s="33">
        <v>5760190</v>
      </c>
      <c r="M157" s="33">
        <v>5760300</v>
      </c>
      <c r="N157" s="33"/>
      <c r="O157" s="33"/>
      <c r="P157" s="33"/>
      <c r="Q157" s="33">
        <v>1125</v>
      </c>
      <c r="R157" s="2"/>
      <c r="S157" s="2"/>
      <c r="T157" s="2"/>
      <c r="U157" s="2"/>
      <c r="V157" s="2"/>
      <c r="W157" s="18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2"/>
      <c r="AP157" s="2"/>
      <c r="AQ157" s="2"/>
      <c r="AR157" s="1"/>
      <c r="AS157" s="1"/>
      <c r="AT157" s="1"/>
      <c r="AU157" s="1"/>
      <c r="AV157" s="1"/>
      <c r="AW157" s="2"/>
      <c r="AX157" s="1"/>
      <c r="AY157" s="1"/>
      <c r="AZ157" s="1"/>
      <c r="BA157" s="1"/>
      <c r="BB157" s="1"/>
      <c r="BC157" s="1"/>
      <c r="BD157" s="1"/>
      <c r="BE157" s="1"/>
      <c r="BF157" s="1" t="s">
        <v>1377</v>
      </c>
      <c r="BG157" s="1"/>
      <c r="BH157" s="2"/>
      <c r="BI157" s="2"/>
      <c r="BJ157" s="1"/>
      <c r="BK157" s="2"/>
      <c r="BL157" s="2"/>
      <c r="BM157" s="2"/>
      <c r="BN157" s="1"/>
      <c r="BO157" s="25"/>
    </row>
    <row r="158" spans="1:67" ht="46.8">
      <c r="A158" s="23">
        <v>154</v>
      </c>
      <c r="B158" s="33" t="s">
        <v>979</v>
      </c>
      <c r="C158" s="33" t="s">
        <v>820</v>
      </c>
      <c r="D158" s="33" t="s">
        <v>216</v>
      </c>
      <c r="E158" s="33">
        <v>62</v>
      </c>
      <c r="F158" s="33" t="s">
        <v>325</v>
      </c>
      <c r="G158" s="33" t="s">
        <v>325</v>
      </c>
      <c r="H158" s="23" t="str">
        <f t="shared" si="5"/>
        <v>李＊雲</v>
      </c>
      <c r="I158" s="23" t="str">
        <f t="shared" si="4"/>
        <v>0＊664141</v>
      </c>
      <c r="J158" s="33" t="s">
        <v>806</v>
      </c>
      <c r="K158" s="33" t="s">
        <v>1132</v>
      </c>
      <c r="L158" s="33">
        <v>5760190</v>
      </c>
      <c r="M158" s="33">
        <v>5760300</v>
      </c>
      <c r="N158" s="33">
        <v>5761050</v>
      </c>
      <c r="O158" s="33"/>
      <c r="P158" s="33"/>
      <c r="Q158" s="33">
        <v>1125</v>
      </c>
      <c r="R158" s="2"/>
      <c r="S158" s="2"/>
      <c r="T158" s="2"/>
      <c r="U158" s="2"/>
      <c r="V158" s="2"/>
      <c r="W158" s="18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2"/>
      <c r="AP158" s="2"/>
      <c r="AQ158" s="2"/>
      <c r="AR158" s="1"/>
      <c r="AS158" s="1"/>
      <c r="AT158" s="1"/>
      <c r="AU158" s="1"/>
      <c r="AV158" s="1"/>
      <c r="AW158" s="2"/>
      <c r="AX158" s="1"/>
      <c r="AY158" s="1"/>
      <c r="AZ158" s="1"/>
      <c r="BA158" s="1"/>
      <c r="BB158" s="1"/>
      <c r="BC158" s="1"/>
      <c r="BD158" s="1"/>
      <c r="BE158" s="1" t="s">
        <v>1377</v>
      </c>
      <c r="BF158" s="1" t="s">
        <v>1377</v>
      </c>
      <c r="BG158" s="1"/>
      <c r="BH158" s="2"/>
      <c r="BI158" s="2"/>
      <c r="BJ158" s="1"/>
      <c r="BK158" s="2"/>
      <c r="BL158" s="2"/>
      <c r="BM158" s="2"/>
      <c r="BN158" s="1"/>
      <c r="BO158" s="25"/>
    </row>
    <row r="159" spans="1:67" ht="31.2">
      <c r="A159" s="23">
        <v>155</v>
      </c>
      <c r="B159" s="33" t="s">
        <v>980</v>
      </c>
      <c r="C159" s="33" t="s">
        <v>821</v>
      </c>
      <c r="D159" s="33" t="s">
        <v>218</v>
      </c>
      <c r="E159" s="33">
        <v>84</v>
      </c>
      <c r="F159" s="33" t="s">
        <v>325</v>
      </c>
      <c r="G159" s="33" t="s">
        <v>325</v>
      </c>
      <c r="H159" s="23" t="str">
        <f t="shared" si="5"/>
        <v>丁＊定</v>
      </c>
      <c r="I159" s="23" t="str">
        <f t="shared" si="4"/>
        <v>0＊998396</v>
      </c>
      <c r="J159" s="33" t="s">
        <v>806</v>
      </c>
      <c r="K159" s="33" t="s">
        <v>1127</v>
      </c>
      <c r="L159" s="33">
        <v>5760190</v>
      </c>
      <c r="M159" s="33">
        <v>5760300</v>
      </c>
      <c r="N159" s="33"/>
      <c r="O159" s="33"/>
      <c r="P159" s="33"/>
      <c r="Q159" s="33">
        <v>1125</v>
      </c>
      <c r="R159" s="2"/>
      <c r="S159" s="2"/>
      <c r="T159" s="2"/>
      <c r="U159" s="2"/>
      <c r="V159" s="2"/>
      <c r="W159" s="18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2"/>
      <c r="AP159" s="2"/>
      <c r="AQ159" s="2"/>
      <c r="AR159" s="1"/>
      <c r="AS159" s="1"/>
      <c r="AT159" s="1"/>
      <c r="AU159" s="1"/>
      <c r="AV159" s="1"/>
      <c r="AW159" s="2"/>
      <c r="AX159" s="1"/>
      <c r="AY159" s="1"/>
      <c r="AZ159" s="1"/>
      <c r="BA159" s="1"/>
      <c r="BB159" s="1"/>
      <c r="BC159" s="1"/>
      <c r="BD159" s="1"/>
      <c r="BE159" s="1"/>
      <c r="BF159" s="1" t="s">
        <v>1377</v>
      </c>
      <c r="BG159" s="1"/>
      <c r="BH159" s="2"/>
      <c r="BI159" s="2"/>
      <c r="BJ159" s="1"/>
      <c r="BK159" s="2"/>
      <c r="BL159" s="2"/>
      <c r="BM159" s="2"/>
      <c r="BN159" s="1"/>
      <c r="BO159" s="25"/>
    </row>
    <row r="160" spans="1:67" ht="31.2">
      <c r="A160" s="23">
        <v>156</v>
      </c>
      <c r="B160" s="33" t="s">
        <v>981</v>
      </c>
      <c r="C160" s="33" t="s">
        <v>822</v>
      </c>
      <c r="D160" s="33" t="s">
        <v>218</v>
      </c>
      <c r="E160" s="33">
        <v>67</v>
      </c>
      <c r="F160" s="33" t="s">
        <v>325</v>
      </c>
      <c r="G160" s="33" t="s">
        <v>325</v>
      </c>
      <c r="H160" s="23" t="str">
        <f t="shared" si="5"/>
        <v>黃＊進</v>
      </c>
      <c r="I160" s="23" t="str">
        <f t="shared" si="4"/>
        <v>2＊639960</v>
      </c>
      <c r="J160" s="33" t="s">
        <v>806</v>
      </c>
      <c r="K160" s="33" t="s">
        <v>1127</v>
      </c>
      <c r="L160" s="33">
        <v>5760190</v>
      </c>
      <c r="M160" s="33">
        <v>5760300</v>
      </c>
      <c r="N160" s="33"/>
      <c r="O160" s="33"/>
      <c r="P160" s="33"/>
      <c r="Q160" s="33">
        <v>1125</v>
      </c>
      <c r="R160" s="2"/>
      <c r="S160" s="2"/>
      <c r="T160" s="2"/>
      <c r="U160" s="2"/>
      <c r="V160" s="2"/>
      <c r="W160" s="18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2"/>
      <c r="AP160" s="2"/>
      <c r="AQ160" s="2"/>
      <c r="AR160" s="1"/>
      <c r="AS160" s="1"/>
      <c r="AT160" s="1"/>
      <c r="AU160" s="1"/>
      <c r="AV160" s="1"/>
      <c r="AW160" s="2"/>
      <c r="AX160" s="1"/>
      <c r="AY160" s="1"/>
      <c r="AZ160" s="1"/>
      <c r="BA160" s="1"/>
      <c r="BB160" s="1"/>
      <c r="BC160" s="1"/>
      <c r="BD160" s="1"/>
      <c r="BE160" s="1"/>
      <c r="BF160" s="1" t="s">
        <v>1377</v>
      </c>
      <c r="BG160" s="1"/>
      <c r="BH160" s="2"/>
      <c r="BI160" s="2"/>
      <c r="BJ160" s="2"/>
      <c r="BK160" s="2"/>
      <c r="BL160" s="2"/>
      <c r="BM160" s="2"/>
      <c r="BN160" s="1"/>
      <c r="BO160" s="25"/>
    </row>
    <row r="161" spans="1:67" ht="46.8">
      <c r="A161" s="23">
        <v>157</v>
      </c>
      <c r="B161" s="33" t="s">
        <v>982</v>
      </c>
      <c r="C161" s="33" t="s">
        <v>823</v>
      </c>
      <c r="D161" s="33" t="s">
        <v>218</v>
      </c>
      <c r="E161" s="33">
        <v>80</v>
      </c>
      <c r="F161" s="33" t="s">
        <v>325</v>
      </c>
      <c r="G161" s="33" t="s">
        <v>325</v>
      </c>
      <c r="H161" s="23" t="str">
        <f t="shared" si="5"/>
        <v>孫＊福</v>
      </c>
      <c r="I161" s="23" t="str">
        <f t="shared" si="4"/>
        <v>0＊770424</v>
      </c>
      <c r="J161" s="33" t="s">
        <v>759</v>
      </c>
      <c r="K161" s="33" t="s">
        <v>1132</v>
      </c>
      <c r="L161" s="33">
        <v>5760190</v>
      </c>
      <c r="M161" s="33">
        <v>5760300</v>
      </c>
      <c r="N161" s="33">
        <v>5761050</v>
      </c>
      <c r="O161" s="33"/>
      <c r="P161" s="33"/>
      <c r="Q161" s="36" t="s">
        <v>334</v>
      </c>
      <c r="R161" s="2"/>
      <c r="S161" s="2"/>
      <c r="T161" s="2"/>
      <c r="U161" s="2"/>
      <c r="V161" s="2"/>
      <c r="W161" s="18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2"/>
      <c r="AP161" s="2"/>
      <c r="AQ161" s="2"/>
      <c r="AR161" s="1"/>
      <c r="AS161" s="1"/>
      <c r="AT161" s="1"/>
      <c r="AU161" s="1"/>
      <c r="AV161" s="1"/>
      <c r="AW161" s="2"/>
      <c r="AX161" s="1"/>
      <c r="AY161" s="1"/>
      <c r="AZ161" s="1"/>
      <c r="BA161" s="1"/>
      <c r="BB161" s="1"/>
      <c r="BC161" s="1"/>
      <c r="BD161" s="1" t="s">
        <v>1377</v>
      </c>
      <c r="BE161" s="1"/>
      <c r="BF161" s="1" t="s">
        <v>1377</v>
      </c>
      <c r="BG161" s="1"/>
      <c r="BH161" s="2"/>
      <c r="BI161" s="2"/>
      <c r="BJ161" s="1"/>
      <c r="BK161" s="2"/>
      <c r="BL161" s="2"/>
      <c r="BM161" s="2"/>
      <c r="BN161" s="1"/>
      <c r="BO161" s="25"/>
    </row>
    <row r="162" spans="1:67" ht="31.2">
      <c r="A162" s="23">
        <v>158</v>
      </c>
      <c r="B162" s="33" t="s">
        <v>983</v>
      </c>
      <c r="C162" s="33" t="s">
        <v>824</v>
      </c>
      <c r="D162" s="33" t="s">
        <v>216</v>
      </c>
      <c r="E162" s="33">
        <v>64</v>
      </c>
      <c r="F162" s="33" t="s">
        <v>325</v>
      </c>
      <c r="G162" s="33" t="s">
        <v>325</v>
      </c>
      <c r="H162" s="23" t="str">
        <f t="shared" si="5"/>
        <v>林＊玉</v>
      </c>
      <c r="I162" s="23" t="str">
        <f t="shared" si="4"/>
        <v>0＊481208</v>
      </c>
      <c r="J162" s="33" t="s">
        <v>450</v>
      </c>
      <c r="K162" s="33" t="s">
        <v>1170</v>
      </c>
      <c r="L162" s="33">
        <v>5760190</v>
      </c>
      <c r="M162" s="33">
        <v>5760300</v>
      </c>
      <c r="N162" s="33"/>
      <c r="O162" s="33"/>
      <c r="P162" s="33"/>
      <c r="Q162" s="36" t="s">
        <v>334</v>
      </c>
      <c r="R162" s="2"/>
      <c r="S162" s="2"/>
      <c r="T162" s="2"/>
      <c r="U162" s="2"/>
      <c r="V162" s="2"/>
      <c r="W162" s="18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2"/>
      <c r="AP162" s="2"/>
      <c r="AQ162" s="2"/>
      <c r="AR162" s="1"/>
      <c r="AS162" s="1"/>
      <c r="AT162" s="1"/>
      <c r="AU162" s="1"/>
      <c r="AV162" s="1"/>
      <c r="AW162" s="2"/>
      <c r="AX162" s="1"/>
      <c r="AY162" s="1"/>
      <c r="AZ162" s="1"/>
      <c r="BA162" s="1"/>
      <c r="BB162" s="1"/>
      <c r="BC162" s="1"/>
      <c r="BD162" s="1"/>
      <c r="BE162" s="1"/>
      <c r="BF162" s="1" t="s">
        <v>1377</v>
      </c>
      <c r="BG162" s="1"/>
      <c r="BH162" s="2"/>
      <c r="BI162" s="2"/>
      <c r="BJ162" s="1"/>
      <c r="BK162" s="2"/>
      <c r="BL162" s="2"/>
      <c r="BM162" s="2"/>
      <c r="BN162" s="1"/>
      <c r="BO162" s="25"/>
    </row>
    <row r="163" spans="1:67" ht="16.2">
      <c r="A163" s="23">
        <v>159</v>
      </c>
      <c r="B163" s="33" t="s">
        <v>580</v>
      </c>
      <c r="C163" s="33" t="s">
        <v>581</v>
      </c>
      <c r="D163" s="33" t="s">
        <v>216</v>
      </c>
      <c r="E163" s="33">
        <v>77</v>
      </c>
      <c r="F163" s="33" t="s">
        <v>325</v>
      </c>
      <c r="G163" s="33" t="s">
        <v>325</v>
      </c>
      <c r="H163" s="23" t="str">
        <f t="shared" si="5"/>
        <v>呂＊珠</v>
      </c>
      <c r="I163" s="23" t="str">
        <f t="shared" si="4"/>
        <v>0＊139181</v>
      </c>
      <c r="J163" s="33" t="s">
        <v>450</v>
      </c>
      <c r="K163" s="33">
        <v>5761110</v>
      </c>
      <c r="L163" s="33">
        <v>5761110</v>
      </c>
      <c r="M163" s="33"/>
      <c r="N163" s="33"/>
      <c r="O163" s="33"/>
      <c r="P163" s="33"/>
      <c r="Q163" s="36" t="s">
        <v>334</v>
      </c>
      <c r="R163" s="2"/>
      <c r="S163" s="2"/>
      <c r="T163" s="2"/>
      <c r="U163" s="2"/>
      <c r="V163" s="2"/>
      <c r="W163" s="18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2"/>
      <c r="AP163" s="2"/>
      <c r="AQ163" s="2"/>
      <c r="AR163" s="1"/>
      <c r="AS163" s="1"/>
      <c r="AT163" s="1"/>
      <c r="AU163" s="1"/>
      <c r="AV163" s="1"/>
      <c r="AW163" s="2"/>
      <c r="AX163" s="1"/>
      <c r="AY163" s="1"/>
      <c r="AZ163" s="1"/>
      <c r="BA163" s="1" t="s">
        <v>1377</v>
      </c>
      <c r="BB163" s="1"/>
      <c r="BC163" s="1"/>
      <c r="BD163" s="1"/>
      <c r="BE163" s="1"/>
      <c r="BF163" s="1"/>
      <c r="BG163" s="1"/>
      <c r="BH163" s="2"/>
      <c r="BI163" s="2"/>
      <c r="BJ163" s="1"/>
      <c r="BK163" s="2"/>
      <c r="BL163" s="2"/>
      <c r="BM163" s="2"/>
      <c r="BN163" s="1"/>
      <c r="BO163" s="25"/>
    </row>
    <row r="164" spans="1:67" ht="31.2">
      <c r="A164" s="23">
        <v>160</v>
      </c>
      <c r="B164" s="33" t="s">
        <v>984</v>
      </c>
      <c r="C164" s="33" t="s">
        <v>825</v>
      </c>
      <c r="D164" s="33" t="s">
        <v>216</v>
      </c>
      <c r="E164" s="33">
        <v>71</v>
      </c>
      <c r="F164" s="33" t="s">
        <v>325</v>
      </c>
      <c r="G164" s="33" t="s">
        <v>325</v>
      </c>
      <c r="H164" s="23" t="str">
        <f t="shared" si="5"/>
        <v>李＊秀</v>
      </c>
      <c r="I164" s="23" t="str">
        <f t="shared" si="4"/>
        <v>1＊236354</v>
      </c>
      <c r="J164" s="33" t="s">
        <v>450</v>
      </c>
      <c r="K164" s="33" t="s">
        <v>1127</v>
      </c>
      <c r="L164" s="33">
        <v>5760190</v>
      </c>
      <c r="M164" s="33">
        <v>5760300</v>
      </c>
      <c r="N164" s="33"/>
      <c r="O164" s="33"/>
      <c r="P164" s="33"/>
      <c r="Q164" s="36" t="s">
        <v>334</v>
      </c>
      <c r="R164" s="2"/>
      <c r="S164" s="2"/>
      <c r="T164" s="2"/>
      <c r="U164" s="2"/>
      <c r="V164" s="2"/>
      <c r="W164" s="18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2"/>
      <c r="AP164" s="2"/>
      <c r="AQ164" s="2"/>
      <c r="AR164" s="1"/>
      <c r="AS164" s="1"/>
      <c r="AT164" s="1"/>
      <c r="AU164" s="1"/>
      <c r="AV164" s="1"/>
      <c r="AW164" s="2"/>
      <c r="AX164" s="1"/>
      <c r="AY164" s="1"/>
      <c r="AZ164" s="1"/>
      <c r="BA164" s="1"/>
      <c r="BB164" s="1"/>
      <c r="BC164" s="1"/>
      <c r="BD164" s="1"/>
      <c r="BE164" s="1"/>
      <c r="BF164" s="1" t="s">
        <v>1377</v>
      </c>
      <c r="BG164" s="1"/>
      <c r="BH164" s="2"/>
      <c r="BI164" s="2"/>
      <c r="BJ164" s="1"/>
      <c r="BK164" s="2"/>
      <c r="BL164" s="2"/>
      <c r="BM164" s="2"/>
      <c r="BN164" s="1"/>
      <c r="BO164" s="25"/>
    </row>
    <row r="165" spans="1:67" ht="31.2">
      <c r="A165" s="23">
        <v>161</v>
      </c>
      <c r="B165" s="33" t="s">
        <v>985</v>
      </c>
      <c r="C165" s="33" t="s">
        <v>826</v>
      </c>
      <c r="D165" s="33" t="s">
        <v>218</v>
      </c>
      <c r="E165" s="33">
        <v>52</v>
      </c>
      <c r="F165" s="33" t="s">
        <v>325</v>
      </c>
      <c r="G165" s="33" t="s">
        <v>325</v>
      </c>
      <c r="H165" s="23" t="str">
        <f t="shared" si="5"/>
        <v>林＊緯</v>
      </c>
      <c r="I165" s="23" t="str">
        <f t="shared" si="4"/>
        <v>1＊768011</v>
      </c>
      <c r="J165" s="33" t="s">
        <v>450</v>
      </c>
      <c r="K165" s="33" t="s">
        <v>1127</v>
      </c>
      <c r="L165" s="33">
        <v>5760190</v>
      </c>
      <c r="M165" s="33">
        <v>5760300</v>
      </c>
      <c r="N165" s="33"/>
      <c r="O165" s="33"/>
      <c r="P165" s="33"/>
      <c r="Q165" s="36" t="s">
        <v>334</v>
      </c>
      <c r="R165" s="2"/>
      <c r="S165" s="2"/>
      <c r="T165" s="2"/>
      <c r="U165" s="2"/>
      <c r="V165" s="2"/>
      <c r="W165" s="18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2"/>
      <c r="AP165" s="2"/>
      <c r="AQ165" s="2"/>
      <c r="AR165" s="1"/>
      <c r="AS165" s="1"/>
      <c r="AT165" s="1"/>
      <c r="AU165" s="1"/>
      <c r="AV165" s="1"/>
      <c r="AW165" s="2"/>
      <c r="AX165" s="1"/>
      <c r="AY165" s="1"/>
      <c r="AZ165" s="1"/>
      <c r="BA165" s="1"/>
      <c r="BB165" s="1"/>
      <c r="BC165" s="1"/>
      <c r="BD165" s="1"/>
      <c r="BE165" s="1"/>
      <c r="BF165" s="1" t="s">
        <v>1377</v>
      </c>
      <c r="BG165" s="1"/>
      <c r="BH165" s="2"/>
      <c r="BI165" s="2"/>
      <c r="BJ165" s="1"/>
      <c r="BK165" s="2"/>
      <c r="BL165" s="2"/>
      <c r="BM165" s="2"/>
      <c r="BN165" s="1"/>
      <c r="BO165" s="25"/>
    </row>
    <row r="166" spans="1:67" ht="46.8">
      <c r="A166" s="23">
        <v>162</v>
      </c>
      <c r="B166" s="33" t="s">
        <v>986</v>
      </c>
      <c r="C166" s="33" t="s">
        <v>827</v>
      </c>
      <c r="D166" s="33" t="s">
        <v>218</v>
      </c>
      <c r="E166" s="33">
        <v>70</v>
      </c>
      <c r="F166" s="33" t="s">
        <v>759</v>
      </c>
      <c r="G166" s="33" t="s">
        <v>570</v>
      </c>
      <c r="H166" s="23" t="str">
        <f t="shared" si="5"/>
        <v>鍾＊慶</v>
      </c>
      <c r="I166" s="23" t="str">
        <f t="shared" si="4"/>
        <v>1＊980963</v>
      </c>
      <c r="J166" s="33" t="s">
        <v>450</v>
      </c>
      <c r="K166" s="33" t="s">
        <v>1139</v>
      </c>
      <c r="L166" s="33">
        <v>5760191</v>
      </c>
      <c r="M166" s="33">
        <v>5760300</v>
      </c>
      <c r="N166" s="33">
        <v>5760475</v>
      </c>
      <c r="O166" s="33"/>
      <c r="P166" s="33"/>
      <c r="Q166" s="36" t="s">
        <v>334</v>
      </c>
      <c r="R166" s="2"/>
      <c r="S166" s="2"/>
      <c r="T166" s="2"/>
      <c r="U166" s="2"/>
      <c r="V166" s="2"/>
      <c r="W166" s="18"/>
      <c r="X166" s="1"/>
      <c r="Y166" s="1"/>
      <c r="Z166" s="1"/>
      <c r="AA166" s="1"/>
      <c r="AB166" s="1" t="s">
        <v>1377</v>
      </c>
      <c r="AC166" s="1"/>
      <c r="AD166" s="1"/>
      <c r="AE166" s="1"/>
      <c r="AF166" s="1"/>
      <c r="AG166" s="1" t="s">
        <v>1171</v>
      </c>
      <c r="AH166" s="1"/>
      <c r="AI166" s="1"/>
      <c r="AJ166" s="1"/>
      <c r="AK166" s="1"/>
      <c r="AL166" s="1"/>
      <c r="AM166" s="1"/>
      <c r="AN166" s="1"/>
      <c r="AO166" s="2"/>
      <c r="AP166" s="2"/>
      <c r="AQ166" s="2"/>
      <c r="AR166" s="1"/>
      <c r="AS166" s="1"/>
      <c r="AT166" s="1"/>
      <c r="AU166" s="1"/>
      <c r="AV166" s="1"/>
      <c r="AW166" s="2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2"/>
      <c r="BI166" s="2"/>
      <c r="BJ166" s="1"/>
      <c r="BK166" s="2"/>
      <c r="BL166" s="2"/>
      <c r="BM166" s="2"/>
      <c r="BN166" s="1" t="s">
        <v>1111</v>
      </c>
      <c r="BO166" s="25"/>
    </row>
    <row r="167" spans="1:67" ht="46.8">
      <c r="A167" s="23">
        <v>163</v>
      </c>
      <c r="B167" s="33" t="s">
        <v>987</v>
      </c>
      <c r="C167" s="33" t="s">
        <v>404</v>
      </c>
      <c r="D167" s="33" t="s">
        <v>216</v>
      </c>
      <c r="E167" s="33">
        <v>49</v>
      </c>
      <c r="F167" s="33" t="s">
        <v>325</v>
      </c>
      <c r="G167" s="33" t="s">
        <v>325</v>
      </c>
      <c r="H167" s="23" t="str">
        <f t="shared" si="5"/>
        <v>張＊琴</v>
      </c>
      <c r="I167" s="23" t="str">
        <f t="shared" si="4"/>
        <v>1＊100367</v>
      </c>
      <c r="J167" s="33" t="s">
        <v>450</v>
      </c>
      <c r="K167" s="33" t="s">
        <v>1132</v>
      </c>
      <c r="L167" s="33">
        <v>5760190</v>
      </c>
      <c r="M167" s="33">
        <v>5760300</v>
      </c>
      <c r="N167" s="33">
        <v>5761050</v>
      </c>
      <c r="O167" s="33"/>
      <c r="P167" s="33"/>
      <c r="Q167" s="36" t="s">
        <v>334</v>
      </c>
      <c r="R167" s="2"/>
      <c r="S167" s="2"/>
      <c r="T167" s="2"/>
      <c r="U167" s="2"/>
      <c r="V167" s="2"/>
      <c r="W167" s="18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2"/>
      <c r="AP167" s="2"/>
      <c r="AQ167" s="2"/>
      <c r="AR167" s="1"/>
      <c r="AS167" s="1"/>
      <c r="AT167" s="1"/>
      <c r="AU167" s="1"/>
      <c r="AV167" s="1"/>
      <c r="AW167" s="2"/>
      <c r="AX167" s="1"/>
      <c r="AY167" s="1"/>
      <c r="AZ167" s="1"/>
      <c r="BA167" s="1"/>
      <c r="BB167" s="1"/>
      <c r="BC167" s="1"/>
      <c r="BD167" s="1"/>
      <c r="BE167" s="1" t="s">
        <v>1377</v>
      </c>
      <c r="BF167" s="1" t="s">
        <v>1377</v>
      </c>
      <c r="BG167" s="1"/>
      <c r="BH167" s="2"/>
      <c r="BI167" s="2"/>
      <c r="BJ167" s="1"/>
      <c r="BK167" s="2"/>
      <c r="BL167" s="2"/>
      <c r="BM167" s="2"/>
      <c r="BN167" s="1"/>
      <c r="BO167" s="25"/>
    </row>
    <row r="168" spans="1:67" ht="31.2">
      <c r="A168" s="23">
        <v>164</v>
      </c>
      <c r="B168" s="33" t="s">
        <v>988</v>
      </c>
      <c r="C168" s="33" t="s">
        <v>828</v>
      </c>
      <c r="D168" s="33" t="s">
        <v>218</v>
      </c>
      <c r="E168" s="33">
        <v>72</v>
      </c>
      <c r="F168" s="33" t="s">
        <v>325</v>
      </c>
      <c r="G168" s="33" t="s">
        <v>325</v>
      </c>
      <c r="H168" s="23" t="str">
        <f t="shared" si="5"/>
        <v>林＊坤</v>
      </c>
      <c r="I168" s="23" t="str">
        <f t="shared" si="4"/>
        <v>1＊288993</v>
      </c>
      <c r="J168" s="33" t="s">
        <v>450</v>
      </c>
      <c r="K168" s="33" t="s">
        <v>1130</v>
      </c>
      <c r="L168" s="33">
        <v>5760191</v>
      </c>
      <c r="M168" s="33">
        <v>5760300</v>
      </c>
      <c r="N168" s="33"/>
      <c r="O168" s="33"/>
      <c r="P168" s="33"/>
      <c r="Q168" s="36" t="s">
        <v>334</v>
      </c>
      <c r="R168" s="2"/>
      <c r="S168" s="2"/>
      <c r="T168" s="2"/>
      <c r="U168" s="2"/>
      <c r="V168" s="2"/>
      <c r="W168" s="18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2"/>
      <c r="AP168" s="2"/>
      <c r="AQ168" s="2"/>
      <c r="AR168" s="1"/>
      <c r="AS168" s="1"/>
      <c r="AT168" s="1"/>
      <c r="AU168" s="1"/>
      <c r="AV168" s="1"/>
      <c r="AW168" s="2"/>
      <c r="AX168" s="1"/>
      <c r="AY168" s="1"/>
      <c r="AZ168" s="1"/>
      <c r="BA168" s="1"/>
      <c r="BB168" s="1"/>
      <c r="BC168" s="1"/>
      <c r="BD168" s="1"/>
      <c r="BE168" s="1"/>
      <c r="BF168" s="1"/>
      <c r="BG168" s="1" t="s">
        <v>1126</v>
      </c>
      <c r="BH168" s="2"/>
      <c r="BI168" s="2"/>
      <c r="BJ168" s="1"/>
      <c r="BK168" s="2"/>
      <c r="BL168" s="2"/>
      <c r="BM168" s="2"/>
      <c r="BN168" s="1"/>
      <c r="BO168" s="25"/>
    </row>
    <row r="169" spans="1:67" ht="31.2">
      <c r="A169" s="23">
        <v>165</v>
      </c>
      <c r="B169" s="33" t="s">
        <v>989</v>
      </c>
      <c r="C169" s="33" t="s">
        <v>829</v>
      </c>
      <c r="D169" s="33" t="s">
        <v>216</v>
      </c>
      <c r="E169" s="33">
        <v>77</v>
      </c>
      <c r="F169" s="33" t="s">
        <v>325</v>
      </c>
      <c r="G169" s="33" t="s">
        <v>325</v>
      </c>
      <c r="H169" s="23" t="str">
        <f t="shared" si="5"/>
        <v>呂＊悅子</v>
      </c>
      <c r="I169" s="23" t="str">
        <f t="shared" si="4"/>
        <v>1＊450376</v>
      </c>
      <c r="J169" s="33" t="s">
        <v>450</v>
      </c>
      <c r="K169" s="33" t="s">
        <v>1127</v>
      </c>
      <c r="L169" s="33">
        <v>5760190</v>
      </c>
      <c r="M169" s="33">
        <v>5760300</v>
      </c>
      <c r="N169" s="33"/>
      <c r="O169" s="33"/>
      <c r="P169" s="33"/>
      <c r="Q169" s="36" t="s">
        <v>334</v>
      </c>
      <c r="R169" s="2"/>
      <c r="S169" s="2"/>
      <c r="T169" s="2"/>
      <c r="U169" s="2"/>
      <c r="V169" s="2"/>
      <c r="W169" s="18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2"/>
      <c r="AP169" s="2"/>
      <c r="AQ169" s="2"/>
      <c r="AR169" s="1"/>
      <c r="AS169" s="1"/>
      <c r="AT169" s="1"/>
      <c r="AU169" s="1"/>
      <c r="AV169" s="1"/>
      <c r="AW169" s="2"/>
      <c r="AX169" s="1"/>
      <c r="AY169" s="1"/>
      <c r="AZ169" s="1"/>
      <c r="BA169" s="1"/>
      <c r="BB169" s="1"/>
      <c r="BC169" s="1"/>
      <c r="BD169" s="1"/>
      <c r="BE169" s="1"/>
      <c r="BF169" s="1" t="s">
        <v>1377</v>
      </c>
      <c r="BG169" s="1"/>
      <c r="BH169" s="2"/>
      <c r="BI169" s="2"/>
      <c r="BJ169" s="1"/>
      <c r="BK169" s="2"/>
      <c r="BL169" s="2"/>
      <c r="BM169" s="2"/>
      <c r="BN169" s="1"/>
      <c r="BO169" s="25"/>
    </row>
    <row r="170" spans="1:67" ht="31.2">
      <c r="A170" s="23">
        <v>166</v>
      </c>
      <c r="B170" s="33" t="s">
        <v>227</v>
      </c>
      <c r="C170" s="33" t="s">
        <v>123</v>
      </c>
      <c r="D170" s="33" t="s">
        <v>216</v>
      </c>
      <c r="E170" s="33">
        <v>39</v>
      </c>
      <c r="F170" s="33" t="s">
        <v>325</v>
      </c>
      <c r="G170" s="33" t="s">
        <v>325</v>
      </c>
      <c r="H170" s="23" t="str">
        <f t="shared" si="5"/>
        <v>邱＊惠</v>
      </c>
      <c r="I170" s="23" t="str">
        <f t="shared" si="4"/>
        <v>1＊745617</v>
      </c>
      <c r="J170" s="33" t="s">
        <v>450</v>
      </c>
      <c r="K170" s="33" t="s">
        <v>1127</v>
      </c>
      <c r="L170" s="33">
        <v>5760190</v>
      </c>
      <c r="M170" s="33">
        <v>5760300</v>
      </c>
      <c r="N170" s="33"/>
      <c r="O170" s="33"/>
      <c r="P170" s="33"/>
      <c r="Q170" s="36" t="s">
        <v>334</v>
      </c>
      <c r="R170" s="2"/>
      <c r="S170" s="2"/>
      <c r="T170" s="2"/>
      <c r="U170" s="2"/>
      <c r="V170" s="2"/>
      <c r="W170" s="18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2"/>
      <c r="AP170" s="2"/>
      <c r="AQ170" s="2"/>
      <c r="AR170" s="1"/>
      <c r="AS170" s="1"/>
      <c r="AT170" s="1"/>
      <c r="AU170" s="1"/>
      <c r="AV170" s="1"/>
      <c r="AW170" s="2"/>
      <c r="AX170" s="1"/>
      <c r="AY170" s="1"/>
      <c r="AZ170" s="1"/>
      <c r="BA170" s="1"/>
      <c r="BB170" s="1"/>
      <c r="BC170" s="1"/>
      <c r="BD170" s="1"/>
      <c r="BE170" s="1"/>
      <c r="BF170" s="1" t="s">
        <v>1377</v>
      </c>
      <c r="BG170" s="1"/>
      <c r="BH170" s="2"/>
      <c r="BI170" s="2"/>
      <c r="BJ170" s="1"/>
      <c r="BK170" s="2"/>
      <c r="BL170" s="2"/>
      <c r="BM170" s="2"/>
      <c r="BN170" s="1"/>
      <c r="BO170" s="25"/>
    </row>
    <row r="171" spans="1:67" ht="31.2">
      <c r="A171" s="23">
        <v>167</v>
      </c>
      <c r="B171" s="33" t="s">
        <v>990</v>
      </c>
      <c r="C171" s="33" t="s">
        <v>830</v>
      </c>
      <c r="D171" s="33" t="s">
        <v>218</v>
      </c>
      <c r="E171" s="33">
        <v>60</v>
      </c>
      <c r="F171" s="33" t="s">
        <v>325</v>
      </c>
      <c r="G171" s="33" t="s">
        <v>325</v>
      </c>
      <c r="H171" s="23" t="str">
        <f t="shared" si="5"/>
        <v>林＊業</v>
      </c>
      <c r="I171" s="23" t="str">
        <f t="shared" si="4"/>
        <v>1＊839710</v>
      </c>
      <c r="J171" s="33" t="s">
        <v>450</v>
      </c>
      <c r="K171" s="33" t="s">
        <v>1127</v>
      </c>
      <c r="L171" s="33">
        <v>5760190</v>
      </c>
      <c r="M171" s="33">
        <v>5760300</v>
      </c>
      <c r="N171" s="33"/>
      <c r="O171" s="33"/>
      <c r="P171" s="33"/>
      <c r="Q171" s="36" t="s">
        <v>334</v>
      </c>
      <c r="R171" s="2"/>
      <c r="S171" s="2"/>
      <c r="T171" s="2"/>
      <c r="U171" s="2"/>
      <c r="V171" s="2"/>
      <c r="W171" s="18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2"/>
      <c r="AP171" s="2"/>
      <c r="AQ171" s="2"/>
      <c r="AR171" s="1"/>
      <c r="AS171" s="1"/>
      <c r="AT171" s="1"/>
      <c r="AU171" s="1"/>
      <c r="AV171" s="1"/>
      <c r="AW171" s="2"/>
      <c r="AX171" s="1"/>
      <c r="AY171" s="1"/>
      <c r="AZ171" s="1"/>
      <c r="BA171" s="1"/>
      <c r="BB171" s="1"/>
      <c r="BC171" s="1"/>
      <c r="BD171" s="1"/>
      <c r="BE171" s="1"/>
      <c r="BF171" s="1" t="s">
        <v>1377</v>
      </c>
      <c r="BG171" s="1"/>
      <c r="BH171" s="2"/>
      <c r="BI171" s="2"/>
      <c r="BJ171" s="1"/>
      <c r="BK171" s="2"/>
      <c r="BL171" s="2"/>
      <c r="BM171" s="2"/>
      <c r="BN171" s="1"/>
      <c r="BO171" s="25"/>
    </row>
    <row r="172" spans="1:67" ht="31.2">
      <c r="A172" s="23">
        <v>168</v>
      </c>
      <c r="B172" s="33" t="s">
        <v>991</v>
      </c>
      <c r="C172" s="33" t="s">
        <v>831</v>
      </c>
      <c r="D172" s="33" t="s">
        <v>218</v>
      </c>
      <c r="E172" s="33">
        <v>72</v>
      </c>
      <c r="F172" s="33" t="s">
        <v>325</v>
      </c>
      <c r="G172" s="33" t="s">
        <v>325</v>
      </c>
      <c r="H172" s="23" t="str">
        <f t="shared" si="5"/>
        <v>李＊貴</v>
      </c>
      <c r="I172" s="23" t="str">
        <f t="shared" si="4"/>
        <v>1＊959506</v>
      </c>
      <c r="J172" s="33" t="s">
        <v>450</v>
      </c>
      <c r="K172" s="33" t="s">
        <v>1127</v>
      </c>
      <c r="L172" s="33">
        <v>5760190</v>
      </c>
      <c r="M172" s="33">
        <v>5760300</v>
      </c>
      <c r="N172" s="33"/>
      <c r="O172" s="33"/>
      <c r="P172" s="33"/>
      <c r="Q172" s="36" t="s">
        <v>334</v>
      </c>
      <c r="R172" s="2"/>
      <c r="S172" s="2"/>
      <c r="T172" s="2"/>
      <c r="U172" s="2"/>
      <c r="V172" s="2"/>
      <c r="W172" s="18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2"/>
      <c r="AP172" s="2"/>
      <c r="AQ172" s="2"/>
      <c r="AR172" s="1"/>
      <c r="AS172" s="1"/>
      <c r="AT172" s="1"/>
      <c r="AU172" s="1"/>
      <c r="AV172" s="1"/>
      <c r="AW172" s="2"/>
      <c r="AX172" s="1"/>
      <c r="AY172" s="1"/>
      <c r="AZ172" s="1"/>
      <c r="BA172" s="1"/>
      <c r="BB172" s="1"/>
      <c r="BC172" s="1"/>
      <c r="BD172" s="1"/>
      <c r="BE172" s="1"/>
      <c r="BF172" s="1" t="s">
        <v>1102</v>
      </c>
      <c r="BG172" s="1"/>
      <c r="BH172" s="2"/>
      <c r="BI172" s="2"/>
      <c r="BJ172" s="1"/>
      <c r="BK172" s="2"/>
      <c r="BL172" s="2"/>
      <c r="BM172" s="2"/>
      <c r="BN172" s="1"/>
      <c r="BO172" s="25"/>
    </row>
    <row r="173" spans="1:67" ht="31.2">
      <c r="A173" s="23">
        <v>169</v>
      </c>
      <c r="B173" s="33" t="s">
        <v>992</v>
      </c>
      <c r="C173" s="33" t="s">
        <v>832</v>
      </c>
      <c r="D173" s="33" t="s">
        <v>216</v>
      </c>
      <c r="E173" s="33">
        <v>58</v>
      </c>
      <c r="F173" s="33" t="s">
        <v>325</v>
      </c>
      <c r="G173" s="33" t="s">
        <v>325</v>
      </c>
      <c r="H173" s="23" t="str">
        <f t="shared" si="5"/>
        <v>林＊花</v>
      </c>
      <c r="I173" s="23" t="str">
        <f t="shared" si="4"/>
        <v>2＊126876</v>
      </c>
      <c r="J173" s="33" t="s">
        <v>450</v>
      </c>
      <c r="K173" s="33" t="s">
        <v>1127</v>
      </c>
      <c r="L173" s="33">
        <v>5760190</v>
      </c>
      <c r="M173" s="33">
        <v>5760300</v>
      </c>
      <c r="N173" s="33"/>
      <c r="O173" s="33"/>
      <c r="P173" s="33"/>
      <c r="Q173" s="36" t="s">
        <v>334</v>
      </c>
      <c r="R173" s="2"/>
      <c r="S173" s="2"/>
      <c r="T173" s="2"/>
      <c r="U173" s="2"/>
      <c r="V173" s="2"/>
      <c r="W173" s="18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2"/>
      <c r="AP173" s="2"/>
      <c r="AQ173" s="2"/>
      <c r="AR173" s="1"/>
      <c r="AS173" s="1"/>
      <c r="AT173" s="1"/>
      <c r="AU173" s="1"/>
      <c r="AV173" s="1"/>
      <c r="AW173" s="2"/>
      <c r="AX173" s="1"/>
      <c r="AY173" s="1"/>
      <c r="AZ173" s="1"/>
      <c r="BA173" s="1"/>
      <c r="BB173" s="1"/>
      <c r="BC173" s="1"/>
      <c r="BD173" s="1"/>
      <c r="BE173" s="1"/>
      <c r="BF173" s="1" t="s">
        <v>1377</v>
      </c>
      <c r="BG173" s="1"/>
      <c r="BH173" s="2"/>
      <c r="BI173" s="2"/>
      <c r="BJ173" s="1"/>
      <c r="BK173" s="2"/>
      <c r="BL173" s="2"/>
      <c r="BM173" s="2"/>
      <c r="BN173" s="1"/>
      <c r="BO173" s="25"/>
    </row>
    <row r="174" spans="1:67" ht="31.2">
      <c r="A174" s="23">
        <v>170</v>
      </c>
      <c r="B174" s="33" t="s">
        <v>993</v>
      </c>
      <c r="C174" s="33" t="s">
        <v>833</v>
      </c>
      <c r="D174" s="33" t="s">
        <v>216</v>
      </c>
      <c r="E174" s="33">
        <v>71</v>
      </c>
      <c r="F174" s="33" t="s">
        <v>325</v>
      </c>
      <c r="G174" s="33" t="s">
        <v>325</v>
      </c>
      <c r="H174" s="23" t="str">
        <f t="shared" si="5"/>
        <v>顏＊秀</v>
      </c>
      <c r="I174" s="23" t="str">
        <f t="shared" si="4"/>
        <v>2＊657616</v>
      </c>
      <c r="J174" s="33" t="s">
        <v>450</v>
      </c>
      <c r="K174" s="33" t="s">
        <v>1127</v>
      </c>
      <c r="L174" s="33">
        <v>5760190</v>
      </c>
      <c r="M174" s="33">
        <v>5760300</v>
      </c>
      <c r="N174" s="33"/>
      <c r="O174" s="33"/>
      <c r="P174" s="33"/>
      <c r="Q174" s="36" t="s">
        <v>334</v>
      </c>
      <c r="R174" s="2"/>
      <c r="S174" s="2"/>
      <c r="T174" s="2"/>
      <c r="U174" s="2"/>
      <c r="V174" s="2"/>
      <c r="W174" s="18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2"/>
      <c r="AP174" s="2"/>
      <c r="AQ174" s="2"/>
      <c r="AR174" s="1"/>
      <c r="AS174" s="1"/>
      <c r="AT174" s="1"/>
      <c r="AU174" s="1"/>
      <c r="AV174" s="1"/>
      <c r="AW174" s="2"/>
      <c r="AX174" s="1"/>
      <c r="AY174" s="1"/>
      <c r="AZ174" s="1"/>
      <c r="BA174" s="1"/>
      <c r="BB174" s="1"/>
      <c r="BC174" s="1"/>
      <c r="BD174" s="1"/>
      <c r="BE174" s="1"/>
      <c r="BF174" s="1" t="s">
        <v>1377</v>
      </c>
      <c r="BG174" s="1"/>
      <c r="BH174" s="2"/>
      <c r="BI174" s="2"/>
      <c r="BJ174" s="1"/>
      <c r="BK174" s="2"/>
      <c r="BL174" s="2"/>
      <c r="BM174" s="2"/>
      <c r="BN174" s="1"/>
      <c r="BO174" s="25"/>
    </row>
    <row r="175" spans="1:67" ht="31.2">
      <c r="A175" s="23">
        <v>171</v>
      </c>
      <c r="B175" s="33" t="s">
        <v>994</v>
      </c>
      <c r="C175" s="33" t="s">
        <v>834</v>
      </c>
      <c r="D175" s="33" t="s">
        <v>216</v>
      </c>
      <c r="E175" s="33">
        <v>66</v>
      </c>
      <c r="F175" s="33" t="s">
        <v>325</v>
      </c>
      <c r="G175" s="33" t="s">
        <v>325</v>
      </c>
      <c r="H175" s="23" t="str">
        <f t="shared" si="5"/>
        <v>詹＊娥</v>
      </c>
      <c r="I175" s="23" t="str">
        <f t="shared" si="4"/>
        <v>2＊643538</v>
      </c>
      <c r="J175" s="33" t="s">
        <v>450</v>
      </c>
      <c r="K175" s="33" t="s">
        <v>1127</v>
      </c>
      <c r="L175" s="33">
        <v>5760190</v>
      </c>
      <c r="M175" s="33">
        <v>5760300</v>
      </c>
      <c r="N175" s="33"/>
      <c r="O175" s="33"/>
      <c r="P175" s="33"/>
      <c r="Q175" s="36" t="s">
        <v>334</v>
      </c>
      <c r="R175" s="2"/>
      <c r="S175" s="2"/>
      <c r="T175" s="2"/>
      <c r="U175" s="2"/>
      <c r="V175" s="2"/>
      <c r="W175" s="18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2"/>
      <c r="AP175" s="2"/>
      <c r="AQ175" s="2"/>
      <c r="AR175" s="1"/>
      <c r="AS175" s="1"/>
      <c r="AT175" s="1"/>
      <c r="AU175" s="1"/>
      <c r="AV175" s="1"/>
      <c r="AW175" s="2"/>
      <c r="AX175" s="1"/>
      <c r="AY175" s="1"/>
      <c r="AZ175" s="1"/>
      <c r="BA175" s="1"/>
      <c r="BB175" s="1"/>
      <c r="BC175" s="1"/>
      <c r="BD175" s="1"/>
      <c r="BE175" s="1"/>
      <c r="BF175" s="1" t="s">
        <v>1377</v>
      </c>
      <c r="BG175" s="1"/>
      <c r="BH175" s="2"/>
      <c r="BI175" s="2"/>
      <c r="BJ175" s="1"/>
      <c r="BK175" s="2"/>
      <c r="BL175" s="2"/>
      <c r="BM175" s="2"/>
      <c r="BN175" s="1"/>
      <c r="BO175" s="25"/>
    </row>
    <row r="176" spans="1:67" ht="31.2">
      <c r="A176" s="23">
        <v>172</v>
      </c>
      <c r="B176" s="33" t="s">
        <v>995</v>
      </c>
      <c r="C176" s="33" t="s">
        <v>835</v>
      </c>
      <c r="D176" s="33" t="s">
        <v>218</v>
      </c>
      <c r="E176" s="33">
        <v>71</v>
      </c>
      <c r="F176" s="33" t="s">
        <v>325</v>
      </c>
      <c r="G176" s="33" t="s">
        <v>325</v>
      </c>
      <c r="H176" s="23" t="str">
        <f t="shared" si="5"/>
        <v>簡＊來</v>
      </c>
      <c r="I176" s="23" t="str">
        <f t="shared" si="4"/>
        <v>2＊656124</v>
      </c>
      <c r="J176" s="33" t="s">
        <v>450</v>
      </c>
      <c r="K176" s="33" t="s">
        <v>1127</v>
      </c>
      <c r="L176" s="33">
        <v>5760190</v>
      </c>
      <c r="M176" s="33">
        <v>5760300</v>
      </c>
      <c r="N176" s="33"/>
      <c r="O176" s="33"/>
      <c r="P176" s="33"/>
      <c r="Q176" s="36" t="s">
        <v>334</v>
      </c>
      <c r="R176" s="2"/>
      <c r="S176" s="2"/>
      <c r="T176" s="2"/>
      <c r="U176" s="2"/>
      <c r="V176" s="2"/>
      <c r="W176" s="18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2"/>
      <c r="AP176" s="2"/>
      <c r="AQ176" s="2"/>
      <c r="AR176" s="1"/>
      <c r="AS176" s="1"/>
      <c r="AT176" s="1"/>
      <c r="AU176" s="1"/>
      <c r="AV176" s="1"/>
      <c r="AW176" s="2"/>
      <c r="AX176" s="1"/>
      <c r="AY176" s="1"/>
      <c r="AZ176" s="1"/>
      <c r="BA176" s="1"/>
      <c r="BB176" s="1"/>
      <c r="BC176" s="1"/>
      <c r="BD176" s="1"/>
      <c r="BE176" s="1"/>
      <c r="BF176" s="1" t="s">
        <v>1377</v>
      </c>
      <c r="BG176" s="1"/>
      <c r="BH176" s="2"/>
      <c r="BI176" s="2"/>
      <c r="BJ176" s="1"/>
      <c r="BK176" s="2"/>
      <c r="BL176" s="2"/>
      <c r="BM176" s="2"/>
      <c r="BN176" s="1"/>
      <c r="BO176" s="25"/>
    </row>
    <row r="177" spans="1:67" ht="16.2">
      <c r="A177" s="23">
        <v>173</v>
      </c>
      <c r="B177" s="33" t="s">
        <v>996</v>
      </c>
      <c r="C177" s="33" t="s">
        <v>836</v>
      </c>
      <c r="D177" s="33" t="s">
        <v>218</v>
      </c>
      <c r="E177" s="33">
        <v>65</v>
      </c>
      <c r="F177" s="33" t="s">
        <v>325</v>
      </c>
      <c r="G177" s="33" t="s">
        <v>325</v>
      </c>
      <c r="H177" s="23" t="str">
        <f t="shared" si="5"/>
        <v>許＊義</v>
      </c>
      <c r="I177" s="23" t="str">
        <f t="shared" si="4"/>
        <v>2＊695380</v>
      </c>
      <c r="J177" s="33" t="s">
        <v>450</v>
      </c>
      <c r="K177" s="33">
        <v>5760350</v>
      </c>
      <c r="L177" s="33">
        <v>5760350</v>
      </c>
      <c r="M177" s="33"/>
      <c r="N177" s="33"/>
      <c r="O177" s="33"/>
      <c r="P177" s="33"/>
      <c r="Q177" s="36" t="s">
        <v>334</v>
      </c>
      <c r="R177" s="2"/>
      <c r="S177" s="2"/>
      <c r="T177" s="2"/>
      <c r="U177" s="2"/>
      <c r="V177" s="2"/>
      <c r="W177" s="18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2"/>
      <c r="AP177" s="2"/>
      <c r="AQ177" s="2"/>
      <c r="AR177" s="1"/>
      <c r="AS177" s="1"/>
      <c r="AT177" s="1"/>
      <c r="AU177" s="1"/>
      <c r="AV177" s="1"/>
      <c r="AW177" s="2"/>
      <c r="AX177" s="1"/>
      <c r="AY177" s="1"/>
      <c r="AZ177" s="1" t="s">
        <v>1377</v>
      </c>
      <c r="BA177" s="1"/>
      <c r="BB177" s="1"/>
      <c r="BC177" s="1"/>
      <c r="BD177" s="1"/>
      <c r="BE177" s="1"/>
      <c r="BF177" s="1"/>
      <c r="BG177" s="1"/>
      <c r="BH177" s="2"/>
      <c r="BI177" s="2"/>
      <c r="BJ177" s="1"/>
      <c r="BK177" s="2"/>
      <c r="BL177" s="2"/>
      <c r="BM177" s="2"/>
      <c r="BN177" s="1"/>
      <c r="BO177" s="25"/>
    </row>
    <row r="178" spans="1:67" ht="31.2">
      <c r="A178" s="23">
        <v>174</v>
      </c>
      <c r="B178" s="33" t="s">
        <v>997</v>
      </c>
      <c r="C178" s="33" t="s">
        <v>837</v>
      </c>
      <c r="D178" s="33" t="s">
        <v>218</v>
      </c>
      <c r="E178" s="33">
        <v>83</v>
      </c>
      <c r="F178" s="33" t="s">
        <v>325</v>
      </c>
      <c r="G178" s="33" t="s">
        <v>325</v>
      </c>
      <c r="H178" s="23" t="str">
        <f t="shared" si="5"/>
        <v>呂＊財</v>
      </c>
      <c r="I178" s="23" t="str">
        <f t="shared" si="4"/>
        <v>2＊730208</v>
      </c>
      <c r="J178" s="33" t="s">
        <v>450</v>
      </c>
      <c r="K178" s="33" t="s">
        <v>1127</v>
      </c>
      <c r="L178" s="33">
        <v>5760190</v>
      </c>
      <c r="M178" s="33">
        <v>5760300</v>
      </c>
      <c r="N178" s="33"/>
      <c r="O178" s="33"/>
      <c r="P178" s="33"/>
      <c r="Q178" s="36" t="s">
        <v>334</v>
      </c>
      <c r="R178" s="2"/>
      <c r="S178" s="2"/>
      <c r="T178" s="2"/>
      <c r="U178" s="2"/>
      <c r="V178" s="2"/>
      <c r="W178" s="18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2"/>
      <c r="AP178" s="2"/>
      <c r="AQ178" s="2"/>
      <c r="AR178" s="1"/>
      <c r="AS178" s="1"/>
      <c r="AT178" s="1"/>
      <c r="AU178" s="1"/>
      <c r="AV178" s="1"/>
      <c r="AW178" s="2"/>
      <c r="AX178" s="1"/>
      <c r="AY178" s="1"/>
      <c r="AZ178" s="1"/>
      <c r="BA178" s="1"/>
      <c r="BB178" s="1"/>
      <c r="BC178" s="1"/>
      <c r="BD178" s="1"/>
      <c r="BE178" s="1"/>
      <c r="BF178" s="1" t="s">
        <v>1377</v>
      </c>
      <c r="BG178" s="1"/>
      <c r="BH178" s="2"/>
      <c r="BI178" s="2"/>
      <c r="BJ178" s="1"/>
      <c r="BK178" s="2"/>
      <c r="BL178" s="2"/>
      <c r="BM178" s="2"/>
      <c r="BN178" s="1"/>
      <c r="BO178" s="25"/>
    </row>
    <row r="179" spans="1:67" ht="31.2">
      <c r="A179" s="23">
        <v>175</v>
      </c>
      <c r="B179" s="33" t="s">
        <v>998</v>
      </c>
      <c r="C179" s="33" t="s">
        <v>339</v>
      </c>
      <c r="D179" s="33" t="s">
        <v>216</v>
      </c>
      <c r="E179" s="33">
        <v>67</v>
      </c>
      <c r="F179" s="33" t="s">
        <v>325</v>
      </c>
      <c r="G179" s="33" t="s">
        <v>325</v>
      </c>
      <c r="H179" s="23" t="str">
        <f t="shared" si="5"/>
        <v>孫＊惠</v>
      </c>
      <c r="I179" s="23" t="str">
        <f t="shared" si="4"/>
        <v>2＊739653</v>
      </c>
      <c r="J179" s="33" t="s">
        <v>450</v>
      </c>
      <c r="K179" s="33" t="s">
        <v>1127</v>
      </c>
      <c r="L179" s="33">
        <v>5760190</v>
      </c>
      <c r="M179" s="33">
        <v>5760300</v>
      </c>
      <c r="N179" s="33"/>
      <c r="O179" s="33"/>
      <c r="P179" s="33"/>
      <c r="Q179" s="36" t="s">
        <v>334</v>
      </c>
      <c r="R179" s="2"/>
      <c r="S179" s="2"/>
      <c r="T179" s="2"/>
      <c r="U179" s="2"/>
      <c r="V179" s="2"/>
      <c r="W179" s="18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2"/>
      <c r="AP179" s="2"/>
      <c r="AQ179" s="2"/>
      <c r="AR179" s="1"/>
      <c r="AS179" s="1"/>
      <c r="AT179" s="1"/>
      <c r="AU179" s="1"/>
      <c r="AV179" s="1"/>
      <c r="AW179" s="2"/>
      <c r="AX179" s="1"/>
      <c r="AY179" s="1"/>
      <c r="AZ179" s="1"/>
      <c r="BA179" s="1"/>
      <c r="BB179" s="1"/>
      <c r="BC179" s="1"/>
      <c r="BD179" s="1"/>
      <c r="BE179" s="1"/>
      <c r="BF179" s="1" t="s">
        <v>1377</v>
      </c>
      <c r="BG179" s="1"/>
      <c r="BH179" s="2"/>
      <c r="BI179" s="2"/>
      <c r="BJ179" s="1" t="s">
        <v>1114</v>
      </c>
      <c r="BK179" s="2"/>
      <c r="BL179" s="2"/>
      <c r="BM179" s="2"/>
      <c r="BN179" s="1"/>
      <c r="BO179" s="25"/>
    </row>
    <row r="180" spans="1:67" ht="31.2">
      <c r="A180" s="23">
        <v>176</v>
      </c>
      <c r="B180" s="33" t="s">
        <v>999</v>
      </c>
      <c r="C180" s="33" t="s">
        <v>838</v>
      </c>
      <c r="D180" s="33" t="s">
        <v>218</v>
      </c>
      <c r="E180" s="33">
        <v>63</v>
      </c>
      <c r="F180" s="33" t="s">
        <v>325</v>
      </c>
      <c r="G180" s="33" t="s">
        <v>325</v>
      </c>
      <c r="H180" s="23" t="str">
        <f t="shared" si="5"/>
        <v>江＊登</v>
      </c>
      <c r="I180" s="23" t="str">
        <f t="shared" si="4"/>
        <v>2＊771091</v>
      </c>
      <c r="J180" s="33" t="s">
        <v>450</v>
      </c>
      <c r="K180" s="33" t="s">
        <v>1130</v>
      </c>
      <c r="L180" s="33">
        <v>5760191</v>
      </c>
      <c r="M180" s="33">
        <v>5760300</v>
      </c>
      <c r="N180" s="33"/>
      <c r="O180" s="33"/>
      <c r="P180" s="33"/>
      <c r="Q180" s="36" t="s">
        <v>334</v>
      </c>
      <c r="R180" s="2"/>
      <c r="S180" s="2"/>
      <c r="T180" s="2"/>
      <c r="U180" s="2"/>
      <c r="V180" s="2"/>
      <c r="W180" s="18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2"/>
      <c r="AP180" s="2"/>
      <c r="AQ180" s="2"/>
      <c r="AR180" s="1"/>
      <c r="AS180" s="1"/>
      <c r="AT180" s="1"/>
      <c r="AU180" s="1"/>
      <c r="AV180" s="1"/>
      <c r="AW180" s="2"/>
      <c r="AX180" s="1"/>
      <c r="AY180" s="1"/>
      <c r="AZ180" s="1"/>
      <c r="BA180" s="1"/>
      <c r="BB180" s="1"/>
      <c r="BC180" s="1"/>
      <c r="BD180" s="1"/>
      <c r="BE180" s="1"/>
      <c r="BF180" s="1"/>
      <c r="BG180" s="1" t="s">
        <v>1377</v>
      </c>
      <c r="BH180" s="2"/>
      <c r="BI180" s="2"/>
      <c r="BJ180" s="1" t="s">
        <v>1141</v>
      </c>
      <c r="BK180" s="2"/>
      <c r="BL180" s="2"/>
      <c r="BM180" s="2"/>
      <c r="BN180" s="1"/>
      <c r="BO180" s="25"/>
    </row>
    <row r="181" spans="1:67" ht="16.2">
      <c r="A181" s="23">
        <v>177</v>
      </c>
      <c r="B181" s="33" t="s">
        <v>992</v>
      </c>
      <c r="C181" s="33" t="s">
        <v>832</v>
      </c>
      <c r="D181" s="33" t="s">
        <v>216</v>
      </c>
      <c r="E181" s="33">
        <v>58</v>
      </c>
      <c r="F181" s="33" t="s">
        <v>325</v>
      </c>
      <c r="G181" s="33" t="s">
        <v>325</v>
      </c>
      <c r="H181" s="23" t="str">
        <f t="shared" si="5"/>
        <v>林＊花</v>
      </c>
      <c r="I181" s="23" t="str">
        <f t="shared" si="4"/>
        <v>2＊126876</v>
      </c>
      <c r="J181" s="33" t="s">
        <v>784</v>
      </c>
      <c r="K181" s="33">
        <v>5761110</v>
      </c>
      <c r="L181" s="33">
        <v>5761110</v>
      </c>
      <c r="M181" s="33"/>
      <c r="N181" s="33"/>
      <c r="O181" s="33"/>
      <c r="P181" s="33"/>
      <c r="Q181" s="36" t="s">
        <v>334</v>
      </c>
      <c r="R181" s="2"/>
      <c r="S181" s="2"/>
      <c r="T181" s="2"/>
      <c r="U181" s="2"/>
      <c r="V181" s="2"/>
      <c r="W181" s="18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2"/>
      <c r="AP181" s="2"/>
      <c r="AQ181" s="2"/>
      <c r="AR181" s="1"/>
      <c r="AS181" s="1"/>
      <c r="AT181" s="1"/>
      <c r="AU181" s="1"/>
      <c r="AV181" s="1"/>
      <c r="AW181" s="2"/>
      <c r="AX181" s="1"/>
      <c r="AY181" s="1"/>
      <c r="AZ181" s="1"/>
      <c r="BA181" s="1" t="s">
        <v>1377</v>
      </c>
      <c r="BB181" s="1"/>
      <c r="BC181" s="1"/>
      <c r="BD181" s="1"/>
      <c r="BE181" s="1"/>
      <c r="BF181" s="1"/>
      <c r="BG181" s="1"/>
      <c r="BH181" s="2"/>
      <c r="BI181" s="2"/>
      <c r="BJ181" s="1"/>
      <c r="BK181" s="2"/>
      <c r="BL181" s="2"/>
      <c r="BM181" s="2"/>
      <c r="BN181" s="1"/>
      <c r="BO181" s="25"/>
    </row>
    <row r="182" spans="1:67" ht="46.8">
      <c r="A182" s="23">
        <v>178</v>
      </c>
      <c r="B182" s="33" t="s">
        <v>1000</v>
      </c>
      <c r="C182" s="33" t="s">
        <v>839</v>
      </c>
      <c r="D182" s="33" t="s">
        <v>218</v>
      </c>
      <c r="E182" s="33">
        <v>73</v>
      </c>
      <c r="F182" s="33" t="s">
        <v>450</v>
      </c>
      <c r="G182" s="33" t="s">
        <v>572</v>
      </c>
      <c r="H182" s="23" t="str">
        <f t="shared" si="5"/>
        <v>周＊治</v>
      </c>
      <c r="I182" s="23" t="str">
        <f t="shared" si="4"/>
        <v>2＊770239</v>
      </c>
      <c r="J182" s="33" t="s">
        <v>784</v>
      </c>
      <c r="K182" s="33" t="s">
        <v>1139</v>
      </c>
      <c r="L182" s="33">
        <v>5760191</v>
      </c>
      <c r="M182" s="33">
        <v>5760300</v>
      </c>
      <c r="N182" s="33">
        <v>5760475</v>
      </c>
      <c r="O182" s="33"/>
      <c r="P182" s="33"/>
      <c r="Q182" s="36" t="s">
        <v>334</v>
      </c>
      <c r="R182" s="2"/>
      <c r="S182" s="2"/>
      <c r="T182" s="2"/>
      <c r="U182" s="2"/>
      <c r="V182" s="2"/>
      <c r="W182" s="18"/>
      <c r="X182" s="1"/>
      <c r="Y182" s="1"/>
      <c r="Z182" s="1"/>
      <c r="AA182" s="1"/>
      <c r="AB182" s="1" t="s">
        <v>1377</v>
      </c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2"/>
      <c r="AP182" s="2"/>
      <c r="AQ182" s="2"/>
      <c r="AR182" s="1"/>
      <c r="AS182" s="1"/>
      <c r="AT182" s="1"/>
      <c r="AU182" s="1"/>
      <c r="AV182" s="1"/>
      <c r="AW182" s="2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2"/>
      <c r="BI182" s="2"/>
      <c r="BJ182" s="1"/>
      <c r="BK182" s="2"/>
      <c r="BL182" s="2"/>
      <c r="BM182" s="2"/>
      <c r="BN182" s="1" t="s">
        <v>1111</v>
      </c>
      <c r="BO182" s="25"/>
    </row>
    <row r="183" spans="1:67" ht="78">
      <c r="A183" s="23">
        <v>179</v>
      </c>
      <c r="B183" s="33" t="s">
        <v>1001</v>
      </c>
      <c r="C183" s="33" t="s">
        <v>397</v>
      </c>
      <c r="D183" s="33" t="s">
        <v>218</v>
      </c>
      <c r="E183" s="33">
        <v>47</v>
      </c>
      <c r="F183" s="33" t="s">
        <v>325</v>
      </c>
      <c r="G183" s="33" t="s">
        <v>325</v>
      </c>
      <c r="H183" s="23" t="str">
        <f t="shared" si="5"/>
        <v>林＊揮</v>
      </c>
      <c r="I183" s="23" t="str">
        <f t="shared" si="4"/>
        <v>0＊537097</v>
      </c>
      <c r="J183" s="33" t="s">
        <v>572</v>
      </c>
      <c r="K183" s="33">
        <v>5760190</v>
      </c>
      <c r="L183" s="33">
        <v>5760190</v>
      </c>
      <c r="M183" s="33"/>
      <c r="N183" s="33"/>
      <c r="O183" s="33"/>
      <c r="P183" s="33"/>
      <c r="Q183" s="36" t="s">
        <v>334</v>
      </c>
      <c r="R183" s="2"/>
      <c r="S183" s="2"/>
      <c r="T183" s="2"/>
      <c r="U183" s="2"/>
      <c r="V183" s="2"/>
      <c r="W183" s="18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2"/>
      <c r="AP183" s="2"/>
      <c r="AQ183" s="2"/>
      <c r="AR183" s="1"/>
      <c r="AS183" s="1"/>
      <c r="AT183" s="1"/>
      <c r="AU183" s="1"/>
      <c r="AV183" s="1"/>
      <c r="AW183" s="2"/>
      <c r="AX183" s="1"/>
      <c r="AY183" s="1"/>
      <c r="AZ183" s="1"/>
      <c r="BA183" s="1"/>
      <c r="BB183" s="1"/>
      <c r="BC183" s="1"/>
      <c r="BD183" s="1"/>
      <c r="BE183" s="1"/>
      <c r="BF183" s="1" t="s">
        <v>1377</v>
      </c>
      <c r="BG183" s="1"/>
      <c r="BH183" s="2"/>
      <c r="BI183" s="37" t="s">
        <v>1172</v>
      </c>
      <c r="BJ183" s="1"/>
      <c r="BK183" s="2"/>
      <c r="BL183" s="2"/>
      <c r="BM183" s="2"/>
      <c r="BN183" s="1"/>
      <c r="BO183" s="25"/>
    </row>
    <row r="184" spans="1:67" ht="31.2">
      <c r="A184" s="23">
        <v>180</v>
      </c>
      <c r="B184" s="33" t="s">
        <v>1002</v>
      </c>
      <c r="C184" s="33" t="s">
        <v>840</v>
      </c>
      <c r="D184" s="33" t="s">
        <v>218</v>
      </c>
      <c r="E184" s="33">
        <v>76</v>
      </c>
      <c r="F184" s="33" t="s">
        <v>325</v>
      </c>
      <c r="G184" s="33" t="s">
        <v>325</v>
      </c>
      <c r="H184" s="23" t="str">
        <f t="shared" si="5"/>
        <v>陳＊德</v>
      </c>
      <c r="I184" s="23" t="str">
        <f t="shared" si="4"/>
        <v>1＊353311</v>
      </c>
      <c r="J184" s="33" t="s">
        <v>572</v>
      </c>
      <c r="K184" s="33" t="s">
        <v>1127</v>
      </c>
      <c r="L184" s="33">
        <v>5760190</v>
      </c>
      <c r="M184" s="33">
        <v>5760300</v>
      </c>
      <c r="N184" s="33"/>
      <c r="O184" s="33"/>
      <c r="P184" s="33"/>
      <c r="Q184" s="36" t="s">
        <v>334</v>
      </c>
      <c r="R184" s="2"/>
      <c r="S184" s="2"/>
      <c r="T184" s="2"/>
      <c r="U184" s="2"/>
      <c r="V184" s="2"/>
      <c r="W184" s="18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2"/>
      <c r="AP184" s="2"/>
      <c r="AQ184" s="2"/>
      <c r="AR184" s="1"/>
      <c r="AS184" s="1"/>
      <c r="AT184" s="1"/>
      <c r="AU184" s="1"/>
      <c r="AV184" s="1"/>
      <c r="AW184" s="2"/>
      <c r="AX184" s="1"/>
      <c r="AY184" s="1"/>
      <c r="AZ184" s="1"/>
      <c r="BA184" s="1"/>
      <c r="BB184" s="1"/>
      <c r="BC184" s="1"/>
      <c r="BD184" s="1"/>
      <c r="BE184" s="1"/>
      <c r="BF184" s="1" t="s">
        <v>1133</v>
      </c>
      <c r="BG184" s="1"/>
      <c r="BH184" s="2"/>
      <c r="BI184" s="2"/>
      <c r="BJ184" s="1"/>
      <c r="BK184" s="2"/>
      <c r="BL184" s="2"/>
      <c r="BM184" s="2"/>
      <c r="BN184" s="1"/>
      <c r="BO184" s="25"/>
    </row>
    <row r="185" spans="1:67" ht="46.8">
      <c r="A185" s="23">
        <v>181</v>
      </c>
      <c r="B185" s="33" t="s">
        <v>1003</v>
      </c>
      <c r="C185" s="33" t="s">
        <v>841</v>
      </c>
      <c r="D185" s="33" t="s">
        <v>218</v>
      </c>
      <c r="E185" s="33">
        <v>55</v>
      </c>
      <c r="F185" s="33" t="s">
        <v>325</v>
      </c>
      <c r="G185" s="33" t="s">
        <v>325</v>
      </c>
      <c r="H185" s="23" t="str">
        <f t="shared" si="5"/>
        <v>陳＊方</v>
      </c>
      <c r="I185" s="23" t="str">
        <f t="shared" si="4"/>
        <v>2＊108654</v>
      </c>
      <c r="J185" s="33" t="s">
        <v>572</v>
      </c>
      <c r="K185" s="33" t="s">
        <v>1132</v>
      </c>
      <c r="L185" s="33">
        <v>5760190</v>
      </c>
      <c r="M185" s="33">
        <v>5760300</v>
      </c>
      <c r="N185" s="33">
        <v>5761050</v>
      </c>
      <c r="O185" s="33"/>
      <c r="P185" s="33"/>
      <c r="Q185" s="36" t="s">
        <v>334</v>
      </c>
      <c r="R185" s="2"/>
      <c r="S185" s="2"/>
      <c r="T185" s="2"/>
      <c r="U185" s="2"/>
      <c r="V185" s="2"/>
      <c r="W185" s="18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2"/>
      <c r="AP185" s="2"/>
      <c r="AQ185" s="2"/>
      <c r="AR185" s="1"/>
      <c r="AS185" s="1"/>
      <c r="AT185" s="1"/>
      <c r="AU185" s="1"/>
      <c r="AV185" s="1"/>
      <c r="AW185" s="2"/>
      <c r="AX185" s="1"/>
      <c r="AY185" s="1"/>
      <c r="AZ185" s="1"/>
      <c r="BA185" s="1"/>
      <c r="BB185" s="1"/>
      <c r="BC185" s="1"/>
      <c r="BD185" s="1" t="s">
        <v>1377</v>
      </c>
      <c r="BE185" s="1"/>
      <c r="BF185" s="1" t="s">
        <v>1377</v>
      </c>
      <c r="BG185" s="1"/>
      <c r="BH185" s="2"/>
      <c r="BI185" s="2"/>
      <c r="BJ185" s="1"/>
      <c r="BK185" s="2"/>
      <c r="BL185" s="2"/>
      <c r="BM185" s="2"/>
      <c r="BN185" s="1"/>
      <c r="BO185" s="25"/>
    </row>
    <row r="186" spans="1:67" ht="31.2">
      <c r="A186" s="23">
        <v>182</v>
      </c>
      <c r="B186" s="33" t="s">
        <v>1004</v>
      </c>
      <c r="C186" s="33" t="s">
        <v>842</v>
      </c>
      <c r="D186" s="33" t="s">
        <v>216</v>
      </c>
      <c r="E186" s="33">
        <v>85</v>
      </c>
      <c r="F186" s="33" t="s">
        <v>325</v>
      </c>
      <c r="G186" s="33" t="s">
        <v>325</v>
      </c>
      <c r="H186" s="23" t="str">
        <f t="shared" si="5"/>
        <v>林＊芬</v>
      </c>
      <c r="I186" s="23" t="str">
        <f t="shared" si="4"/>
        <v>2＊581757</v>
      </c>
      <c r="J186" s="33" t="s">
        <v>572</v>
      </c>
      <c r="K186" s="33" t="s">
        <v>1127</v>
      </c>
      <c r="L186" s="33">
        <v>5760190</v>
      </c>
      <c r="M186" s="33">
        <v>5760300</v>
      </c>
      <c r="N186" s="33"/>
      <c r="O186" s="33"/>
      <c r="P186" s="33"/>
      <c r="Q186" s="36" t="s">
        <v>334</v>
      </c>
      <c r="R186" s="2"/>
      <c r="S186" s="2"/>
      <c r="T186" s="2"/>
      <c r="U186" s="2"/>
      <c r="V186" s="2"/>
      <c r="W186" s="18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2"/>
      <c r="AP186" s="2"/>
      <c r="AQ186" s="2"/>
      <c r="AR186" s="1"/>
      <c r="AS186" s="1"/>
      <c r="AT186" s="1"/>
      <c r="AU186" s="1"/>
      <c r="AV186" s="1"/>
      <c r="AW186" s="2"/>
      <c r="AX186" s="1"/>
      <c r="AY186" s="1"/>
      <c r="AZ186" s="1"/>
      <c r="BA186" s="1"/>
      <c r="BB186" s="1"/>
      <c r="BC186" s="1"/>
      <c r="BD186" s="1"/>
      <c r="BE186" s="1"/>
      <c r="BF186" s="1" t="s">
        <v>1377</v>
      </c>
      <c r="BG186" s="1"/>
      <c r="BH186" s="2"/>
      <c r="BI186" s="2"/>
      <c r="BJ186" s="1"/>
      <c r="BK186" s="2"/>
      <c r="BL186" s="2"/>
      <c r="BM186" s="2"/>
      <c r="BN186" s="1"/>
      <c r="BO186" s="25"/>
    </row>
    <row r="187" spans="1:67" ht="46.8">
      <c r="A187" s="23">
        <v>183</v>
      </c>
      <c r="B187" s="33" t="s">
        <v>1005</v>
      </c>
      <c r="C187" s="33" t="s">
        <v>406</v>
      </c>
      <c r="D187" s="33" t="s">
        <v>218</v>
      </c>
      <c r="E187" s="33">
        <v>47</v>
      </c>
      <c r="F187" s="33" t="s">
        <v>325</v>
      </c>
      <c r="G187" s="33" t="s">
        <v>325</v>
      </c>
      <c r="H187" s="23" t="str">
        <f t="shared" si="5"/>
        <v>呂＊暘</v>
      </c>
      <c r="I187" s="23" t="str">
        <f t="shared" si="4"/>
        <v>1＊811561</v>
      </c>
      <c r="J187" s="33" t="s">
        <v>843</v>
      </c>
      <c r="K187" s="33" t="s">
        <v>1132</v>
      </c>
      <c r="L187" s="33">
        <v>5760190</v>
      </c>
      <c r="M187" s="33">
        <v>5760300</v>
      </c>
      <c r="N187" s="33">
        <v>5761050</v>
      </c>
      <c r="O187" s="33"/>
      <c r="P187" s="33"/>
      <c r="Q187" s="36" t="s">
        <v>334</v>
      </c>
      <c r="R187" s="2"/>
      <c r="S187" s="2"/>
      <c r="T187" s="2"/>
      <c r="U187" s="2"/>
      <c r="V187" s="2"/>
      <c r="W187" s="18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2"/>
      <c r="AP187" s="2"/>
      <c r="AQ187" s="2"/>
      <c r="AR187" s="1"/>
      <c r="AS187" s="1"/>
      <c r="AT187" s="1"/>
      <c r="AU187" s="1"/>
      <c r="AV187" s="1"/>
      <c r="AW187" s="2"/>
      <c r="AX187" s="1"/>
      <c r="AY187" s="1"/>
      <c r="AZ187" s="1"/>
      <c r="BA187" s="1"/>
      <c r="BB187" s="1"/>
      <c r="BC187" s="1"/>
      <c r="BD187" s="1"/>
      <c r="BE187" s="1" t="s">
        <v>1377</v>
      </c>
      <c r="BF187" s="1" t="s">
        <v>1377</v>
      </c>
      <c r="BG187" s="1"/>
      <c r="BH187" s="2"/>
      <c r="BI187" s="2"/>
      <c r="BJ187" s="1"/>
      <c r="BK187" s="2"/>
      <c r="BL187" s="2"/>
      <c r="BM187" s="2"/>
      <c r="BN187" s="1"/>
      <c r="BO187" s="25"/>
    </row>
    <row r="188" spans="1:67" ht="31.2">
      <c r="A188" s="23">
        <v>184</v>
      </c>
      <c r="B188" s="33" t="s">
        <v>1006</v>
      </c>
      <c r="C188" s="33" t="s">
        <v>844</v>
      </c>
      <c r="D188" s="33" t="s">
        <v>218</v>
      </c>
      <c r="E188" s="33">
        <v>61</v>
      </c>
      <c r="F188" s="33" t="s">
        <v>325</v>
      </c>
      <c r="G188" s="33" t="s">
        <v>325</v>
      </c>
      <c r="H188" s="23" t="str">
        <f t="shared" si="5"/>
        <v>周＊亮</v>
      </c>
      <c r="I188" s="23" t="str">
        <f t="shared" si="4"/>
        <v>2＊637692</v>
      </c>
      <c r="J188" s="33" t="s">
        <v>843</v>
      </c>
      <c r="K188" s="33" t="s">
        <v>1130</v>
      </c>
      <c r="L188" s="33">
        <v>5760191</v>
      </c>
      <c r="M188" s="33">
        <v>5760300</v>
      </c>
      <c r="N188" s="33"/>
      <c r="O188" s="33"/>
      <c r="P188" s="33"/>
      <c r="Q188" s="36" t="s">
        <v>334</v>
      </c>
      <c r="R188" s="2"/>
      <c r="S188" s="2"/>
      <c r="T188" s="2"/>
      <c r="U188" s="2"/>
      <c r="V188" s="2"/>
      <c r="W188" s="18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2"/>
      <c r="AP188" s="2"/>
      <c r="AQ188" s="2"/>
      <c r="AR188" s="1"/>
      <c r="AS188" s="1"/>
      <c r="AT188" s="1"/>
      <c r="AU188" s="1"/>
      <c r="AV188" s="1"/>
      <c r="AW188" s="2"/>
      <c r="AX188" s="1"/>
      <c r="AY188" s="1"/>
      <c r="AZ188" s="1"/>
      <c r="BA188" s="1"/>
      <c r="BB188" s="1"/>
      <c r="BC188" s="1"/>
      <c r="BD188" s="1"/>
      <c r="BE188" s="1"/>
      <c r="BF188" s="1"/>
      <c r="BG188" s="1" t="s">
        <v>1377</v>
      </c>
      <c r="BH188" s="2"/>
      <c r="BI188" s="2"/>
      <c r="BJ188" s="1"/>
      <c r="BK188" s="2"/>
      <c r="BL188" s="2"/>
      <c r="BM188" s="2"/>
      <c r="BN188" s="1"/>
      <c r="BO188" s="25"/>
    </row>
    <row r="189" spans="1:67" ht="31.2">
      <c r="A189" s="23">
        <v>185</v>
      </c>
      <c r="B189" s="33" t="s">
        <v>1007</v>
      </c>
      <c r="C189" s="33" t="s">
        <v>845</v>
      </c>
      <c r="D189" s="33" t="s">
        <v>216</v>
      </c>
      <c r="E189" s="33">
        <v>52</v>
      </c>
      <c r="F189" s="33" t="s">
        <v>325</v>
      </c>
      <c r="G189" s="33" t="s">
        <v>325</v>
      </c>
      <c r="H189" s="23" t="str">
        <f t="shared" si="5"/>
        <v>陳＊雲</v>
      </c>
      <c r="I189" s="23" t="str">
        <f t="shared" si="4"/>
        <v>1＊068432</v>
      </c>
      <c r="J189" s="33" t="s">
        <v>544</v>
      </c>
      <c r="K189" s="33" t="s">
        <v>1127</v>
      </c>
      <c r="L189" s="33">
        <v>5760190</v>
      </c>
      <c r="M189" s="33">
        <v>5760300</v>
      </c>
      <c r="N189" s="33"/>
      <c r="O189" s="33"/>
      <c r="P189" s="33"/>
      <c r="Q189" s="36" t="s">
        <v>334</v>
      </c>
      <c r="R189" s="2"/>
      <c r="S189" s="2"/>
      <c r="T189" s="2"/>
      <c r="U189" s="2"/>
      <c r="V189" s="2"/>
      <c r="W189" s="18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2"/>
      <c r="AP189" s="2"/>
      <c r="AQ189" s="2"/>
      <c r="AR189" s="1"/>
      <c r="AS189" s="1"/>
      <c r="AT189" s="1"/>
      <c r="AU189" s="1"/>
      <c r="AV189" s="1"/>
      <c r="AW189" s="2"/>
      <c r="AX189" s="1"/>
      <c r="AY189" s="1"/>
      <c r="AZ189" s="1"/>
      <c r="BA189" s="1"/>
      <c r="BB189" s="1"/>
      <c r="BC189" s="1"/>
      <c r="BD189" s="1"/>
      <c r="BE189" s="1"/>
      <c r="BF189" s="1" t="s">
        <v>1377</v>
      </c>
      <c r="BG189" s="1"/>
      <c r="BH189" s="2"/>
      <c r="BI189" s="2"/>
      <c r="BJ189" s="1"/>
      <c r="BK189" s="2"/>
      <c r="BL189" s="2"/>
      <c r="BM189" s="2"/>
      <c r="BN189" s="1"/>
      <c r="BO189" s="25"/>
    </row>
    <row r="190" spans="1:67" ht="31.2">
      <c r="A190" s="23">
        <v>186</v>
      </c>
      <c r="B190" s="33" t="s">
        <v>226</v>
      </c>
      <c r="C190" s="33" t="s">
        <v>121</v>
      </c>
      <c r="D190" s="33" t="s">
        <v>218</v>
      </c>
      <c r="E190" s="33">
        <v>67</v>
      </c>
      <c r="F190" s="33" t="s">
        <v>325</v>
      </c>
      <c r="G190" s="33" t="s">
        <v>325</v>
      </c>
      <c r="H190" s="23" t="str">
        <f t="shared" si="5"/>
        <v>游＊成</v>
      </c>
      <c r="I190" s="23" t="str">
        <f t="shared" si="4"/>
        <v>2＊410146</v>
      </c>
      <c r="J190" s="33" t="s">
        <v>544</v>
      </c>
      <c r="K190" s="33" t="s">
        <v>1127</v>
      </c>
      <c r="L190" s="33">
        <v>5760190</v>
      </c>
      <c r="M190" s="33">
        <v>5760300</v>
      </c>
      <c r="N190" s="33"/>
      <c r="O190" s="33"/>
      <c r="P190" s="33"/>
      <c r="Q190" s="36" t="s">
        <v>334</v>
      </c>
      <c r="R190" s="2"/>
      <c r="S190" s="2"/>
      <c r="T190" s="2"/>
      <c r="U190" s="2"/>
      <c r="V190" s="2"/>
      <c r="W190" s="18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2"/>
      <c r="AP190" s="2"/>
      <c r="AQ190" s="2"/>
      <c r="AR190" s="1"/>
      <c r="AS190" s="1"/>
      <c r="AT190" s="1"/>
      <c r="AU190" s="1"/>
      <c r="AV190" s="1"/>
      <c r="AW190" s="2"/>
      <c r="AX190" s="1"/>
      <c r="AY190" s="1"/>
      <c r="AZ190" s="1"/>
      <c r="BA190" s="1"/>
      <c r="BB190" s="1"/>
      <c r="BC190" s="1"/>
      <c r="BD190" s="1"/>
      <c r="BE190" s="1"/>
      <c r="BF190" s="1" t="s">
        <v>1377</v>
      </c>
      <c r="BG190" s="1"/>
      <c r="BH190" s="2"/>
      <c r="BI190" s="2"/>
      <c r="BJ190" s="1"/>
      <c r="BK190" s="2"/>
      <c r="BL190" s="2"/>
      <c r="BM190" s="2"/>
      <c r="BN190" s="1"/>
      <c r="BO190" s="25"/>
    </row>
    <row r="191" spans="1:67" ht="46.8">
      <c r="A191" s="23">
        <v>187</v>
      </c>
      <c r="B191" s="33" t="s">
        <v>585</v>
      </c>
      <c r="C191" s="33" t="s">
        <v>586</v>
      </c>
      <c r="D191" s="33" t="s">
        <v>218</v>
      </c>
      <c r="E191" s="33">
        <v>87</v>
      </c>
      <c r="F191" s="33" t="s">
        <v>325</v>
      </c>
      <c r="G191" s="33" t="s">
        <v>325</v>
      </c>
      <c r="H191" s="23" t="str">
        <f t="shared" si="5"/>
        <v>簡＊煌</v>
      </c>
      <c r="I191" s="23" t="str">
        <f t="shared" si="4"/>
        <v>0＊445574</v>
      </c>
      <c r="J191" s="33" t="s">
        <v>765</v>
      </c>
      <c r="K191" s="33" t="s">
        <v>1132</v>
      </c>
      <c r="L191" s="33">
        <v>5760190</v>
      </c>
      <c r="M191" s="33">
        <v>5760300</v>
      </c>
      <c r="N191" s="33">
        <v>5761050</v>
      </c>
      <c r="O191" s="33"/>
      <c r="P191" s="33"/>
      <c r="Q191" s="36" t="s">
        <v>334</v>
      </c>
      <c r="R191" s="2"/>
      <c r="S191" s="2"/>
      <c r="T191" s="2"/>
      <c r="U191" s="2"/>
      <c r="V191" s="2"/>
      <c r="W191" s="18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2"/>
      <c r="AP191" s="2"/>
      <c r="AQ191" s="2"/>
      <c r="AR191" s="1"/>
      <c r="AS191" s="1"/>
      <c r="AT191" s="1"/>
      <c r="AU191" s="1"/>
      <c r="AV191" s="1"/>
      <c r="AW191" s="2"/>
      <c r="AX191" s="1"/>
      <c r="AY191" s="1"/>
      <c r="AZ191" s="1"/>
      <c r="BA191" s="1"/>
      <c r="BB191" s="1"/>
      <c r="BC191" s="1"/>
      <c r="BD191" s="1"/>
      <c r="BE191" s="1" t="s">
        <v>1377</v>
      </c>
      <c r="BF191" s="1" t="s">
        <v>1377</v>
      </c>
      <c r="BG191" s="1"/>
      <c r="BH191" s="2"/>
      <c r="BI191" s="2"/>
      <c r="BJ191" s="1"/>
      <c r="BK191" s="2"/>
      <c r="BL191" s="2"/>
      <c r="BM191" s="2"/>
      <c r="BN191" s="1"/>
      <c r="BO191" s="25"/>
    </row>
    <row r="192" spans="1:67" ht="31.2">
      <c r="A192" s="23">
        <v>188</v>
      </c>
      <c r="B192" s="33" t="s">
        <v>1008</v>
      </c>
      <c r="C192" s="33" t="s">
        <v>846</v>
      </c>
      <c r="D192" s="33" t="s">
        <v>218</v>
      </c>
      <c r="E192" s="33">
        <v>62</v>
      </c>
      <c r="F192" s="33" t="s">
        <v>325</v>
      </c>
      <c r="G192" s="33" t="s">
        <v>325</v>
      </c>
      <c r="H192" s="23" t="str">
        <f t="shared" si="5"/>
        <v>洪＊恩</v>
      </c>
      <c r="I192" s="23" t="str">
        <f t="shared" si="4"/>
        <v>0＊196215</v>
      </c>
      <c r="J192" s="33" t="s">
        <v>765</v>
      </c>
      <c r="K192" s="33" t="s">
        <v>1127</v>
      </c>
      <c r="L192" s="33">
        <v>5760190</v>
      </c>
      <c r="M192" s="33">
        <v>5760300</v>
      </c>
      <c r="N192" s="33"/>
      <c r="O192" s="33"/>
      <c r="P192" s="33"/>
      <c r="Q192" s="36" t="s">
        <v>334</v>
      </c>
      <c r="R192" s="2"/>
      <c r="S192" s="2"/>
      <c r="T192" s="2"/>
      <c r="U192" s="2"/>
      <c r="V192" s="2"/>
      <c r="W192" s="18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2"/>
      <c r="AP192" s="2"/>
      <c r="AQ192" s="2"/>
      <c r="AR192" s="1"/>
      <c r="AS192" s="1"/>
      <c r="AT192" s="1"/>
      <c r="AU192" s="1"/>
      <c r="AV192" s="1"/>
      <c r="AW192" s="2"/>
      <c r="AX192" s="1"/>
      <c r="AY192" s="1"/>
      <c r="AZ192" s="1"/>
      <c r="BA192" s="1"/>
      <c r="BB192" s="1"/>
      <c r="BC192" s="1"/>
      <c r="BD192" s="1"/>
      <c r="BE192" s="1"/>
      <c r="BF192" s="1" t="s">
        <v>1377</v>
      </c>
      <c r="BG192" s="1"/>
      <c r="BH192" s="2"/>
      <c r="BI192" s="2"/>
      <c r="BJ192" s="1"/>
      <c r="BK192" s="2"/>
      <c r="BL192" s="2"/>
      <c r="BM192" s="2"/>
      <c r="BN192" s="1"/>
      <c r="BO192" s="25"/>
    </row>
    <row r="193" spans="1:67" ht="31.2">
      <c r="A193" s="23">
        <v>189</v>
      </c>
      <c r="B193" s="33" t="s">
        <v>1009</v>
      </c>
      <c r="C193" s="33" t="s">
        <v>847</v>
      </c>
      <c r="D193" s="33" t="s">
        <v>216</v>
      </c>
      <c r="E193" s="33">
        <v>64</v>
      </c>
      <c r="F193" s="33" t="s">
        <v>325</v>
      </c>
      <c r="G193" s="33" t="s">
        <v>325</v>
      </c>
      <c r="H193" s="23" t="str">
        <f t="shared" si="5"/>
        <v>陳＊子</v>
      </c>
      <c r="I193" s="23" t="str">
        <f t="shared" si="4"/>
        <v>0＊532295</v>
      </c>
      <c r="J193" s="33" t="s">
        <v>765</v>
      </c>
      <c r="K193" s="33" t="s">
        <v>1130</v>
      </c>
      <c r="L193" s="33">
        <v>5760191</v>
      </c>
      <c r="M193" s="33">
        <v>5760300</v>
      </c>
      <c r="N193" s="33"/>
      <c r="O193" s="33"/>
      <c r="P193" s="33"/>
      <c r="Q193" s="36" t="s">
        <v>334</v>
      </c>
      <c r="R193" s="2"/>
      <c r="S193" s="2"/>
      <c r="T193" s="2"/>
      <c r="U193" s="2"/>
      <c r="V193" s="2"/>
      <c r="W193" s="18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2"/>
      <c r="AP193" s="2"/>
      <c r="AQ193" s="2"/>
      <c r="AR193" s="1"/>
      <c r="AS193" s="1"/>
      <c r="AT193" s="1"/>
      <c r="AU193" s="1"/>
      <c r="AV193" s="1"/>
      <c r="AW193" s="2"/>
      <c r="AX193" s="1"/>
      <c r="AY193" s="1"/>
      <c r="AZ193" s="1"/>
      <c r="BA193" s="1"/>
      <c r="BB193" s="1"/>
      <c r="BC193" s="1"/>
      <c r="BD193" s="1"/>
      <c r="BE193" s="1"/>
      <c r="BF193" s="1"/>
      <c r="BG193" s="1" t="s">
        <v>1126</v>
      </c>
      <c r="BH193" s="2"/>
      <c r="BI193" s="2"/>
      <c r="BJ193" s="1"/>
      <c r="BK193" s="2"/>
      <c r="BL193" s="2"/>
      <c r="BM193" s="2"/>
      <c r="BN193" s="1"/>
      <c r="BO193" s="25"/>
    </row>
    <row r="194" spans="1:67" ht="31.2">
      <c r="A194" s="23">
        <v>190</v>
      </c>
      <c r="B194" s="33" t="s">
        <v>1010</v>
      </c>
      <c r="C194" s="33" t="s">
        <v>848</v>
      </c>
      <c r="D194" s="33" t="s">
        <v>216</v>
      </c>
      <c r="E194" s="33">
        <v>59</v>
      </c>
      <c r="F194" s="33" t="s">
        <v>325</v>
      </c>
      <c r="G194" s="33" t="s">
        <v>325</v>
      </c>
      <c r="H194" s="23" t="str">
        <f t="shared" si="5"/>
        <v>楊＊琴</v>
      </c>
      <c r="I194" s="23" t="str">
        <f t="shared" si="4"/>
        <v>1＊088146</v>
      </c>
      <c r="J194" s="33" t="s">
        <v>765</v>
      </c>
      <c r="K194" s="33" t="s">
        <v>1127</v>
      </c>
      <c r="L194" s="33">
        <v>5760190</v>
      </c>
      <c r="M194" s="33">
        <v>5760300</v>
      </c>
      <c r="N194" s="33"/>
      <c r="O194" s="33"/>
      <c r="P194" s="33"/>
      <c r="Q194" s="36" t="s">
        <v>334</v>
      </c>
      <c r="R194" s="2"/>
      <c r="S194" s="2"/>
      <c r="T194" s="2"/>
      <c r="U194" s="2"/>
      <c r="V194" s="2"/>
      <c r="W194" s="18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2"/>
      <c r="AP194" s="2"/>
      <c r="AQ194" s="2"/>
      <c r="AR194" s="1"/>
      <c r="AS194" s="1"/>
      <c r="AT194" s="1"/>
      <c r="AU194" s="1"/>
      <c r="AV194" s="1"/>
      <c r="AW194" s="2"/>
      <c r="AX194" s="1"/>
      <c r="AY194" s="1"/>
      <c r="AZ194" s="1"/>
      <c r="BA194" s="1"/>
      <c r="BB194" s="1"/>
      <c r="BC194" s="1"/>
      <c r="BD194" s="1"/>
      <c r="BE194" s="1"/>
      <c r="BF194" s="1" t="s">
        <v>1377</v>
      </c>
      <c r="BG194" s="1"/>
      <c r="BH194" s="2"/>
      <c r="BI194" s="2"/>
      <c r="BJ194" s="1"/>
      <c r="BK194" s="2"/>
      <c r="BL194" s="2"/>
      <c r="BM194" s="2"/>
      <c r="BN194" s="1"/>
      <c r="BO194" s="25"/>
    </row>
    <row r="195" spans="1:67" ht="31.2">
      <c r="A195" s="23">
        <v>191</v>
      </c>
      <c r="B195" s="33" t="s">
        <v>1011</v>
      </c>
      <c r="C195" s="33" t="s">
        <v>849</v>
      </c>
      <c r="D195" s="33" t="s">
        <v>218</v>
      </c>
      <c r="E195" s="33">
        <v>73</v>
      </c>
      <c r="F195" s="33" t="s">
        <v>325</v>
      </c>
      <c r="G195" s="33" t="s">
        <v>325</v>
      </c>
      <c r="H195" s="23" t="str">
        <f t="shared" si="5"/>
        <v>嚴＊文</v>
      </c>
      <c r="I195" s="23" t="str">
        <f t="shared" si="4"/>
        <v>1＊683773</v>
      </c>
      <c r="J195" s="33" t="s">
        <v>765</v>
      </c>
      <c r="K195" s="33" t="s">
        <v>1127</v>
      </c>
      <c r="L195" s="33">
        <v>5760190</v>
      </c>
      <c r="M195" s="33">
        <v>5760300</v>
      </c>
      <c r="N195" s="33"/>
      <c r="O195" s="33"/>
      <c r="P195" s="33"/>
      <c r="Q195" s="36" t="s">
        <v>334</v>
      </c>
      <c r="R195" s="2"/>
      <c r="S195" s="2"/>
      <c r="T195" s="2"/>
      <c r="U195" s="2"/>
      <c r="V195" s="2"/>
      <c r="W195" s="18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2"/>
      <c r="AP195" s="2"/>
      <c r="AQ195" s="2"/>
      <c r="AR195" s="1"/>
      <c r="AS195" s="1"/>
      <c r="AT195" s="1"/>
      <c r="AU195" s="1"/>
      <c r="AV195" s="1"/>
      <c r="AW195" s="2"/>
      <c r="AX195" s="1"/>
      <c r="AY195" s="1"/>
      <c r="AZ195" s="1"/>
      <c r="BA195" s="1"/>
      <c r="BB195" s="1"/>
      <c r="BC195" s="1"/>
      <c r="BD195" s="1"/>
      <c r="BE195" s="1"/>
      <c r="BF195" s="1" t="s">
        <v>1377</v>
      </c>
      <c r="BG195" s="1"/>
      <c r="BH195" s="2"/>
      <c r="BI195" s="2"/>
      <c r="BJ195" s="1"/>
      <c r="BK195" s="2"/>
      <c r="BL195" s="2"/>
      <c r="BM195" s="2"/>
      <c r="BN195" s="1"/>
      <c r="BO195" s="25"/>
    </row>
    <row r="196" spans="1:67" ht="78">
      <c r="A196" s="23">
        <v>192</v>
      </c>
      <c r="B196" s="33" t="s">
        <v>1012</v>
      </c>
      <c r="C196" s="33" t="s">
        <v>850</v>
      </c>
      <c r="D196" s="33" t="s">
        <v>218</v>
      </c>
      <c r="E196" s="33">
        <v>68</v>
      </c>
      <c r="F196" s="33" t="s">
        <v>325</v>
      </c>
      <c r="G196" s="33" t="s">
        <v>325</v>
      </c>
      <c r="H196" s="23" t="str">
        <f t="shared" si="5"/>
        <v>蔡＊邦</v>
      </c>
      <c r="I196" s="23" t="str">
        <f t="shared" si="4"/>
        <v>2＊636887</v>
      </c>
      <c r="J196" s="33" t="s">
        <v>765</v>
      </c>
      <c r="K196" s="33" t="s">
        <v>1130</v>
      </c>
      <c r="L196" s="33">
        <v>5760191</v>
      </c>
      <c r="M196" s="33">
        <v>5760300</v>
      </c>
      <c r="N196" s="33"/>
      <c r="O196" s="33"/>
      <c r="P196" s="33"/>
      <c r="Q196" s="36" t="s">
        <v>334</v>
      </c>
      <c r="R196" s="2"/>
      <c r="S196" s="2"/>
      <c r="T196" s="2"/>
      <c r="U196" s="2"/>
      <c r="V196" s="2"/>
      <c r="W196" s="18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2"/>
      <c r="AP196" s="2"/>
      <c r="AQ196" s="2"/>
      <c r="AR196" s="1"/>
      <c r="AS196" s="1"/>
      <c r="AT196" s="1"/>
      <c r="AU196" s="1"/>
      <c r="AV196" s="1"/>
      <c r="AW196" s="2"/>
      <c r="AX196" s="1"/>
      <c r="AY196" s="1"/>
      <c r="AZ196" s="1"/>
      <c r="BA196" s="1"/>
      <c r="BB196" s="1"/>
      <c r="BC196" s="1"/>
      <c r="BD196" s="1"/>
      <c r="BE196" s="1"/>
      <c r="BF196" s="2"/>
      <c r="BG196" s="1" t="s">
        <v>1377</v>
      </c>
      <c r="BH196" s="2"/>
      <c r="BI196" s="37" t="s">
        <v>1173</v>
      </c>
      <c r="BJ196" s="1"/>
      <c r="BK196" s="2"/>
      <c r="BL196" s="2"/>
      <c r="BM196" s="2"/>
      <c r="BN196" s="1"/>
      <c r="BO196" s="25"/>
    </row>
    <row r="197" spans="1:67" ht="31.2">
      <c r="A197" s="23">
        <v>193</v>
      </c>
      <c r="B197" s="33" t="s">
        <v>1013</v>
      </c>
      <c r="C197" s="33" t="s">
        <v>851</v>
      </c>
      <c r="D197" s="33" t="s">
        <v>216</v>
      </c>
      <c r="E197" s="33">
        <v>65</v>
      </c>
      <c r="F197" s="33" t="s">
        <v>325</v>
      </c>
      <c r="G197" s="33" t="s">
        <v>325</v>
      </c>
      <c r="H197" s="23" t="str">
        <f t="shared" si="5"/>
        <v>陳＊英</v>
      </c>
      <c r="I197" s="23" t="str">
        <f t="shared" ref="I197:I260" si="6">REPLACE(C197,2,1,"＊")</f>
        <v>2＊877137</v>
      </c>
      <c r="J197" s="33" t="s">
        <v>765</v>
      </c>
      <c r="K197" s="33" t="s">
        <v>1130</v>
      </c>
      <c r="L197" s="33">
        <v>5760191</v>
      </c>
      <c r="M197" s="33">
        <v>5760300</v>
      </c>
      <c r="N197" s="33"/>
      <c r="O197" s="33"/>
      <c r="P197" s="33"/>
      <c r="Q197" s="36" t="s">
        <v>334</v>
      </c>
      <c r="R197" s="2"/>
      <c r="S197" s="2"/>
      <c r="T197" s="2"/>
      <c r="U197" s="2"/>
      <c r="V197" s="2"/>
      <c r="W197" s="18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2"/>
      <c r="AP197" s="2"/>
      <c r="AQ197" s="2"/>
      <c r="AR197" s="1"/>
      <c r="AS197" s="1"/>
      <c r="AT197" s="1"/>
      <c r="AU197" s="1"/>
      <c r="AV197" s="1"/>
      <c r="AW197" s="2"/>
      <c r="AX197" s="1"/>
      <c r="AY197" s="1"/>
      <c r="AZ197" s="1"/>
      <c r="BA197" s="1"/>
      <c r="BB197" s="1"/>
      <c r="BC197" s="1"/>
      <c r="BD197" s="1"/>
      <c r="BE197" s="1"/>
      <c r="BF197" s="2"/>
      <c r="BG197" s="1" t="s">
        <v>1126</v>
      </c>
      <c r="BH197" s="2"/>
      <c r="BI197" s="2"/>
      <c r="BJ197" s="1"/>
      <c r="BK197" s="2"/>
      <c r="BL197" s="2"/>
      <c r="BM197" s="2"/>
      <c r="BN197" s="1"/>
      <c r="BO197" s="25"/>
    </row>
    <row r="198" spans="1:67" ht="31.2">
      <c r="A198" s="23">
        <v>194</v>
      </c>
      <c r="B198" s="33" t="s">
        <v>1014</v>
      </c>
      <c r="C198" s="33" t="s">
        <v>852</v>
      </c>
      <c r="D198" s="33" t="s">
        <v>218</v>
      </c>
      <c r="E198" s="33">
        <v>67</v>
      </c>
      <c r="F198" s="33" t="s">
        <v>325</v>
      </c>
      <c r="G198" s="33" t="s">
        <v>325</v>
      </c>
      <c r="H198" s="23" t="str">
        <f t="shared" ref="H198:H261" si="7">REPLACE(B198,2,1,"＊")</f>
        <v>關＊虎</v>
      </c>
      <c r="I198" s="23" t="str">
        <f t="shared" si="6"/>
        <v>2＊055315</v>
      </c>
      <c r="J198" s="33" t="s">
        <v>765</v>
      </c>
      <c r="K198" s="33" t="s">
        <v>1127</v>
      </c>
      <c r="L198" s="33">
        <v>5760190</v>
      </c>
      <c r="M198" s="33">
        <v>5760300</v>
      </c>
      <c r="N198" s="33"/>
      <c r="O198" s="33"/>
      <c r="P198" s="33"/>
      <c r="Q198" s="36" t="s">
        <v>334</v>
      </c>
      <c r="R198" s="2"/>
      <c r="S198" s="2"/>
      <c r="T198" s="2"/>
      <c r="U198" s="2"/>
      <c r="V198" s="2"/>
      <c r="W198" s="18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2"/>
      <c r="AP198" s="2"/>
      <c r="AQ198" s="2"/>
      <c r="AR198" s="1"/>
      <c r="AS198" s="1"/>
      <c r="AT198" s="1"/>
      <c r="AU198" s="1"/>
      <c r="AV198" s="1"/>
      <c r="AW198" s="2"/>
      <c r="AX198" s="1"/>
      <c r="AY198" s="1"/>
      <c r="AZ198" s="1"/>
      <c r="BA198" s="1"/>
      <c r="BB198" s="1"/>
      <c r="BC198" s="1"/>
      <c r="BD198" s="1"/>
      <c r="BE198" s="1"/>
      <c r="BF198" s="1" t="s">
        <v>1377</v>
      </c>
      <c r="BG198" s="1"/>
      <c r="BH198" s="2"/>
      <c r="BI198" s="2"/>
      <c r="BJ198" s="1"/>
      <c r="BK198" s="2"/>
      <c r="BL198" s="2"/>
      <c r="BM198" s="2"/>
      <c r="BN198" s="1"/>
      <c r="BO198" s="25"/>
    </row>
    <row r="199" spans="1:67" ht="31.2">
      <c r="A199" s="23">
        <v>195</v>
      </c>
      <c r="B199" s="33" t="s">
        <v>1015</v>
      </c>
      <c r="C199" s="33" t="s">
        <v>853</v>
      </c>
      <c r="D199" s="33" t="s">
        <v>218</v>
      </c>
      <c r="E199" s="33">
        <v>68</v>
      </c>
      <c r="F199" s="33" t="s">
        <v>325</v>
      </c>
      <c r="G199" s="33" t="s">
        <v>325</v>
      </c>
      <c r="H199" s="23" t="str">
        <f t="shared" si="7"/>
        <v>陳＊源</v>
      </c>
      <c r="I199" s="23" t="str">
        <f t="shared" si="6"/>
        <v>2＊772730</v>
      </c>
      <c r="J199" s="33" t="s">
        <v>765</v>
      </c>
      <c r="K199" s="33" t="s">
        <v>1127</v>
      </c>
      <c r="L199" s="33">
        <v>5760190</v>
      </c>
      <c r="M199" s="33">
        <v>5760300</v>
      </c>
      <c r="N199" s="33"/>
      <c r="O199" s="33"/>
      <c r="P199" s="33"/>
      <c r="Q199" s="36" t="s">
        <v>334</v>
      </c>
      <c r="R199" s="2"/>
      <c r="S199" s="2"/>
      <c r="T199" s="2"/>
      <c r="U199" s="2"/>
      <c r="V199" s="2"/>
      <c r="W199" s="18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2"/>
      <c r="AP199" s="2"/>
      <c r="AQ199" s="2"/>
      <c r="AR199" s="1"/>
      <c r="AS199" s="1"/>
      <c r="AT199" s="1"/>
      <c r="AU199" s="1"/>
      <c r="AV199" s="1"/>
      <c r="AW199" s="2"/>
      <c r="AX199" s="1"/>
      <c r="AY199" s="1"/>
      <c r="AZ199" s="1"/>
      <c r="BA199" s="1"/>
      <c r="BB199" s="1"/>
      <c r="BC199" s="1"/>
      <c r="BD199" s="1"/>
      <c r="BE199" s="1"/>
      <c r="BF199" s="1" t="s">
        <v>1377</v>
      </c>
      <c r="BG199" s="1"/>
      <c r="BH199" s="2"/>
      <c r="BI199" s="2"/>
      <c r="BJ199" s="1"/>
      <c r="BK199" s="2"/>
      <c r="BL199" s="2"/>
      <c r="BM199" s="2"/>
      <c r="BN199" s="1"/>
      <c r="BO199" s="25"/>
    </row>
    <row r="200" spans="1:67" ht="46.8">
      <c r="A200" s="23">
        <v>196</v>
      </c>
      <c r="B200" s="33" t="s">
        <v>1016</v>
      </c>
      <c r="C200" s="33" t="s">
        <v>854</v>
      </c>
      <c r="D200" s="33" t="s">
        <v>216</v>
      </c>
      <c r="E200" s="33">
        <v>57</v>
      </c>
      <c r="F200" s="33" t="s">
        <v>325</v>
      </c>
      <c r="G200" s="33" t="s">
        <v>325</v>
      </c>
      <c r="H200" s="23" t="str">
        <f t="shared" si="7"/>
        <v>楊＊蘭</v>
      </c>
      <c r="I200" s="23" t="str">
        <f t="shared" si="6"/>
        <v>2＊777879</v>
      </c>
      <c r="J200" s="33" t="s">
        <v>765</v>
      </c>
      <c r="K200" s="33" t="s">
        <v>1132</v>
      </c>
      <c r="L200" s="33">
        <v>5760190</v>
      </c>
      <c r="M200" s="33">
        <v>5760300</v>
      </c>
      <c r="N200" s="33">
        <v>5761050</v>
      </c>
      <c r="O200" s="33"/>
      <c r="P200" s="33"/>
      <c r="Q200" s="36" t="s">
        <v>334</v>
      </c>
      <c r="R200" s="2"/>
      <c r="S200" s="2"/>
      <c r="T200" s="2"/>
      <c r="U200" s="2"/>
      <c r="V200" s="2"/>
      <c r="W200" s="18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2"/>
      <c r="AP200" s="2"/>
      <c r="AQ200" s="2"/>
      <c r="AR200" s="1"/>
      <c r="AS200" s="1"/>
      <c r="AT200" s="1"/>
      <c r="AU200" s="1"/>
      <c r="AV200" s="1"/>
      <c r="AW200" s="2"/>
      <c r="AX200" s="1"/>
      <c r="AY200" s="1"/>
      <c r="AZ200" s="1"/>
      <c r="BA200" s="1"/>
      <c r="BB200" s="1"/>
      <c r="BC200" s="1"/>
      <c r="BD200" s="1"/>
      <c r="BE200" s="1" t="s">
        <v>1377</v>
      </c>
      <c r="BF200" s="1" t="s">
        <v>1377</v>
      </c>
      <c r="BG200" s="1"/>
      <c r="BH200" s="2"/>
      <c r="BI200" s="2"/>
      <c r="BJ200" s="1"/>
      <c r="BK200" s="2"/>
      <c r="BL200" s="2"/>
      <c r="BM200" s="2"/>
      <c r="BN200" s="1"/>
      <c r="BO200" s="25"/>
    </row>
    <row r="201" spans="1:67" ht="46.8">
      <c r="A201" s="23">
        <v>197</v>
      </c>
      <c r="B201" s="33" t="s">
        <v>1017</v>
      </c>
      <c r="C201" s="33" t="s">
        <v>855</v>
      </c>
      <c r="D201" s="33" t="s">
        <v>218</v>
      </c>
      <c r="E201" s="33">
        <v>88</v>
      </c>
      <c r="F201" s="33" t="s">
        <v>771</v>
      </c>
      <c r="G201" s="33" t="s">
        <v>806</v>
      </c>
      <c r="H201" s="23" t="str">
        <f t="shared" si="7"/>
        <v>楊＊生</v>
      </c>
      <c r="I201" s="23" t="str">
        <f t="shared" si="6"/>
        <v>0＊711356</v>
      </c>
      <c r="J201" s="33" t="s">
        <v>567</v>
      </c>
      <c r="K201" s="33" t="s">
        <v>1174</v>
      </c>
      <c r="L201" s="33">
        <v>5760191</v>
      </c>
      <c r="M201" s="33">
        <v>5760290</v>
      </c>
      <c r="N201" s="33"/>
      <c r="O201" s="33"/>
      <c r="P201" s="33"/>
      <c r="Q201" s="36" t="s">
        <v>334</v>
      </c>
      <c r="R201" s="2"/>
      <c r="S201" s="2"/>
      <c r="T201" s="2"/>
      <c r="U201" s="2"/>
      <c r="V201" s="2"/>
      <c r="W201" s="18"/>
      <c r="X201" s="1"/>
      <c r="Y201" s="1"/>
      <c r="Z201" s="1"/>
      <c r="AA201" s="1"/>
      <c r="AB201" s="1" t="s">
        <v>1377</v>
      </c>
      <c r="AC201" s="1"/>
      <c r="AD201" s="1" t="s">
        <v>1384</v>
      </c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2"/>
      <c r="AP201" s="2"/>
      <c r="AQ201" s="2"/>
      <c r="AR201" s="1"/>
      <c r="AS201" s="1"/>
      <c r="AT201" s="1"/>
      <c r="AU201" s="1"/>
      <c r="AV201" s="1"/>
      <c r="AW201" s="2"/>
      <c r="AX201" s="1"/>
      <c r="AY201" s="1"/>
      <c r="AZ201" s="1"/>
      <c r="BA201" s="1"/>
      <c r="BB201" s="1"/>
      <c r="BC201" s="1"/>
      <c r="BD201" s="1"/>
      <c r="BE201" s="1"/>
      <c r="BF201" s="2"/>
      <c r="BG201" s="1"/>
      <c r="BH201" s="2"/>
      <c r="BI201" s="2"/>
      <c r="BJ201" s="1"/>
      <c r="BK201" s="2"/>
      <c r="BL201" s="2"/>
      <c r="BM201" s="2"/>
      <c r="BN201" s="1"/>
      <c r="BO201" s="25"/>
    </row>
    <row r="202" spans="1:67" ht="31.2">
      <c r="A202" s="23">
        <v>198</v>
      </c>
      <c r="B202" s="33" t="s">
        <v>1018</v>
      </c>
      <c r="C202" s="33" t="s">
        <v>856</v>
      </c>
      <c r="D202" s="33" t="s">
        <v>216</v>
      </c>
      <c r="E202" s="33">
        <v>64</v>
      </c>
      <c r="F202" s="33" t="s">
        <v>325</v>
      </c>
      <c r="G202" s="33" t="s">
        <v>325</v>
      </c>
      <c r="H202" s="23" t="str">
        <f t="shared" si="7"/>
        <v>莊＊梅</v>
      </c>
      <c r="I202" s="23" t="str">
        <f t="shared" si="6"/>
        <v>0＊088583</v>
      </c>
      <c r="J202" s="33" t="s">
        <v>567</v>
      </c>
      <c r="K202" s="33" t="s">
        <v>1130</v>
      </c>
      <c r="L202" s="33">
        <v>5760191</v>
      </c>
      <c r="M202" s="33">
        <v>5760300</v>
      </c>
      <c r="N202" s="33"/>
      <c r="O202" s="33"/>
      <c r="P202" s="33"/>
      <c r="Q202" s="36" t="s">
        <v>334</v>
      </c>
      <c r="R202" s="2"/>
      <c r="S202" s="2"/>
      <c r="T202" s="2"/>
      <c r="U202" s="2"/>
      <c r="V202" s="2"/>
      <c r="W202" s="18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2"/>
      <c r="AP202" s="2"/>
      <c r="AQ202" s="2"/>
      <c r="AR202" s="1"/>
      <c r="AS202" s="1"/>
      <c r="AT202" s="1"/>
      <c r="AU202" s="1"/>
      <c r="AV202" s="1"/>
      <c r="AW202" s="2"/>
      <c r="AX202" s="1"/>
      <c r="AY202" s="1"/>
      <c r="AZ202" s="1"/>
      <c r="BA202" s="1"/>
      <c r="BB202" s="1"/>
      <c r="BC202" s="1"/>
      <c r="BD202" s="1"/>
      <c r="BE202" s="1"/>
      <c r="BF202" s="2"/>
      <c r="BG202" s="1" t="s">
        <v>1133</v>
      </c>
      <c r="BH202" s="2"/>
      <c r="BI202" s="2"/>
      <c r="BJ202" s="1"/>
      <c r="BK202" s="2"/>
      <c r="BL202" s="2"/>
      <c r="BM202" s="2"/>
      <c r="BN202" s="1"/>
      <c r="BO202" s="25"/>
    </row>
    <row r="203" spans="1:67" ht="31.2">
      <c r="A203" s="23">
        <v>199</v>
      </c>
      <c r="B203" s="33" t="s">
        <v>1019</v>
      </c>
      <c r="C203" s="33" t="s">
        <v>857</v>
      </c>
      <c r="D203" s="33" t="s">
        <v>216</v>
      </c>
      <c r="E203" s="33">
        <v>72</v>
      </c>
      <c r="F203" s="33" t="s">
        <v>325</v>
      </c>
      <c r="G203" s="33" t="s">
        <v>325</v>
      </c>
      <c r="H203" s="23" t="str">
        <f t="shared" si="7"/>
        <v>楊＊珠</v>
      </c>
      <c r="I203" s="23" t="str">
        <f t="shared" si="6"/>
        <v>1＊115326</v>
      </c>
      <c r="J203" s="33" t="s">
        <v>567</v>
      </c>
      <c r="K203" s="33" t="s">
        <v>1127</v>
      </c>
      <c r="L203" s="33">
        <v>5760190</v>
      </c>
      <c r="M203" s="33">
        <v>5760300</v>
      </c>
      <c r="N203" s="33"/>
      <c r="O203" s="33"/>
      <c r="P203" s="33"/>
      <c r="Q203" s="36" t="s">
        <v>334</v>
      </c>
      <c r="R203" s="2"/>
      <c r="S203" s="2"/>
      <c r="T203" s="2"/>
      <c r="U203" s="2"/>
      <c r="V203" s="2"/>
      <c r="W203" s="18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2"/>
      <c r="AP203" s="2"/>
      <c r="AQ203" s="2"/>
      <c r="AR203" s="1"/>
      <c r="AS203" s="1"/>
      <c r="AT203" s="1"/>
      <c r="AU203" s="1"/>
      <c r="AV203" s="1"/>
      <c r="AW203" s="2"/>
      <c r="AX203" s="1"/>
      <c r="AY203" s="1"/>
      <c r="AZ203" s="1"/>
      <c r="BA203" s="1"/>
      <c r="BB203" s="1"/>
      <c r="BC203" s="1"/>
      <c r="BD203" s="1"/>
      <c r="BE203" s="1"/>
      <c r="BF203" s="1" t="s">
        <v>1377</v>
      </c>
      <c r="BG203" s="1"/>
      <c r="BH203" s="2"/>
      <c r="BI203" s="2"/>
      <c r="BJ203" s="1"/>
      <c r="BK203" s="2"/>
      <c r="BL203" s="2"/>
      <c r="BM203" s="2"/>
      <c r="BN203" s="1"/>
      <c r="BO203" s="25"/>
    </row>
    <row r="204" spans="1:67" ht="31.2">
      <c r="A204" s="23">
        <v>200</v>
      </c>
      <c r="B204" s="33" t="s">
        <v>1020</v>
      </c>
      <c r="C204" s="33" t="s">
        <v>858</v>
      </c>
      <c r="D204" s="33" t="s">
        <v>216</v>
      </c>
      <c r="E204" s="33">
        <v>60</v>
      </c>
      <c r="F204" s="33" t="s">
        <v>325</v>
      </c>
      <c r="G204" s="33" t="s">
        <v>325</v>
      </c>
      <c r="H204" s="23" t="str">
        <f t="shared" si="7"/>
        <v>陳＊月</v>
      </c>
      <c r="I204" s="23" t="str">
        <f t="shared" si="6"/>
        <v>1＊086472</v>
      </c>
      <c r="J204" s="33" t="s">
        <v>567</v>
      </c>
      <c r="K204" s="33" t="s">
        <v>1130</v>
      </c>
      <c r="L204" s="33">
        <v>5760191</v>
      </c>
      <c r="M204" s="33">
        <v>5760300</v>
      </c>
      <c r="N204" s="33"/>
      <c r="O204" s="33"/>
      <c r="P204" s="33"/>
      <c r="Q204" s="36" t="s">
        <v>334</v>
      </c>
      <c r="R204" s="2"/>
      <c r="S204" s="2"/>
      <c r="T204" s="2"/>
      <c r="U204" s="2"/>
      <c r="V204" s="2"/>
      <c r="W204" s="18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2"/>
      <c r="AP204" s="2"/>
      <c r="AQ204" s="2"/>
      <c r="AR204" s="1"/>
      <c r="AS204" s="1"/>
      <c r="AT204" s="1"/>
      <c r="AU204" s="1"/>
      <c r="AV204" s="1"/>
      <c r="AW204" s="2"/>
      <c r="AX204" s="1"/>
      <c r="AY204" s="1"/>
      <c r="AZ204" s="1"/>
      <c r="BA204" s="1"/>
      <c r="BB204" s="1"/>
      <c r="BC204" s="1"/>
      <c r="BD204" s="1"/>
      <c r="BE204" s="1"/>
      <c r="BF204" s="2"/>
      <c r="BG204" s="1" t="s">
        <v>1377</v>
      </c>
      <c r="BH204" s="2"/>
      <c r="BI204" s="2"/>
      <c r="BJ204" s="1"/>
      <c r="BK204" s="2"/>
      <c r="BL204" s="2"/>
      <c r="BM204" s="2"/>
      <c r="BN204" s="1"/>
      <c r="BO204" s="25"/>
    </row>
    <row r="205" spans="1:67" ht="19.95" customHeight="1">
      <c r="A205" s="23">
        <v>201</v>
      </c>
      <c r="B205" s="33" t="s">
        <v>1021</v>
      </c>
      <c r="C205" s="33" t="s">
        <v>859</v>
      </c>
      <c r="D205" s="33" t="s">
        <v>218</v>
      </c>
      <c r="E205" s="33">
        <v>51</v>
      </c>
      <c r="F205" s="33" t="s">
        <v>325</v>
      </c>
      <c r="G205" s="33" t="s">
        <v>325</v>
      </c>
      <c r="H205" s="23" t="str">
        <f t="shared" si="7"/>
        <v>陳＊新</v>
      </c>
      <c r="I205" s="23" t="str">
        <f t="shared" si="6"/>
        <v>0＊183063</v>
      </c>
      <c r="J205" s="33" t="s">
        <v>768</v>
      </c>
      <c r="K205" s="33">
        <v>5760350</v>
      </c>
      <c r="L205" s="33">
        <v>5760350</v>
      </c>
      <c r="M205" s="33"/>
      <c r="N205" s="33"/>
      <c r="O205" s="33"/>
      <c r="P205" s="33"/>
      <c r="Q205" s="36" t="s">
        <v>334</v>
      </c>
      <c r="R205" s="2"/>
      <c r="S205" s="2"/>
      <c r="T205" s="2"/>
      <c r="U205" s="2"/>
      <c r="V205" s="2"/>
      <c r="W205" s="18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2"/>
      <c r="AP205" s="2"/>
      <c r="AQ205" s="2"/>
      <c r="AR205" s="1"/>
      <c r="AS205" s="1"/>
      <c r="AT205" s="1"/>
      <c r="AU205" s="1"/>
      <c r="AV205" s="1"/>
      <c r="AW205" s="2"/>
      <c r="AX205" s="1"/>
      <c r="AY205" s="1"/>
      <c r="AZ205" s="1" t="s">
        <v>1377</v>
      </c>
      <c r="BA205" s="1"/>
      <c r="BB205" s="1"/>
      <c r="BC205" s="1"/>
      <c r="BD205" s="1"/>
      <c r="BE205" s="1"/>
      <c r="BF205" s="2"/>
      <c r="BG205" s="1"/>
      <c r="BH205" s="2"/>
      <c r="BI205" s="2"/>
      <c r="BJ205" s="1"/>
      <c r="BK205" s="2"/>
      <c r="BL205" s="2"/>
      <c r="BM205" s="2"/>
      <c r="BN205" s="1"/>
      <c r="BO205" s="25"/>
    </row>
    <row r="206" spans="1:67" ht="46.8">
      <c r="A206" s="23">
        <v>202</v>
      </c>
      <c r="B206" s="33" t="s">
        <v>1022</v>
      </c>
      <c r="C206" s="33" t="s">
        <v>416</v>
      </c>
      <c r="D206" s="33" t="s">
        <v>216</v>
      </c>
      <c r="E206" s="33">
        <v>69</v>
      </c>
      <c r="F206" s="33" t="s">
        <v>325</v>
      </c>
      <c r="G206" s="33" t="s">
        <v>325</v>
      </c>
      <c r="H206" s="23" t="str">
        <f t="shared" si="7"/>
        <v>施＊貴</v>
      </c>
      <c r="I206" s="23" t="str">
        <f t="shared" si="6"/>
        <v>0＊298267</v>
      </c>
      <c r="J206" s="33" t="s">
        <v>768</v>
      </c>
      <c r="K206" s="33" t="s">
        <v>1132</v>
      </c>
      <c r="L206" s="33">
        <v>5760190</v>
      </c>
      <c r="M206" s="33">
        <v>5760300</v>
      </c>
      <c r="N206" s="33">
        <v>5761050</v>
      </c>
      <c r="O206" s="33"/>
      <c r="P206" s="33"/>
      <c r="Q206" s="36" t="s">
        <v>334</v>
      </c>
      <c r="R206" s="2"/>
      <c r="S206" s="2"/>
      <c r="T206" s="2"/>
      <c r="U206" s="2"/>
      <c r="V206" s="2"/>
      <c r="W206" s="18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2"/>
      <c r="AP206" s="2"/>
      <c r="AQ206" s="2"/>
      <c r="AR206" s="1"/>
      <c r="AS206" s="1"/>
      <c r="AT206" s="1"/>
      <c r="AU206" s="1"/>
      <c r="AV206" s="1"/>
      <c r="AW206" s="2"/>
      <c r="AX206" s="1"/>
      <c r="AY206" s="1"/>
      <c r="AZ206" s="1"/>
      <c r="BA206" s="1"/>
      <c r="BB206" s="1"/>
      <c r="BC206" s="1"/>
      <c r="BD206" s="1"/>
      <c r="BE206" s="1" t="s">
        <v>1377</v>
      </c>
      <c r="BF206" s="1" t="s">
        <v>1377</v>
      </c>
      <c r="BG206" s="1"/>
      <c r="BH206" s="2"/>
      <c r="BI206" s="2"/>
      <c r="BJ206" s="1"/>
      <c r="BK206" s="2"/>
      <c r="BL206" s="2"/>
      <c r="BM206" s="2"/>
      <c r="BN206" s="1"/>
      <c r="BO206" s="25"/>
    </row>
    <row r="207" spans="1:67" ht="46.8">
      <c r="A207" s="23">
        <v>203</v>
      </c>
      <c r="B207" s="33" t="s">
        <v>1023</v>
      </c>
      <c r="C207" s="33" t="s">
        <v>860</v>
      </c>
      <c r="D207" s="33" t="s">
        <v>218</v>
      </c>
      <c r="E207" s="33">
        <v>58</v>
      </c>
      <c r="F207" s="33" t="s">
        <v>325</v>
      </c>
      <c r="G207" s="33" t="s">
        <v>325</v>
      </c>
      <c r="H207" s="23" t="str">
        <f t="shared" si="7"/>
        <v>楊＊貴</v>
      </c>
      <c r="I207" s="23" t="str">
        <f t="shared" si="6"/>
        <v>0＊894306</v>
      </c>
      <c r="J207" s="33" t="s">
        <v>768</v>
      </c>
      <c r="K207" s="33" t="s">
        <v>1134</v>
      </c>
      <c r="L207" s="33">
        <v>5760190</v>
      </c>
      <c r="M207" s="33">
        <v>5760300</v>
      </c>
      <c r="N207" s="33">
        <v>5761085</v>
      </c>
      <c r="O207" s="33"/>
      <c r="P207" s="33"/>
      <c r="Q207" s="36" t="s">
        <v>334</v>
      </c>
      <c r="R207" s="2"/>
      <c r="S207" s="2"/>
      <c r="T207" s="2"/>
      <c r="U207" s="2"/>
      <c r="V207" s="2"/>
      <c r="W207" s="18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2"/>
      <c r="AP207" s="2"/>
      <c r="AQ207" s="2"/>
      <c r="AR207" s="1"/>
      <c r="AS207" s="1"/>
      <c r="AT207" s="1"/>
      <c r="AU207" s="1"/>
      <c r="AV207" s="1"/>
      <c r="AW207" s="2"/>
      <c r="AX207" s="1"/>
      <c r="AY207" s="1"/>
      <c r="AZ207" s="1"/>
      <c r="BA207" s="1"/>
      <c r="BB207" s="1"/>
      <c r="BC207" s="1"/>
      <c r="BD207" s="1"/>
      <c r="BE207" s="1"/>
      <c r="BF207" s="1" t="s">
        <v>1377</v>
      </c>
      <c r="BG207" s="1"/>
      <c r="BH207" s="2"/>
      <c r="BI207" s="2"/>
      <c r="BJ207" s="1"/>
      <c r="BK207" s="2"/>
      <c r="BL207" s="2"/>
      <c r="BM207" s="2"/>
      <c r="BN207" s="1" t="s">
        <v>1098</v>
      </c>
      <c r="BO207" s="25"/>
    </row>
    <row r="208" spans="1:67" ht="16.2">
      <c r="A208" s="23">
        <v>204</v>
      </c>
      <c r="B208" s="33" t="s">
        <v>1024</v>
      </c>
      <c r="C208" s="33" t="s">
        <v>861</v>
      </c>
      <c r="D208" s="33" t="s">
        <v>216</v>
      </c>
      <c r="E208" s="33">
        <v>77</v>
      </c>
      <c r="F208" s="33" t="s">
        <v>325</v>
      </c>
      <c r="G208" s="33" t="s">
        <v>325</v>
      </c>
      <c r="H208" s="23" t="str">
        <f t="shared" si="7"/>
        <v>張＊麗珠</v>
      </c>
      <c r="I208" s="23" t="str">
        <f t="shared" si="6"/>
        <v>0＊686246</v>
      </c>
      <c r="J208" s="33" t="s">
        <v>768</v>
      </c>
      <c r="K208" s="33">
        <v>5760350</v>
      </c>
      <c r="L208" s="33">
        <v>5760350</v>
      </c>
      <c r="M208" s="33"/>
      <c r="N208" s="33"/>
      <c r="O208" s="33"/>
      <c r="P208" s="33"/>
      <c r="Q208" s="36" t="s">
        <v>334</v>
      </c>
      <c r="R208" s="2"/>
      <c r="S208" s="2"/>
      <c r="T208" s="2"/>
      <c r="U208" s="2"/>
      <c r="V208" s="2"/>
      <c r="W208" s="18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2"/>
      <c r="AP208" s="2"/>
      <c r="AQ208" s="2"/>
      <c r="AR208" s="1"/>
      <c r="AS208" s="1"/>
      <c r="AT208" s="1"/>
      <c r="AU208" s="1"/>
      <c r="AV208" s="1"/>
      <c r="AW208" s="2"/>
      <c r="AX208" s="1"/>
      <c r="AY208" s="1"/>
      <c r="AZ208" s="1" t="s">
        <v>1377</v>
      </c>
      <c r="BA208" s="1"/>
      <c r="BB208" s="1"/>
      <c r="BC208" s="1"/>
      <c r="BD208" s="1"/>
      <c r="BE208" s="1"/>
      <c r="BF208" s="2"/>
      <c r="BG208" s="1"/>
      <c r="BH208" s="2"/>
      <c r="BI208" s="2"/>
      <c r="BJ208" s="1"/>
      <c r="BK208" s="2"/>
      <c r="BL208" s="2"/>
      <c r="BM208" s="2"/>
      <c r="BN208" s="1"/>
      <c r="BO208" s="25"/>
    </row>
    <row r="209" spans="1:67" ht="31.2">
      <c r="A209" s="23">
        <v>205</v>
      </c>
      <c r="B209" s="33" t="s">
        <v>1025</v>
      </c>
      <c r="C209" s="33">
        <v>8162212</v>
      </c>
      <c r="D209" s="33" t="s">
        <v>216</v>
      </c>
      <c r="E209" s="33">
        <v>67</v>
      </c>
      <c r="F209" s="33" t="s">
        <v>765</v>
      </c>
      <c r="G209" s="67">
        <v>44272</v>
      </c>
      <c r="H209" s="23" t="str">
        <f t="shared" si="7"/>
        <v>陳＊素</v>
      </c>
      <c r="I209" s="23" t="str">
        <f t="shared" si="6"/>
        <v>8＊62212</v>
      </c>
      <c r="J209" s="33" t="s">
        <v>768</v>
      </c>
      <c r="K209" s="33" t="s">
        <v>1130</v>
      </c>
      <c r="L209" s="33">
        <v>5760191</v>
      </c>
      <c r="M209" s="33">
        <v>5760300</v>
      </c>
      <c r="N209" s="33"/>
      <c r="O209" s="33"/>
      <c r="P209" s="33"/>
      <c r="Q209" s="36" t="s">
        <v>334</v>
      </c>
      <c r="R209" s="2"/>
      <c r="S209" s="2"/>
      <c r="T209" s="2"/>
      <c r="U209" s="2"/>
      <c r="V209" s="2"/>
      <c r="W209" s="18"/>
      <c r="X209" s="1"/>
      <c r="Y209" s="1"/>
      <c r="Z209" s="1"/>
      <c r="AA209" s="1"/>
      <c r="AB209" s="1" t="s">
        <v>1377</v>
      </c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2"/>
      <c r="AP209" s="2"/>
      <c r="AQ209" s="2"/>
      <c r="AR209" s="1"/>
      <c r="AS209" s="1"/>
      <c r="AT209" s="1"/>
      <c r="AU209" s="1"/>
      <c r="AV209" s="1"/>
      <c r="AW209" s="2"/>
      <c r="AX209" s="1"/>
      <c r="AY209" s="1"/>
      <c r="AZ209" s="1"/>
      <c r="BA209" s="1"/>
      <c r="BB209" s="1"/>
      <c r="BC209" s="1"/>
      <c r="BD209" s="1"/>
      <c r="BE209" s="1"/>
      <c r="BF209" s="2"/>
      <c r="BG209" s="1"/>
      <c r="BH209" s="2"/>
      <c r="BI209" s="2"/>
      <c r="BJ209" s="1"/>
      <c r="BK209" s="2"/>
      <c r="BL209" s="2"/>
      <c r="BM209" s="2"/>
      <c r="BN209" s="1"/>
      <c r="BO209" s="25"/>
    </row>
    <row r="210" spans="1:67" ht="31.2">
      <c r="A210" s="23">
        <v>206</v>
      </c>
      <c r="B210" s="33" t="s">
        <v>1026</v>
      </c>
      <c r="C210" s="33" t="s">
        <v>862</v>
      </c>
      <c r="D210" s="33" t="s">
        <v>218</v>
      </c>
      <c r="E210" s="33">
        <v>51</v>
      </c>
      <c r="F210" s="33" t="s">
        <v>325</v>
      </c>
      <c r="G210" s="33" t="s">
        <v>325</v>
      </c>
      <c r="H210" s="23" t="str">
        <f t="shared" si="7"/>
        <v>林＊遑</v>
      </c>
      <c r="I210" s="23" t="str">
        <f t="shared" si="6"/>
        <v>0＊570181</v>
      </c>
      <c r="J210" s="33" t="s">
        <v>768</v>
      </c>
      <c r="K210" s="33" t="s">
        <v>1146</v>
      </c>
      <c r="L210" s="33">
        <v>5760190</v>
      </c>
      <c r="M210" s="33">
        <v>5760300</v>
      </c>
      <c r="N210" s="33"/>
      <c r="O210" s="33"/>
      <c r="P210" s="33"/>
      <c r="Q210" s="36" t="s">
        <v>334</v>
      </c>
      <c r="R210" s="2"/>
      <c r="S210" s="2"/>
      <c r="T210" s="2"/>
      <c r="U210" s="2"/>
      <c r="V210" s="2"/>
      <c r="W210" s="18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2"/>
      <c r="AP210" s="2"/>
      <c r="AQ210" s="2"/>
      <c r="AR210" s="1"/>
      <c r="AS210" s="1"/>
      <c r="AT210" s="1"/>
      <c r="AU210" s="1"/>
      <c r="AV210" s="1"/>
      <c r="AW210" s="2"/>
      <c r="AX210" s="1"/>
      <c r="AY210" s="1"/>
      <c r="AZ210" s="1"/>
      <c r="BA210" s="1"/>
      <c r="BB210" s="1"/>
      <c r="BC210" s="1"/>
      <c r="BD210" s="1"/>
      <c r="BE210" s="1"/>
      <c r="BF210" s="1" t="s">
        <v>1377</v>
      </c>
      <c r="BG210" s="1"/>
      <c r="BH210" s="2"/>
      <c r="BI210" s="2"/>
      <c r="BJ210" s="1"/>
      <c r="BK210" s="2"/>
      <c r="BL210" s="2"/>
      <c r="BM210" s="2"/>
      <c r="BN210" s="1"/>
      <c r="BO210" s="25"/>
    </row>
    <row r="211" spans="1:67" ht="46.8">
      <c r="A211" s="23">
        <v>207</v>
      </c>
      <c r="B211" s="33" t="s">
        <v>1027</v>
      </c>
      <c r="C211" s="33" t="s">
        <v>863</v>
      </c>
      <c r="D211" s="33" t="s">
        <v>218</v>
      </c>
      <c r="E211" s="33">
        <v>54</v>
      </c>
      <c r="F211" s="33" t="s">
        <v>325</v>
      </c>
      <c r="G211" s="33" t="s">
        <v>325</v>
      </c>
      <c r="H211" s="23" t="str">
        <f t="shared" si="7"/>
        <v>林＊泉</v>
      </c>
      <c r="I211" s="23" t="str">
        <f t="shared" si="6"/>
        <v>2＊241097</v>
      </c>
      <c r="J211" s="33" t="s">
        <v>768</v>
      </c>
      <c r="K211" s="33" t="s">
        <v>1132</v>
      </c>
      <c r="L211" s="33">
        <v>5760190</v>
      </c>
      <c r="M211" s="33">
        <v>5760300</v>
      </c>
      <c r="N211" s="33">
        <v>5761050</v>
      </c>
      <c r="O211" s="33"/>
      <c r="P211" s="33"/>
      <c r="Q211" s="36" t="s">
        <v>334</v>
      </c>
      <c r="R211" s="2"/>
      <c r="S211" s="2"/>
      <c r="T211" s="2"/>
      <c r="U211" s="2"/>
      <c r="V211" s="2"/>
      <c r="W211" s="18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2"/>
      <c r="AP211" s="2"/>
      <c r="AQ211" s="2"/>
      <c r="AR211" s="1"/>
      <c r="AS211" s="1"/>
      <c r="AT211" s="1"/>
      <c r="AU211" s="1"/>
      <c r="AV211" s="1"/>
      <c r="AW211" s="2"/>
      <c r="AX211" s="1"/>
      <c r="AY211" s="1"/>
      <c r="AZ211" s="1"/>
      <c r="BA211" s="1"/>
      <c r="BB211" s="1"/>
      <c r="BC211" s="1"/>
      <c r="BD211" s="1"/>
      <c r="BE211" s="1" t="s">
        <v>1377</v>
      </c>
      <c r="BF211" s="1" t="s">
        <v>1377</v>
      </c>
      <c r="BG211" s="1"/>
      <c r="BH211" s="2"/>
      <c r="BI211" s="2"/>
      <c r="BJ211" s="1"/>
      <c r="BK211" s="2"/>
      <c r="BL211" s="2"/>
      <c r="BM211" s="2"/>
      <c r="BN211" s="1"/>
      <c r="BO211" s="25"/>
    </row>
    <row r="212" spans="1:67" ht="31.2">
      <c r="A212" s="23">
        <v>208</v>
      </c>
      <c r="B212" s="33" t="s">
        <v>615</v>
      </c>
      <c r="C212" s="33" t="s">
        <v>616</v>
      </c>
      <c r="D212" s="33" t="s">
        <v>216</v>
      </c>
      <c r="E212" s="33">
        <v>76</v>
      </c>
      <c r="F212" s="33" t="s">
        <v>325</v>
      </c>
      <c r="G212" s="33" t="s">
        <v>325</v>
      </c>
      <c r="H212" s="23" t="str">
        <f t="shared" si="7"/>
        <v>陳＊華香</v>
      </c>
      <c r="I212" s="23" t="str">
        <f t="shared" si="6"/>
        <v>2＊368203</v>
      </c>
      <c r="J212" s="33" t="s">
        <v>768</v>
      </c>
      <c r="K212" s="33" t="s">
        <v>1130</v>
      </c>
      <c r="L212" s="33">
        <v>5760191</v>
      </c>
      <c r="M212" s="33">
        <v>5760300</v>
      </c>
      <c r="N212" s="33"/>
      <c r="O212" s="33"/>
      <c r="P212" s="33"/>
      <c r="Q212" s="36" t="s">
        <v>334</v>
      </c>
      <c r="R212" s="2"/>
      <c r="S212" s="2"/>
      <c r="T212" s="2"/>
      <c r="U212" s="2"/>
      <c r="V212" s="2"/>
      <c r="W212" s="18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2"/>
      <c r="AP212" s="2"/>
      <c r="AQ212" s="2"/>
      <c r="AR212" s="1"/>
      <c r="AS212" s="1"/>
      <c r="AT212" s="1"/>
      <c r="AU212" s="1"/>
      <c r="AV212" s="1"/>
      <c r="AW212" s="2"/>
      <c r="AX212" s="1"/>
      <c r="AY212" s="1"/>
      <c r="AZ212" s="1"/>
      <c r="BA212" s="1"/>
      <c r="BB212" s="1"/>
      <c r="BC212" s="1"/>
      <c r="BD212" s="1"/>
      <c r="BE212" s="1"/>
      <c r="BF212" s="2"/>
      <c r="BG212" s="1" t="s">
        <v>1377</v>
      </c>
      <c r="BH212" s="2"/>
      <c r="BI212" s="2"/>
      <c r="BJ212" s="1"/>
      <c r="BK212" s="2"/>
      <c r="BL212" s="2"/>
      <c r="BM212" s="2"/>
      <c r="BN212" s="1"/>
      <c r="BO212" s="25"/>
    </row>
    <row r="213" spans="1:67" ht="16.2">
      <c r="A213" s="23">
        <v>209</v>
      </c>
      <c r="B213" s="33" t="s">
        <v>229</v>
      </c>
      <c r="C213" s="33" t="s">
        <v>125</v>
      </c>
      <c r="D213" s="33" t="s">
        <v>218</v>
      </c>
      <c r="E213" s="33">
        <v>64</v>
      </c>
      <c r="F213" s="33" t="s">
        <v>325</v>
      </c>
      <c r="G213" s="33" t="s">
        <v>325</v>
      </c>
      <c r="H213" s="23" t="str">
        <f t="shared" si="7"/>
        <v>張＊民</v>
      </c>
      <c r="I213" s="23" t="str">
        <f t="shared" si="6"/>
        <v>2＊568689</v>
      </c>
      <c r="J213" s="33" t="s">
        <v>768</v>
      </c>
      <c r="K213" s="33">
        <v>5760350</v>
      </c>
      <c r="L213" s="33">
        <v>5760350</v>
      </c>
      <c r="M213" s="33"/>
      <c r="N213" s="33"/>
      <c r="O213" s="33"/>
      <c r="P213" s="33"/>
      <c r="Q213" s="36" t="s">
        <v>334</v>
      </c>
      <c r="R213" s="2"/>
      <c r="S213" s="2"/>
      <c r="T213" s="2"/>
      <c r="U213" s="2"/>
      <c r="V213" s="2"/>
      <c r="W213" s="18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2"/>
      <c r="AP213" s="2"/>
      <c r="AQ213" s="2"/>
      <c r="AR213" s="1"/>
      <c r="AS213" s="1"/>
      <c r="AT213" s="1"/>
      <c r="AU213" s="1"/>
      <c r="AV213" s="1"/>
      <c r="AW213" s="2"/>
      <c r="AX213" s="1"/>
      <c r="AY213" s="1"/>
      <c r="AZ213" s="1" t="s">
        <v>1377</v>
      </c>
      <c r="BA213" s="1"/>
      <c r="BB213" s="1"/>
      <c r="BC213" s="1"/>
      <c r="BD213" s="1"/>
      <c r="BE213" s="1"/>
      <c r="BF213" s="2"/>
      <c r="BG213" s="1"/>
      <c r="BH213" s="2"/>
      <c r="BI213" s="2"/>
      <c r="BJ213" s="1"/>
      <c r="BK213" s="2"/>
      <c r="BL213" s="2"/>
      <c r="BM213" s="2"/>
      <c r="BN213" s="1"/>
      <c r="BO213" s="25"/>
    </row>
    <row r="214" spans="1:67" ht="16.2">
      <c r="A214" s="23">
        <v>210</v>
      </c>
      <c r="B214" s="33" t="s">
        <v>1028</v>
      </c>
      <c r="C214" s="33" t="s">
        <v>864</v>
      </c>
      <c r="D214" s="33" t="s">
        <v>216</v>
      </c>
      <c r="E214" s="33">
        <v>68</v>
      </c>
      <c r="F214" s="33" t="s">
        <v>325</v>
      </c>
      <c r="G214" s="33" t="s">
        <v>325</v>
      </c>
      <c r="H214" s="23" t="str">
        <f t="shared" si="7"/>
        <v>江＊爽</v>
      </c>
      <c r="I214" s="23" t="str">
        <f t="shared" si="6"/>
        <v>2＊592884</v>
      </c>
      <c r="J214" s="33" t="s">
        <v>768</v>
      </c>
      <c r="K214" s="33">
        <v>5760350</v>
      </c>
      <c r="L214" s="33">
        <v>5760350</v>
      </c>
      <c r="M214" s="33"/>
      <c r="N214" s="33"/>
      <c r="O214" s="33"/>
      <c r="P214" s="33"/>
      <c r="Q214" s="36" t="s">
        <v>334</v>
      </c>
      <c r="R214" s="2"/>
      <c r="S214" s="2"/>
      <c r="T214" s="2"/>
      <c r="U214" s="2"/>
      <c r="V214" s="2"/>
      <c r="W214" s="18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2"/>
      <c r="AP214" s="2"/>
      <c r="AQ214" s="2"/>
      <c r="AR214" s="1"/>
      <c r="AS214" s="1"/>
      <c r="AT214" s="1"/>
      <c r="AU214" s="1"/>
      <c r="AV214" s="1"/>
      <c r="AW214" s="2"/>
      <c r="AX214" s="1"/>
      <c r="AY214" s="1"/>
      <c r="AZ214" s="1" t="s">
        <v>1377</v>
      </c>
      <c r="BA214" s="1"/>
      <c r="BB214" s="1"/>
      <c r="BC214" s="1"/>
      <c r="BD214" s="1"/>
      <c r="BE214" s="1"/>
      <c r="BF214" s="2"/>
      <c r="BG214" s="1"/>
      <c r="BH214" s="2"/>
      <c r="BI214" s="2"/>
      <c r="BJ214" s="1"/>
      <c r="BK214" s="2"/>
      <c r="BL214" s="2"/>
      <c r="BM214" s="2"/>
      <c r="BN214" s="1"/>
      <c r="BO214" s="25"/>
    </row>
    <row r="215" spans="1:67" ht="16.2">
      <c r="A215" s="23">
        <v>211</v>
      </c>
      <c r="B215" s="33" t="s">
        <v>604</v>
      </c>
      <c r="C215" s="33" t="s">
        <v>605</v>
      </c>
      <c r="D215" s="33" t="s">
        <v>218</v>
      </c>
      <c r="E215" s="33">
        <v>39</v>
      </c>
      <c r="F215" s="33" t="s">
        <v>325</v>
      </c>
      <c r="G215" s="33" t="s">
        <v>325</v>
      </c>
      <c r="H215" s="23" t="str">
        <f t="shared" si="7"/>
        <v>王＊弘</v>
      </c>
      <c r="I215" s="23" t="str">
        <f t="shared" si="6"/>
        <v>2＊781324</v>
      </c>
      <c r="J215" s="33" t="s">
        <v>768</v>
      </c>
      <c r="K215" s="33">
        <v>5760350</v>
      </c>
      <c r="L215" s="33">
        <v>5760350</v>
      </c>
      <c r="M215" s="33"/>
      <c r="N215" s="33"/>
      <c r="O215" s="33"/>
      <c r="P215" s="33"/>
      <c r="Q215" s="36" t="s">
        <v>334</v>
      </c>
      <c r="R215" s="2"/>
      <c r="S215" s="2"/>
      <c r="T215" s="2"/>
      <c r="U215" s="2"/>
      <c r="V215" s="2"/>
      <c r="W215" s="18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2"/>
      <c r="AP215" s="2"/>
      <c r="AQ215" s="2"/>
      <c r="AR215" s="1"/>
      <c r="AS215" s="1"/>
      <c r="AT215" s="1"/>
      <c r="AU215" s="1"/>
      <c r="AV215" s="1"/>
      <c r="AW215" s="2"/>
      <c r="AX215" s="1"/>
      <c r="AY215" s="1"/>
      <c r="AZ215" s="1" t="s">
        <v>1377</v>
      </c>
      <c r="BA215" s="1"/>
      <c r="BB215" s="1"/>
      <c r="BC215" s="1"/>
      <c r="BD215" s="1"/>
      <c r="BE215" s="1"/>
      <c r="BF215" s="2"/>
      <c r="BG215" s="1"/>
      <c r="BH215" s="2"/>
      <c r="BI215" s="2"/>
      <c r="BJ215" s="1"/>
      <c r="BK215" s="2"/>
      <c r="BL215" s="2"/>
      <c r="BM215" s="2"/>
      <c r="BN215" s="1"/>
      <c r="BO215" s="25"/>
    </row>
    <row r="216" spans="1:67" ht="31.2">
      <c r="A216" s="23">
        <v>212</v>
      </c>
      <c r="B216" s="33" t="s">
        <v>1022</v>
      </c>
      <c r="C216" s="33" t="s">
        <v>416</v>
      </c>
      <c r="D216" s="33" t="s">
        <v>216</v>
      </c>
      <c r="E216" s="33">
        <v>69</v>
      </c>
      <c r="F216" s="33" t="s">
        <v>325</v>
      </c>
      <c r="G216" s="33" t="s">
        <v>325</v>
      </c>
      <c r="H216" s="23" t="str">
        <f t="shared" si="7"/>
        <v>施＊貴</v>
      </c>
      <c r="I216" s="23" t="str">
        <f t="shared" si="6"/>
        <v>0＊298267</v>
      </c>
      <c r="J216" s="33" t="s">
        <v>775</v>
      </c>
      <c r="K216" s="33" t="s">
        <v>1127</v>
      </c>
      <c r="L216" s="33">
        <v>5760190</v>
      </c>
      <c r="M216" s="33">
        <v>5760300</v>
      </c>
      <c r="N216" s="33"/>
      <c r="O216" s="33"/>
      <c r="P216" s="33"/>
      <c r="Q216" s="36" t="s">
        <v>334</v>
      </c>
      <c r="R216" s="2"/>
      <c r="S216" s="2"/>
      <c r="T216" s="2"/>
      <c r="U216" s="2"/>
      <c r="V216" s="2"/>
      <c r="W216" s="18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2"/>
      <c r="AP216" s="2"/>
      <c r="AQ216" s="2"/>
      <c r="AR216" s="1"/>
      <c r="AS216" s="1"/>
      <c r="AT216" s="1"/>
      <c r="AU216" s="1"/>
      <c r="AV216" s="1"/>
      <c r="AW216" s="2"/>
      <c r="AX216" s="1"/>
      <c r="AY216" s="1"/>
      <c r="AZ216" s="1"/>
      <c r="BA216" s="1"/>
      <c r="BB216" s="1"/>
      <c r="BC216" s="1"/>
      <c r="BD216" s="1"/>
      <c r="BE216" s="1"/>
      <c r="BF216" s="1" t="s">
        <v>1377</v>
      </c>
      <c r="BG216" s="1"/>
      <c r="BH216" s="2"/>
      <c r="BI216" s="2"/>
      <c r="BJ216" s="1"/>
      <c r="BK216" s="2"/>
      <c r="BL216" s="2"/>
      <c r="BM216" s="2"/>
      <c r="BN216" s="1"/>
      <c r="BO216" s="25"/>
    </row>
    <row r="217" spans="1:67" ht="16.2">
      <c r="A217" s="23">
        <v>213</v>
      </c>
      <c r="B217" s="33" t="s">
        <v>1029</v>
      </c>
      <c r="C217" s="33" t="s">
        <v>865</v>
      </c>
      <c r="D217" s="33" t="s">
        <v>216</v>
      </c>
      <c r="E217" s="33">
        <v>67</v>
      </c>
      <c r="F217" s="33" t="s">
        <v>325</v>
      </c>
      <c r="G217" s="33" t="s">
        <v>325</v>
      </c>
      <c r="H217" s="23" t="str">
        <f t="shared" si="7"/>
        <v>陳＊琴</v>
      </c>
      <c r="I217" s="23" t="str">
        <f t="shared" si="6"/>
        <v>0＊469529</v>
      </c>
      <c r="J217" s="33" t="s">
        <v>775</v>
      </c>
      <c r="K217" s="33">
        <v>5760350</v>
      </c>
      <c r="L217" s="33">
        <v>5760350</v>
      </c>
      <c r="M217" s="33"/>
      <c r="N217" s="33"/>
      <c r="O217" s="33"/>
      <c r="P217" s="33"/>
      <c r="Q217" s="36" t="s">
        <v>334</v>
      </c>
      <c r="R217" s="2"/>
      <c r="S217" s="2"/>
      <c r="T217" s="2"/>
      <c r="U217" s="2"/>
      <c r="V217" s="2"/>
      <c r="W217" s="18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2"/>
      <c r="AP217" s="2"/>
      <c r="AQ217" s="2"/>
      <c r="AR217" s="1"/>
      <c r="AS217" s="1"/>
      <c r="AT217" s="1"/>
      <c r="AU217" s="1"/>
      <c r="AV217" s="1"/>
      <c r="AW217" s="2"/>
      <c r="AX217" s="1"/>
      <c r="AY217" s="1"/>
      <c r="AZ217" s="1" t="s">
        <v>1377</v>
      </c>
      <c r="BA217" s="1"/>
      <c r="BB217" s="1"/>
      <c r="BC217" s="1"/>
      <c r="BD217" s="1"/>
      <c r="BE217" s="1"/>
      <c r="BF217" s="2"/>
      <c r="BG217" s="1"/>
      <c r="BH217" s="2"/>
      <c r="BI217" s="2"/>
      <c r="BJ217" s="1"/>
      <c r="BK217" s="2"/>
      <c r="BL217" s="2"/>
      <c r="BM217" s="2"/>
      <c r="BN217" s="1"/>
      <c r="BO217" s="25"/>
    </row>
    <row r="218" spans="1:67" ht="31.2">
      <c r="A218" s="23">
        <v>214</v>
      </c>
      <c r="B218" s="33" t="s">
        <v>230</v>
      </c>
      <c r="C218" s="33" t="s">
        <v>126</v>
      </c>
      <c r="D218" s="33" t="s">
        <v>216</v>
      </c>
      <c r="E218" s="33">
        <v>82</v>
      </c>
      <c r="F218" s="33" t="s">
        <v>325</v>
      </c>
      <c r="G218" s="33" t="s">
        <v>325</v>
      </c>
      <c r="H218" s="23" t="str">
        <f t="shared" si="7"/>
        <v>陳＊來好</v>
      </c>
      <c r="I218" s="23" t="str">
        <f t="shared" si="6"/>
        <v>0＊688969</v>
      </c>
      <c r="J218" s="33" t="s">
        <v>775</v>
      </c>
      <c r="K218" s="33" t="s">
        <v>1130</v>
      </c>
      <c r="L218" s="33">
        <v>5760191</v>
      </c>
      <c r="M218" s="33">
        <v>5760300</v>
      </c>
      <c r="N218" s="33"/>
      <c r="O218" s="33"/>
      <c r="P218" s="33"/>
      <c r="Q218" s="36" t="s">
        <v>334</v>
      </c>
      <c r="R218" s="2"/>
      <c r="S218" s="2"/>
      <c r="T218" s="2"/>
      <c r="U218" s="2"/>
      <c r="V218" s="2"/>
      <c r="W218" s="18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2"/>
      <c r="AP218" s="2"/>
      <c r="AQ218" s="2"/>
      <c r="AR218" s="1"/>
      <c r="AS218" s="1"/>
      <c r="AT218" s="1"/>
      <c r="AU218" s="1"/>
      <c r="AV218" s="1"/>
      <c r="AW218" s="2"/>
      <c r="AX218" s="1"/>
      <c r="AY218" s="1"/>
      <c r="AZ218" s="1"/>
      <c r="BA218" s="1"/>
      <c r="BB218" s="1"/>
      <c r="BC218" s="1"/>
      <c r="BD218" s="1"/>
      <c r="BE218" s="1"/>
      <c r="BF218" s="2"/>
      <c r="BG218" s="1" t="s">
        <v>1133</v>
      </c>
      <c r="BH218" s="2"/>
      <c r="BI218" s="2"/>
      <c r="BJ218" s="1"/>
      <c r="BK218" s="2"/>
      <c r="BL218" s="2"/>
      <c r="BM218" s="2"/>
      <c r="BN218" s="1"/>
      <c r="BO218" s="25"/>
    </row>
    <row r="219" spans="1:67" ht="31.2">
      <c r="A219" s="23">
        <v>215</v>
      </c>
      <c r="B219" s="33" t="s">
        <v>1030</v>
      </c>
      <c r="C219" s="33" t="s">
        <v>866</v>
      </c>
      <c r="D219" s="33" t="s">
        <v>216</v>
      </c>
      <c r="E219" s="33">
        <v>80</v>
      </c>
      <c r="F219" s="33" t="s">
        <v>325</v>
      </c>
      <c r="G219" s="33" t="s">
        <v>325</v>
      </c>
      <c r="H219" s="23" t="str">
        <f t="shared" si="7"/>
        <v>黃＊錦秀</v>
      </c>
      <c r="I219" s="23" t="str">
        <f t="shared" si="6"/>
        <v>0＊847507</v>
      </c>
      <c r="J219" s="33" t="s">
        <v>775</v>
      </c>
      <c r="K219" s="33" t="s">
        <v>1127</v>
      </c>
      <c r="L219" s="33">
        <v>5760190</v>
      </c>
      <c r="M219" s="33">
        <v>5760300</v>
      </c>
      <c r="N219" s="33"/>
      <c r="O219" s="33"/>
      <c r="P219" s="33"/>
      <c r="Q219" s="36" t="s">
        <v>334</v>
      </c>
      <c r="R219" s="2"/>
      <c r="S219" s="2"/>
      <c r="T219" s="2"/>
      <c r="U219" s="2"/>
      <c r="V219" s="2"/>
      <c r="W219" s="18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2"/>
      <c r="AP219" s="2"/>
      <c r="AQ219" s="2"/>
      <c r="AR219" s="1"/>
      <c r="AS219" s="1"/>
      <c r="AT219" s="1"/>
      <c r="AU219" s="1"/>
      <c r="AV219" s="1"/>
      <c r="AW219" s="2"/>
      <c r="AX219" s="1"/>
      <c r="AY219" s="1"/>
      <c r="AZ219" s="1"/>
      <c r="BA219" s="1"/>
      <c r="BB219" s="1"/>
      <c r="BC219" s="1"/>
      <c r="BD219" s="1"/>
      <c r="BE219" s="1"/>
      <c r="BF219" s="1" t="s">
        <v>1377</v>
      </c>
      <c r="BG219" s="1"/>
      <c r="BH219" s="2"/>
      <c r="BI219" s="2"/>
      <c r="BJ219" s="1"/>
      <c r="BK219" s="2"/>
      <c r="BL219" s="2"/>
      <c r="BM219" s="2"/>
      <c r="BN219" s="1"/>
      <c r="BO219" s="25"/>
    </row>
    <row r="220" spans="1:67" ht="31.2">
      <c r="A220" s="23">
        <v>216</v>
      </c>
      <c r="B220" s="33" t="s">
        <v>1031</v>
      </c>
      <c r="C220" s="33" t="s">
        <v>867</v>
      </c>
      <c r="D220" s="33" t="s">
        <v>216</v>
      </c>
      <c r="E220" s="33">
        <v>50</v>
      </c>
      <c r="F220" s="33" t="s">
        <v>325</v>
      </c>
      <c r="G220" s="33" t="s">
        <v>325</v>
      </c>
      <c r="H220" s="23" t="str">
        <f t="shared" si="7"/>
        <v>文＊娟</v>
      </c>
      <c r="I220" s="23" t="str">
        <f t="shared" si="6"/>
        <v>0＊481530</v>
      </c>
      <c r="J220" s="33" t="s">
        <v>775</v>
      </c>
      <c r="K220" s="33" t="s">
        <v>1127</v>
      </c>
      <c r="L220" s="33">
        <v>5760190</v>
      </c>
      <c r="M220" s="33">
        <v>5760300</v>
      </c>
      <c r="N220" s="33"/>
      <c r="O220" s="33"/>
      <c r="P220" s="33"/>
      <c r="Q220" s="36" t="s">
        <v>334</v>
      </c>
      <c r="R220" s="2"/>
      <c r="S220" s="2"/>
      <c r="T220" s="2"/>
      <c r="U220" s="2"/>
      <c r="V220" s="2"/>
      <c r="W220" s="18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2"/>
      <c r="AP220" s="2"/>
      <c r="AQ220" s="2"/>
      <c r="AR220" s="1"/>
      <c r="AS220" s="1"/>
      <c r="AT220" s="1"/>
      <c r="AU220" s="1"/>
      <c r="AV220" s="1"/>
      <c r="AW220" s="2"/>
      <c r="AX220" s="1"/>
      <c r="AY220" s="1"/>
      <c r="AZ220" s="1"/>
      <c r="BA220" s="1"/>
      <c r="BB220" s="1"/>
      <c r="BC220" s="1"/>
      <c r="BD220" s="1"/>
      <c r="BE220" s="1"/>
      <c r="BF220" s="1" t="s">
        <v>1377</v>
      </c>
      <c r="BG220" s="1"/>
      <c r="BH220" s="2"/>
      <c r="BI220" s="2"/>
      <c r="BJ220" s="1"/>
      <c r="BK220" s="2"/>
      <c r="BL220" s="2"/>
      <c r="BM220" s="2"/>
      <c r="BN220" s="1"/>
      <c r="BO220" s="25"/>
    </row>
    <row r="221" spans="1:67" ht="31.2">
      <c r="A221" s="23">
        <v>217</v>
      </c>
      <c r="B221" s="33" t="s">
        <v>1032</v>
      </c>
      <c r="C221" s="33" t="s">
        <v>868</v>
      </c>
      <c r="D221" s="33" t="s">
        <v>216</v>
      </c>
      <c r="E221" s="33">
        <v>75</v>
      </c>
      <c r="F221" s="33" t="s">
        <v>325</v>
      </c>
      <c r="G221" s="33" t="s">
        <v>325</v>
      </c>
      <c r="H221" s="23" t="str">
        <f t="shared" si="7"/>
        <v>許＊</v>
      </c>
      <c r="I221" s="23" t="str">
        <f t="shared" si="6"/>
        <v>0＊834197</v>
      </c>
      <c r="J221" s="33" t="s">
        <v>775</v>
      </c>
      <c r="K221" s="33" t="s">
        <v>1127</v>
      </c>
      <c r="L221" s="33">
        <v>5760190</v>
      </c>
      <c r="M221" s="33">
        <v>5760300</v>
      </c>
      <c r="N221" s="33"/>
      <c r="O221" s="33"/>
      <c r="P221" s="33"/>
      <c r="Q221" s="36" t="s">
        <v>334</v>
      </c>
      <c r="R221" s="2"/>
      <c r="S221" s="2"/>
      <c r="T221" s="2"/>
      <c r="U221" s="2"/>
      <c r="V221" s="2"/>
      <c r="W221" s="18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2"/>
      <c r="AP221" s="2"/>
      <c r="AQ221" s="2"/>
      <c r="AR221" s="1"/>
      <c r="AS221" s="1"/>
      <c r="AT221" s="1"/>
      <c r="AU221" s="1"/>
      <c r="AV221" s="1"/>
      <c r="AW221" s="2"/>
      <c r="AX221" s="1"/>
      <c r="AY221" s="1"/>
      <c r="AZ221" s="1"/>
      <c r="BA221" s="1"/>
      <c r="BB221" s="1"/>
      <c r="BC221" s="1"/>
      <c r="BD221" s="1"/>
      <c r="BE221" s="1"/>
      <c r="BF221" s="1" t="s">
        <v>1377</v>
      </c>
      <c r="BG221" s="1"/>
      <c r="BH221" s="2"/>
      <c r="BI221" s="2"/>
      <c r="BJ221" s="1"/>
      <c r="BK221" s="2"/>
      <c r="BL221" s="2"/>
      <c r="BM221" s="2"/>
      <c r="BN221" s="1"/>
      <c r="BO221" s="25"/>
    </row>
    <row r="222" spans="1:67" ht="31.2">
      <c r="A222" s="23">
        <v>218</v>
      </c>
      <c r="B222" s="33" t="s">
        <v>1033</v>
      </c>
      <c r="C222" s="33" t="s">
        <v>869</v>
      </c>
      <c r="D222" s="33" t="s">
        <v>216</v>
      </c>
      <c r="E222" s="33">
        <v>88</v>
      </c>
      <c r="F222" s="33" t="s">
        <v>325</v>
      </c>
      <c r="G222" s="33" t="s">
        <v>325</v>
      </c>
      <c r="H222" s="23" t="str">
        <f t="shared" si="7"/>
        <v>林＊清香</v>
      </c>
      <c r="I222" s="23" t="str">
        <f t="shared" si="6"/>
        <v>0＊150866</v>
      </c>
      <c r="J222" s="33" t="s">
        <v>775</v>
      </c>
      <c r="K222" s="33" t="s">
        <v>1127</v>
      </c>
      <c r="L222" s="33">
        <v>5760190</v>
      </c>
      <c r="M222" s="33">
        <v>5760300</v>
      </c>
      <c r="N222" s="33"/>
      <c r="O222" s="33"/>
      <c r="P222" s="33"/>
      <c r="Q222" s="36" t="s">
        <v>334</v>
      </c>
      <c r="R222" s="2"/>
      <c r="S222" s="2"/>
      <c r="T222" s="2"/>
      <c r="U222" s="2"/>
      <c r="V222" s="2"/>
      <c r="W222" s="18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2"/>
      <c r="AP222" s="2"/>
      <c r="AQ222" s="2"/>
      <c r="AR222" s="1"/>
      <c r="AS222" s="1"/>
      <c r="AT222" s="1"/>
      <c r="AU222" s="1"/>
      <c r="AV222" s="1"/>
      <c r="AW222" s="2"/>
      <c r="AX222" s="1"/>
      <c r="AY222" s="1"/>
      <c r="AZ222" s="1"/>
      <c r="BA222" s="1"/>
      <c r="BB222" s="1"/>
      <c r="BC222" s="1"/>
      <c r="BD222" s="1"/>
      <c r="BE222" s="1"/>
      <c r="BF222" s="1" t="s">
        <v>1377</v>
      </c>
      <c r="BG222" s="1"/>
      <c r="BH222" s="2"/>
      <c r="BI222" s="2"/>
      <c r="BJ222" s="1"/>
      <c r="BK222" s="2"/>
      <c r="BL222" s="2"/>
      <c r="BM222" s="2"/>
      <c r="BN222" s="1"/>
      <c r="BO222" s="25"/>
    </row>
    <row r="223" spans="1:67" ht="31.2">
      <c r="A223" s="23">
        <v>219</v>
      </c>
      <c r="B223" s="33" t="s">
        <v>1034</v>
      </c>
      <c r="C223" s="33" t="s">
        <v>870</v>
      </c>
      <c r="D223" s="33" t="s">
        <v>218</v>
      </c>
      <c r="E223" s="33">
        <v>63</v>
      </c>
      <c r="F223" s="33" t="s">
        <v>325</v>
      </c>
      <c r="G223" s="33" t="s">
        <v>325</v>
      </c>
      <c r="H223" s="23" t="str">
        <f t="shared" si="7"/>
        <v>曹＊棟</v>
      </c>
      <c r="I223" s="23" t="str">
        <f t="shared" si="6"/>
        <v>0＊141731</v>
      </c>
      <c r="J223" s="33" t="s">
        <v>775</v>
      </c>
      <c r="K223" s="33" t="s">
        <v>1127</v>
      </c>
      <c r="L223" s="33">
        <v>5760190</v>
      </c>
      <c r="M223" s="33">
        <v>5760300</v>
      </c>
      <c r="N223" s="33"/>
      <c r="O223" s="33"/>
      <c r="P223" s="33"/>
      <c r="Q223" s="36" t="s">
        <v>334</v>
      </c>
      <c r="R223" s="2"/>
      <c r="S223" s="2"/>
      <c r="T223" s="2"/>
      <c r="U223" s="2"/>
      <c r="V223" s="2"/>
      <c r="W223" s="18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2"/>
      <c r="AP223" s="2"/>
      <c r="AQ223" s="2"/>
      <c r="AR223" s="1"/>
      <c r="AS223" s="1"/>
      <c r="AT223" s="1"/>
      <c r="AU223" s="1"/>
      <c r="AV223" s="1"/>
      <c r="AW223" s="2"/>
      <c r="AX223" s="1"/>
      <c r="AY223" s="1"/>
      <c r="AZ223" s="1"/>
      <c r="BA223" s="1"/>
      <c r="BB223" s="1"/>
      <c r="BC223" s="1"/>
      <c r="BD223" s="1"/>
      <c r="BE223" s="1"/>
      <c r="BF223" s="1" t="s">
        <v>1377</v>
      </c>
      <c r="BG223" s="1"/>
      <c r="BH223" s="2"/>
      <c r="BI223" s="2"/>
      <c r="BJ223" s="1"/>
      <c r="BK223" s="2"/>
      <c r="BL223" s="2"/>
      <c r="BM223" s="2"/>
      <c r="BN223" s="1"/>
      <c r="BO223" s="25"/>
    </row>
    <row r="224" spans="1:67" ht="31.2">
      <c r="A224" s="23">
        <v>220</v>
      </c>
      <c r="B224" s="33" t="s">
        <v>984</v>
      </c>
      <c r="C224" s="33" t="s">
        <v>825</v>
      </c>
      <c r="D224" s="33" t="s">
        <v>216</v>
      </c>
      <c r="E224" s="33">
        <v>71</v>
      </c>
      <c r="F224" s="33" t="s">
        <v>325</v>
      </c>
      <c r="G224" s="33" t="s">
        <v>325</v>
      </c>
      <c r="H224" s="23" t="str">
        <f t="shared" si="7"/>
        <v>李＊秀</v>
      </c>
      <c r="I224" s="23" t="str">
        <f t="shared" si="6"/>
        <v>1＊236354</v>
      </c>
      <c r="J224" s="33" t="s">
        <v>775</v>
      </c>
      <c r="K224" s="33" t="s">
        <v>1127</v>
      </c>
      <c r="L224" s="33">
        <v>5760190</v>
      </c>
      <c r="M224" s="33">
        <v>5760300</v>
      </c>
      <c r="N224" s="33"/>
      <c r="O224" s="33"/>
      <c r="P224" s="33"/>
      <c r="Q224" s="36" t="s">
        <v>334</v>
      </c>
      <c r="R224" s="2"/>
      <c r="S224" s="2"/>
      <c r="T224" s="2"/>
      <c r="U224" s="2"/>
      <c r="V224" s="2"/>
      <c r="W224" s="18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2"/>
      <c r="AP224" s="2"/>
      <c r="AQ224" s="2"/>
      <c r="AR224" s="1"/>
      <c r="AS224" s="1"/>
      <c r="AT224" s="1"/>
      <c r="AU224" s="1"/>
      <c r="AV224" s="1"/>
      <c r="AW224" s="2"/>
      <c r="AX224" s="1"/>
      <c r="AY224" s="1"/>
      <c r="AZ224" s="1"/>
      <c r="BA224" s="1"/>
      <c r="BB224" s="1"/>
      <c r="BC224" s="1"/>
      <c r="BD224" s="1"/>
      <c r="BE224" s="1"/>
      <c r="BF224" s="1" t="s">
        <v>1377</v>
      </c>
      <c r="BG224" s="1"/>
      <c r="BH224" s="2"/>
      <c r="BI224" s="2"/>
      <c r="BJ224" s="1"/>
      <c r="BK224" s="2"/>
      <c r="BL224" s="2"/>
      <c r="BM224" s="2"/>
      <c r="BN224" s="1"/>
      <c r="BO224" s="25"/>
    </row>
    <row r="225" spans="1:67" ht="46.8">
      <c r="A225" s="23">
        <v>221</v>
      </c>
      <c r="B225" s="33" t="s">
        <v>1035</v>
      </c>
      <c r="C225" s="33" t="s">
        <v>871</v>
      </c>
      <c r="D225" s="33" t="s">
        <v>218</v>
      </c>
      <c r="E225" s="33">
        <v>65</v>
      </c>
      <c r="F225" s="33" t="s">
        <v>325</v>
      </c>
      <c r="G225" s="33" t="s">
        <v>325</v>
      </c>
      <c r="H225" s="23" t="str">
        <f t="shared" si="7"/>
        <v>劉＊山</v>
      </c>
      <c r="I225" s="23" t="str">
        <f t="shared" si="6"/>
        <v>1＊159911</v>
      </c>
      <c r="J225" s="33" t="s">
        <v>775</v>
      </c>
      <c r="K225" s="33" t="s">
        <v>1134</v>
      </c>
      <c r="L225" s="33">
        <v>5760190</v>
      </c>
      <c r="M225" s="33">
        <v>5760300</v>
      </c>
      <c r="N225" s="33">
        <v>5761085</v>
      </c>
      <c r="O225" s="33"/>
      <c r="P225" s="33"/>
      <c r="Q225" s="36" t="s">
        <v>334</v>
      </c>
      <c r="R225" s="2"/>
      <c r="S225" s="2"/>
      <c r="T225" s="2"/>
      <c r="U225" s="2"/>
      <c r="V225" s="2"/>
      <c r="W225" s="18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2"/>
      <c r="AP225" s="2"/>
      <c r="AQ225" s="2"/>
      <c r="AR225" s="1"/>
      <c r="AS225" s="1"/>
      <c r="AT225" s="1"/>
      <c r="AU225" s="1"/>
      <c r="AV225" s="1"/>
      <c r="AW225" s="2"/>
      <c r="AX225" s="1"/>
      <c r="AY225" s="1"/>
      <c r="AZ225" s="1"/>
      <c r="BA225" s="1"/>
      <c r="BB225" s="1"/>
      <c r="BC225" s="1"/>
      <c r="BD225" s="1" t="s">
        <v>1377</v>
      </c>
      <c r="BE225" s="1"/>
      <c r="BF225" s="1" t="s">
        <v>1377</v>
      </c>
      <c r="BG225" s="1"/>
      <c r="BH225" s="2"/>
      <c r="BI225" s="2"/>
      <c r="BJ225" s="1"/>
      <c r="BK225" s="2"/>
      <c r="BL225" s="2"/>
      <c r="BM225" s="2"/>
      <c r="BN225" s="1"/>
      <c r="BO225" s="25"/>
    </row>
    <row r="226" spans="1:67" ht="31.2">
      <c r="A226" s="23">
        <v>222</v>
      </c>
      <c r="B226" s="33" t="s">
        <v>1036</v>
      </c>
      <c r="C226" s="33" t="s">
        <v>872</v>
      </c>
      <c r="D226" s="33" t="s">
        <v>216</v>
      </c>
      <c r="E226" s="33">
        <v>74</v>
      </c>
      <c r="F226" s="33" t="s">
        <v>325</v>
      </c>
      <c r="G226" s="33" t="s">
        <v>325</v>
      </c>
      <c r="H226" s="23" t="str">
        <f t="shared" si="7"/>
        <v>林＊環</v>
      </c>
      <c r="I226" s="23" t="str">
        <f t="shared" si="6"/>
        <v>2＊049673</v>
      </c>
      <c r="J226" s="33" t="s">
        <v>775</v>
      </c>
      <c r="K226" s="33" t="s">
        <v>1127</v>
      </c>
      <c r="L226" s="33">
        <v>5760190</v>
      </c>
      <c r="M226" s="33">
        <v>5760300</v>
      </c>
      <c r="N226" s="33"/>
      <c r="O226" s="33"/>
      <c r="P226" s="33"/>
      <c r="Q226" s="36" t="s">
        <v>334</v>
      </c>
      <c r="R226" s="2"/>
      <c r="S226" s="2"/>
      <c r="T226" s="2"/>
      <c r="U226" s="2"/>
      <c r="V226" s="2"/>
      <c r="W226" s="18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2"/>
      <c r="AP226" s="2"/>
      <c r="AQ226" s="2"/>
      <c r="AR226" s="1"/>
      <c r="AS226" s="1"/>
      <c r="AT226" s="1"/>
      <c r="AU226" s="1"/>
      <c r="AV226" s="1"/>
      <c r="AW226" s="2"/>
      <c r="AX226" s="1"/>
      <c r="AY226" s="1"/>
      <c r="AZ226" s="1"/>
      <c r="BA226" s="1"/>
      <c r="BB226" s="1"/>
      <c r="BC226" s="1"/>
      <c r="BD226" s="1"/>
      <c r="BE226" s="1"/>
      <c r="BF226" s="1" t="s">
        <v>1377</v>
      </c>
      <c r="BG226" s="1"/>
      <c r="BH226" s="2"/>
      <c r="BI226" s="2"/>
      <c r="BJ226" s="1"/>
      <c r="BK226" s="2"/>
      <c r="BL226" s="2"/>
      <c r="BM226" s="2"/>
      <c r="BN226" s="1"/>
      <c r="BO226" s="25"/>
    </row>
    <row r="227" spans="1:67" ht="46.8">
      <c r="A227" s="23">
        <v>223</v>
      </c>
      <c r="B227" s="33" t="s">
        <v>1037</v>
      </c>
      <c r="C227" s="33" t="s">
        <v>338</v>
      </c>
      <c r="D227" s="33" t="s">
        <v>216</v>
      </c>
      <c r="E227" s="33">
        <v>64</v>
      </c>
      <c r="F227" s="33" t="s">
        <v>325</v>
      </c>
      <c r="G227" s="33" t="s">
        <v>325</v>
      </c>
      <c r="H227" s="23" t="str">
        <f t="shared" si="7"/>
        <v>許＊華</v>
      </c>
      <c r="I227" s="23" t="str">
        <f t="shared" si="6"/>
        <v>2＊435605</v>
      </c>
      <c r="J227" s="33" t="s">
        <v>775</v>
      </c>
      <c r="K227" s="38" t="s">
        <v>1175</v>
      </c>
      <c r="L227" s="39">
        <v>5760190</v>
      </c>
      <c r="M227" s="39">
        <v>5760300</v>
      </c>
      <c r="N227" s="39">
        <v>5760350</v>
      </c>
      <c r="O227" s="38"/>
      <c r="P227" s="38"/>
      <c r="Q227" s="36" t="s">
        <v>334</v>
      </c>
      <c r="R227" s="2"/>
      <c r="S227" s="2"/>
      <c r="T227" s="2"/>
      <c r="U227" s="2"/>
      <c r="V227" s="2"/>
      <c r="W227" s="18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2"/>
      <c r="AP227" s="2"/>
      <c r="AQ227" s="2"/>
      <c r="AR227" s="1"/>
      <c r="AS227" s="1"/>
      <c r="AT227" s="1"/>
      <c r="AU227" s="1"/>
      <c r="AV227" s="1"/>
      <c r="AW227" s="2"/>
      <c r="AX227" s="1"/>
      <c r="AY227" s="1"/>
      <c r="AZ227" s="1"/>
      <c r="BA227" s="1"/>
      <c r="BB227" s="1"/>
      <c r="BC227" s="1"/>
      <c r="BD227" s="1"/>
      <c r="BE227" s="1"/>
      <c r="BF227" s="1" t="s">
        <v>1377</v>
      </c>
      <c r="BG227" s="1"/>
      <c r="BH227" s="2"/>
      <c r="BI227" s="2"/>
      <c r="BJ227" s="1"/>
      <c r="BK227" s="2"/>
      <c r="BL227" s="2"/>
      <c r="BM227" s="2"/>
      <c r="BN227" s="1"/>
      <c r="BO227" s="25"/>
    </row>
    <row r="228" spans="1:67" ht="46.8">
      <c r="A228" s="23">
        <v>224</v>
      </c>
      <c r="B228" s="33" t="s">
        <v>1038</v>
      </c>
      <c r="C228" s="33" t="s">
        <v>873</v>
      </c>
      <c r="D228" s="33" t="s">
        <v>218</v>
      </c>
      <c r="E228" s="33">
        <v>86</v>
      </c>
      <c r="F228" s="33" t="s">
        <v>325</v>
      </c>
      <c r="G228" s="33" t="s">
        <v>325</v>
      </c>
      <c r="H228" s="23" t="str">
        <f t="shared" si="7"/>
        <v>張＊福</v>
      </c>
      <c r="I228" s="23" t="str">
        <f t="shared" si="6"/>
        <v>2＊726384</v>
      </c>
      <c r="J228" s="33" t="s">
        <v>775</v>
      </c>
      <c r="K228" s="39" t="s">
        <v>1134</v>
      </c>
      <c r="L228" s="33">
        <v>5760190</v>
      </c>
      <c r="M228" s="33">
        <v>5760300</v>
      </c>
      <c r="N228" s="33">
        <v>5761085</v>
      </c>
      <c r="O228" s="39"/>
      <c r="P228" s="39"/>
      <c r="Q228" s="36" t="s">
        <v>334</v>
      </c>
      <c r="R228" s="2"/>
      <c r="S228" s="2"/>
      <c r="T228" s="2"/>
      <c r="U228" s="2"/>
      <c r="V228" s="2"/>
      <c r="W228" s="18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2"/>
      <c r="AP228" s="2"/>
      <c r="AQ228" s="2"/>
      <c r="AR228" s="1"/>
      <c r="AS228" s="1"/>
      <c r="AT228" s="1"/>
      <c r="AU228" s="1"/>
      <c r="AV228" s="1"/>
      <c r="AW228" s="2"/>
      <c r="AX228" s="1"/>
      <c r="AY228" s="1"/>
      <c r="AZ228" s="1"/>
      <c r="BA228" s="1"/>
      <c r="BB228" s="1"/>
      <c r="BC228" s="1"/>
      <c r="BD228" s="1"/>
      <c r="BE228" s="1"/>
      <c r="BF228" s="1" t="s">
        <v>1377</v>
      </c>
      <c r="BG228" s="1"/>
      <c r="BH228" s="2"/>
      <c r="BI228" s="2"/>
      <c r="BJ228" s="1"/>
      <c r="BK228" s="2"/>
      <c r="BL228" s="2"/>
      <c r="BM228" s="2"/>
      <c r="BN228" s="1"/>
      <c r="BO228" s="25"/>
    </row>
    <row r="229" spans="1:67" ht="46.8">
      <c r="A229" s="23">
        <v>225</v>
      </c>
      <c r="B229" s="33" t="s">
        <v>1039</v>
      </c>
      <c r="C229" s="33" t="s">
        <v>874</v>
      </c>
      <c r="D229" s="33" t="s">
        <v>216</v>
      </c>
      <c r="E229" s="33">
        <v>62</v>
      </c>
      <c r="F229" s="33" t="s">
        <v>325</v>
      </c>
      <c r="G229" s="33" t="s">
        <v>325</v>
      </c>
      <c r="H229" s="23" t="str">
        <f t="shared" si="7"/>
        <v>李＊雪</v>
      </c>
      <c r="I229" s="23" t="str">
        <f t="shared" si="6"/>
        <v>0＊945344</v>
      </c>
      <c r="J229" s="33" t="s">
        <v>806</v>
      </c>
      <c r="K229" s="33" t="s">
        <v>1134</v>
      </c>
      <c r="L229" s="33">
        <v>5760190</v>
      </c>
      <c r="M229" s="33">
        <v>5760300</v>
      </c>
      <c r="N229" s="33">
        <v>5761085</v>
      </c>
      <c r="O229" s="33"/>
      <c r="P229" s="33"/>
      <c r="Q229" s="36" t="s">
        <v>334</v>
      </c>
      <c r="R229" s="2"/>
      <c r="S229" s="2"/>
      <c r="T229" s="2"/>
      <c r="U229" s="2"/>
      <c r="V229" s="2"/>
      <c r="W229" s="18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2"/>
      <c r="AP229" s="2"/>
      <c r="AQ229" s="2"/>
      <c r="AR229" s="1"/>
      <c r="AS229" s="1"/>
      <c r="AT229" s="1"/>
      <c r="AU229" s="1"/>
      <c r="AV229" s="1"/>
      <c r="AW229" s="2"/>
      <c r="AX229" s="1"/>
      <c r="AY229" s="1"/>
      <c r="AZ229" s="1"/>
      <c r="BA229" s="1"/>
      <c r="BB229" s="1"/>
      <c r="BC229" s="1"/>
      <c r="BD229" s="1"/>
      <c r="BE229" s="1"/>
      <c r="BF229" s="1" t="s">
        <v>1377</v>
      </c>
      <c r="BG229" s="1"/>
      <c r="BH229" s="2"/>
      <c r="BI229" s="2"/>
      <c r="BJ229" s="1"/>
      <c r="BK229" s="2"/>
      <c r="BL229" s="2"/>
      <c r="BM229" s="2"/>
      <c r="BN229" s="1" t="s">
        <v>1098</v>
      </c>
      <c r="BO229" s="25"/>
    </row>
    <row r="230" spans="1:67" ht="31.2">
      <c r="A230" s="23">
        <v>226</v>
      </c>
      <c r="B230" s="33" t="s">
        <v>1040</v>
      </c>
      <c r="C230" s="33" t="s">
        <v>875</v>
      </c>
      <c r="D230" s="33" t="s">
        <v>218</v>
      </c>
      <c r="E230" s="33">
        <v>65</v>
      </c>
      <c r="F230" s="33" t="s">
        <v>325</v>
      </c>
      <c r="G230" s="33" t="s">
        <v>325</v>
      </c>
      <c r="H230" s="23" t="str">
        <f t="shared" si="7"/>
        <v>林＊和</v>
      </c>
      <c r="I230" s="23" t="str">
        <f t="shared" si="6"/>
        <v>1＊191256</v>
      </c>
      <c r="J230" s="33" t="s">
        <v>806</v>
      </c>
      <c r="K230" s="33" t="s">
        <v>1130</v>
      </c>
      <c r="L230" s="33">
        <v>5760191</v>
      </c>
      <c r="M230" s="33">
        <v>5760300</v>
      </c>
      <c r="N230" s="33"/>
      <c r="O230" s="33"/>
      <c r="P230" s="33"/>
      <c r="Q230" s="36" t="s">
        <v>334</v>
      </c>
      <c r="R230" s="2"/>
      <c r="S230" s="2"/>
      <c r="T230" s="2"/>
      <c r="U230" s="2"/>
      <c r="V230" s="2"/>
      <c r="W230" s="18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2"/>
      <c r="AP230" s="2"/>
      <c r="AQ230" s="2"/>
      <c r="AR230" s="1"/>
      <c r="AS230" s="1"/>
      <c r="AT230" s="1"/>
      <c r="AU230" s="1"/>
      <c r="AV230" s="1"/>
      <c r="AW230" s="2"/>
      <c r="AX230" s="1"/>
      <c r="AY230" s="1"/>
      <c r="AZ230" s="1"/>
      <c r="BA230" s="1"/>
      <c r="BB230" s="1"/>
      <c r="BC230" s="1"/>
      <c r="BD230" s="1"/>
      <c r="BE230" s="1"/>
      <c r="BF230" s="2"/>
      <c r="BG230" s="1" t="s">
        <v>1102</v>
      </c>
      <c r="BH230" s="2"/>
      <c r="BI230" s="2"/>
      <c r="BJ230" s="1"/>
      <c r="BK230" s="2"/>
      <c r="BL230" s="2"/>
      <c r="BM230" s="2"/>
      <c r="BN230" s="1"/>
      <c r="BO230" s="25"/>
    </row>
    <row r="231" spans="1:67" ht="16.2">
      <c r="A231" s="23">
        <v>227</v>
      </c>
      <c r="B231" s="33" t="s">
        <v>1041</v>
      </c>
      <c r="C231" s="33" t="s">
        <v>876</v>
      </c>
      <c r="D231" s="33" t="s">
        <v>216</v>
      </c>
      <c r="E231" s="33">
        <v>80</v>
      </c>
      <c r="F231" s="33" t="s">
        <v>325</v>
      </c>
      <c r="G231" s="33" t="s">
        <v>325</v>
      </c>
      <c r="H231" s="23" t="str">
        <f t="shared" si="7"/>
        <v>蔡＊美芳</v>
      </c>
      <c r="I231" s="23" t="str">
        <f t="shared" si="6"/>
        <v>1＊363844</v>
      </c>
      <c r="J231" s="33" t="s">
        <v>806</v>
      </c>
      <c r="K231" s="33">
        <v>5760350</v>
      </c>
      <c r="L231" s="33">
        <v>5760350</v>
      </c>
      <c r="M231" s="33"/>
      <c r="N231" s="33"/>
      <c r="O231" s="33"/>
      <c r="P231" s="33"/>
      <c r="Q231" s="36" t="s">
        <v>334</v>
      </c>
      <c r="R231" s="2"/>
      <c r="S231" s="2"/>
      <c r="T231" s="2"/>
      <c r="U231" s="2"/>
      <c r="V231" s="2"/>
      <c r="W231" s="18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2"/>
      <c r="AP231" s="2"/>
      <c r="AQ231" s="2"/>
      <c r="AR231" s="1"/>
      <c r="AS231" s="1"/>
      <c r="AT231" s="1"/>
      <c r="AU231" s="1"/>
      <c r="AV231" s="1"/>
      <c r="AW231" s="2"/>
      <c r="AX231" s="1"/>
      <c r="AY231" s="1"/>
      <c r="AZ231" s="1" t="s">
        <v>1377</v>
      </c>
      <c r="BA231" s="1"/>
      <c r="BB231" s="1"/>
      <c r="BC231" s="1"/>
      <c r="BD231" s="1"/>
      <c r="BE231" s="1"/>
      <c r="BF231" s="2"/>
      <c r="BG231" s="1"/>
      <c r="BH231" s="2"/>
      <c r="BI231" s="2"/>
      <c r="BJ231" s="1"/>
      <c r="BK231" s="2"/>
      <c r="BL231" s="2"/>
      <c r="BM231" s="2"/>
      <c r="BN231" s="1"/>
      <c r="BO231" s="25"/>
    </row>
    <row r="232" spans="1:67" ht="31.2">
      <c r="A232" s="23">
        <v>228</v>
      </c>
      <c r="B232" s="33" t="s">
        <v>1042</v>
      </c>
      <c r="C232" s="33" t="s">
        <v>877</v>
      </c>
      <c r="D232" s="33" t="s">
        <v>216</v>
      </c>
      <c r="E232" s="33">
        <v>73</v>
      </c>
      <c r="F232" s="33" t="s">
        <v>325</v>
      </c>
      <c r="G232" s="33" t="s">
        <v>325</v>
      </c>
      <c r="H232" s="23" t="str">
        <f t="shared" si="7"/>
        <v>朱＊碧雲</v>
      </c>
      <c r="I232" s="23" t="str">
        <f t="shared" si="6"/>
        <v>1＊584208</v>
      </c>
      <c r="J232" s="33" t="s">
        <v>806</v>
      </c>
      <c r="K232" s="33" t="s">
        <v>1127</v>
      </c>
      <c r="L232" s="33">
        <v>5760190</v>
      </c>
      <c r="M232" s="33">
        <v>5760300</v>
      </c>
      <c r="N232" s="33"/>
      <c r="O232" s="33"/>
      <c r="P232" s="33"/>
      <c r="Q232" s="36" t="s">
        <v>334</v>
      </c>
      <c r="R232" s="2"/>
      <c r="S232" s="2"/>
      <c r="T232" s="2"/>
      <c r="U232" s="2"/>
      <c r="V232" s="2"/>
      <c r="W232" s="18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2"/>
      <c r="AP232" s="2"/>
      <c r="AQ232" s="2"/>
      <c r="AR232" s="1"/>
      <c r="AS232" s="1"/>
      <c r="AT232" s="1"/>
      <c r="AU232" s="1"/>
      <c r="AV232" s="1"/>
      <c r="AW232" s="2"/>
      <c r="AX232" s="1"/>
      <c r="AY232" s="1"/>
      <c r="AZ232" s="1"/>
      <c r="BA232" s="1"/>
      <c r="BB232" s="1"/>
      <c r="BC232" s="1"/>
      <c r="BD232" s="1"/>
      <c r="BE232" s="1"/>
      <c r="BF232" s="2"/>
      <c r="BG232" s="1" t="s">
        <v>1377</v>
      </c>
      <c r="BH232" s="2"/>
      <c r="BI232" s="2"/>
      <c r="BJ232" s="1"/>
      <c r="BK232" s="2"/>
      <c r="BL232" s="2"/>
      <c r="BM232" s="2"/>
      <c r="BN232" s="1"/>
      <c r="BO232" s="25"/>
    </row>
    <row r="233" spans="1:67" ht="31.2">
      <c r="A233" s="23">
        <v>229</v>
      </c>
      <c r="B233" s="33" t="s">
        <v>1043</v>
      </c>
      <c r="C233" s="33" t="s">
        <v>878</v>
      </c>
      <c r="D233" s="33" t="s">
        <v>218</v>
      </c>
      <c r="E233" s="33">
        <v>76</v>
      </c>
      <c r="F233" s="33" t="s">
        <v>780</v>
      </c>
      <c r="G233" s="33" t="s">
        <v>879</v>
      </c>
      <c r="H233" s="23" t="str">
        <f t="shared" si="7"/>
        <v>林＊</v>
      </c>
      <c r="I233" s="23" t="str">
        <f t="shared" si="6"/>
        <v>2＊718837</v>
      </c>
      <c r="J233" s="33" t="s">
        <v>806</v>
      </c>
      <c r="K233" s="33" t="s">
        <v>1142</v>
      </c>
      <c r="L233" s="33">
        <v>5760475</v>
      </c>
      <c r="M233" s="33">
        <v>5761110</v>
      </c>
      <c r="N233" s="33"/>
      <c r="O233" s="33"/>
      <c r="P233" s="33"/>
      <c r="Q233" s="36" t="s">
        <v>334</v>
      </c>
      <c r="R233" s="2"/>
      <c r="S233" s="2"/>
      <c r="T233" s="2"/>
      <c r="U233" s="2"/>
      <c r="V233" s="2"/>
      <c r="W233" s="18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2"/>
      <c r="AP233" s="2"/>
      <c r="AQ233" s="2"/>
      <c r="AR233" s="1"/>
      <c r="AS233" s="1"/>
      <c r="AT233" s="1"/>
      <c r="AU233" s="1"/>
      <c r="AV233" s="1"/>
      <c r="AW233" s="2"/>
      <c r="AX233" s="1"/>
      <c r="AY233" s="1"/>
      <c r="AZ233" s="1"/>
      <c r="BA233" s="1" t="s">
        <v>1377</v>
      </c>
      <c r="BB233" s="1"/>
      <c r="BC233" s="1"/>
      <c r="BD233" s="1"/>
      <c r="BE233" s="1"/>
      <c r="BF233" s="2"/>
      <c r="BG233" s="1"/>
      <c r="BH233" s="2"/>
      <c r="BI233" s="2"/>
      <c r="BJ233" s="1"/>
      <c r="BK233" s="2"/>
      <c r="BL233" s="2"/>
      <c r="BM233" s="2"/>
      <c r="BN233" s="1" t="s">
        <v>1111</v>
      </c>
      <c r="BO233" s="25"/>
    </row>
    <row r="234" spans="1:67" ht="31.2">
      <c r="A234" s="23">
        <v>230</v>
      </c>
      <c r="B234" s="33" t="s">
        <v>1044</v>
      </c>
      <c r="C234" s="33" t="s">
        <v>880</v>
      </c>
      <c r="D234" s="33" t="s">
        <v>216</v>
      </c>
      <c r="E234" s="33">
        <v>65</v>
      </c>
      <c r="F234" s="33" t="s">
        <v>325</v>
      </c>
      <c r="G234" s="33" t="s">
        <v>325</v>
      </c>
      <c r="H234" s="23" t="str">
        <f t="shared" si="7"/>
        <v>詹＊琴</v>
      </c>
      <c r="I234" s="23" t="str">
        <f t="shared" si="6"/>
        <v>0＊076173</v>
      </c>
      <c r="J234" s="33" t="s">
        <v>879</v>
      </c>
      <c r="K234" s="33" t="s">
        <v>1127</v>
      </c>
      <c r="L234" s="33">
        <v>5760190</v>
      </c>
      <c r="M234" s="33">
        <v>5760300</v>
      </c>
      <c r="N234" s="33"/>
      <c r="O234" s="33"/>
      <c r="P234" s="33"/>
      <c r="Q234" s="36" t="s">
        <v>334</v>
      </c>
      <c r="R234" s="2"/>
      <c r="S234" s="2"/>
      <c r="T234" s="2"/>
      <c r="U234" s="2"/>
      <c r="V234" s="2"/>
      <c r="W234" s="18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2"/>
      <c r="AP234" s="2"/>
      <c r="AQ234" s="2"/>
      <c r="AR234" s="1"/>
      <c r="AS234" s="1"/>
      <c r="AT234" s="1"/>
      <c r="AU234" s="1"/>
      <c r="AV234" s="1"/>
      <c r="AW234" s="2"/>
      <c r="AX234" s="1"/>
      <c r="AY234" s="1"/>
      <c r="AZ234" s="1"/>
      <c r="BA234" s="1"/>
      <c r="BB234" s="1"/>
      <c r="BC234" s="1"/>
      <c r="BD234" s="1"/>
      <c r="BE234" s="1"/>
      <c r="BF234" s="1" t="s">
        <v>1377</v>
      </c>
      <c r="BG234" s="1"/>
      <c r="BH234" s="2"/>
      <c r="BI234" s="2"/>
      <c r="BJ234" s="1"/>
      <c r="BK234" s="2"/>
      <c r="BL234" s="2"/>
      <c r="BM234" s="2"/>
      <c r="BN234" s="1"/>
      <c r="BO234" s="25"/>
    </row>
    <row r="235" spans="1:67" ht="31.2">
      <c r="A235" s="23">
        <v>231</v>
      </c>
      <c r="B235" s="33" t="s">
        <v>1045</v>
      </c>
      <c r="C235" s="33" t="s">
        <v>881</v>
      </c>
      <c r="D235" s="33" t="s">
        <v>216</v>
      </c>
      <c r="E235" s="33">
        <v>83</v>
      </c>
      <c r="F235" s="33" t="s">
        <v>325</v>
      </c>
      <c r="G235" s="33" t="s">
        <v>325</v>
      </c>
      <c r="H235" s="23" t="str">
        <f t="shared" si="7"/>
        <v>鄭＊昭子</v>
      </c>
      <c r="I235" s="23" t="str">
        <f t="shared" si="6"/>
        <v>0＊848338</v>
      </c>
      <c r="J235" s="33" t="s">
        <v>759</v>
      </c>
      <c r="K235" s="33" t="s">
        <v>1127</v>
      </c>
      <c r="L235" s="33">
        <v>5760190</v>
      </c>
      <c r="M235" s="33">
        <v>5760300</v>
      </c>
      <c r="N235" s="33"/>
      <c r="O235" s="33"/>
      <c r="P235" s="33"/>
      <c r="Q235" s="33">
        <v>1173</v>
      </c>
      <c r="R235" s="2"/>
      <c r="S235" s="2"/>
      <c r="T235" s="2"/>
      <c r="U235" s="2"/>
      <c r="V235" s="2"/>
      <c r="W235" s="18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2"/>
      <c r="AP235" s="2"/>
      <c r="AQ235" s="2"/>
      <c r="AR235" s="1"/>
      <c r="AS235" s="1"/>
      <c r="AT235" s="1"/>
      <c r="AU235" s="1"/>
      <c r="AV235" s="1"/>
      <c r="AW235" s="2"/>
      <c r="AX235" s="1"/>
      <c r="AY235" s="1"/>
      <c r="AZ235" s="1"/>
      <c r="BA235" s="1"/>
      <c r="BB235" s="1"/>
      <c r="BC235" s="1"/>
      <c r="BD235" s="1"/>
      <c r="BE235" s="1"/>
      <c r="BF235" s="1" t="s">
        <v>1377</v>
      </c>
      <c r="BG235" s="1"/>
      <c r="BH235" s="2"/>
      <c r="BI235" s="2"/>
      <c r="BJ235" s="1"/>
      <c r="BK235" s="2"/>
      <c r="BL235" s="2"/>
      <c r="BM235" s="2"/>
      <c r="BN235" s="1"/>
      <c r="BO235" s="25"/>
    </row>
    <row r="236" spans="1:67" ht="46.8">
      <c r="A236" s="23">
        <v>232</v>
      </c>
      <c r="B236" s="33" t="s">
        <v>1046</v>
      </c>
      <c r="C236" s="33" t="s">
        <v>882</v>
      </c>
      <c r="D236" s="33" t="s">
        <v>216</v>
      </c>
      <c r="E236" s="33">
        <v>75</v>
      </c>
      <c r="F236" s="33" t="s">
        <v>325</v>
      </c>
      <c r="G236" s="33" t="s">
        <v>325</v>
      </c>
      <c r="H236" s="23" t="str">
        <f t="shared" si="7"/>
        <v>楊＊珠環</v>
      </c>
      <c r="I236" s="23" t="str">
        <f t="shared" si="6"/>
        <v>1＊715021</v>
      </c>
      <c r="J236" s="33" t="s">
        <v>759</v>
      </c>
      <c r="K236" s="33" t="s">
        <v>1132</v>
      </c>
      <c r="L236" s="33">
        <v>5760190</v>
      </c>
      <c r="M236" s="33">
        <v>5760300</v>
      </c>
      <c r="N236" s="33">
        <v>5761050</v>
      </c>
      <c r="O236" s="33"/>
      <c r="P236" s="33"/>
      <c r="Q236" s="33">
        <v>1173</v>
      </c>
      <c r="R236" s="2"/>
      <c r="S236" s="2"/>
      <c r="T236" s="2"/>
      <c r="U236" s="2"/>
      <c r="V236" s="2"/>
      <c r="W236" s="18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2"/>
      <c r="AP236" s="2"/>
      <c r="AQ236" s="2"/>
      <c r="AR236" s="1"/>
      <c r="AS236" s="1"/>
      <c r="AT236" s="1"/>
      <c r="AU236" s="1"/>
      <c r="AV236" s="1"/>
      <c r="AW236" s="2"/>
      <c r="AX236" s="1"/>
      <c r="AY236" s="1"/>
      <c r="AZ236" s="1"/>
      <c r="BA236" s="1"/>
      <c r="BB236" s="1"/>
      <c r="BC236" s="1"/>
      <c r="BD236" s="1"/>
      <c r="BE236" s="1" t="s">
        <v>1377</v>
      </c>
      <c r="BF236" s="1" t="s">
        <v>1377</v>
      </c>
      <c r="BG236" s="1"/>
      <c r="BH236" s="2"/>
      <c r="BI236" s="2"/>
      <c r="BJ236" s="1"/>
      <c r="BK236" s="2"/>
      <c r="BL236" s="2"/>
      <c r="BM236" s="2"/>
      <c r="BN236" s="1"/>
      <c r="BO236" s="25"/>
    </row>
    <row r="237" spans="1:67" ht="31.2">
      <c r="A237" s="23">
        <v>233</v>
      </c>
      <c r="B237" s="33" t="s">
        <v>1047</v>
      </c>
      <c r="C237" s="33" t="s">
        <v>883</v>
      </c>
      <c r="D237" s="33" t="s">
        <v>216</v>
      </c>
      <c r="E237" s="33">
        <v>61</v>
      </c>
      <c r="F237" s="33" t="s">
        <v>325</v>
      </c>
      <c r="G237" s="33" t="s">
        <v>325</v>
      </c>
      <c r="H237" s="23" t="str">
        <f t="shared" si="7"/>
        <v>孫＊卿</v>
      </c>
      <c r="I237" s="23" t="str">
        <f t="shared" si="6"/>
        <v>1＊840238</v>
      </c>
      <c r="J237" s="33" t="s">
        <v>784</v>
      </c>
      <c r="K237" s="33" t="s">
        <v>1127</v>
      </c>
      <c r="L237" s="33">
        <v>5760190</v>
      </c>
      <c r="M237" s="33">
        <v>5760300</v>
      </c>
      <c r="N237" s="33"/>
      <c r="O237" s="33"/>
      <c r="P237" s="33"/>
      <c r="Q237" s="33">
        <v>1173</v>
      </c>
      <c r="R237" s="2"/>
      <c r="S237" s="2"/>
      <c r="T237" s="2"/>
      <c r="U237" s="2"/>
      <c r="V237" s="2"/>
      <c r="W237" s="18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2"/>
      <c r="AP237" s="2"/>
      <c r="AQ237" s="2"/>
      <c r="AR237" s="1"/>
      <c r="AS237" s="1"/>
      <c r="AT237" s="1"/>
      <c r="AU237" s="1"/>
      <c r="AV237" s="1"/>
      <c r="AW237" s="2"/>
      <c r="AX237" s="1"/>
      <c r="AY237" s="1"/>
      <c r="AZ237" s="1"/>
      <c r="BA237" s="1"/>
      <c r="BB237" s="1"/>
      <c r="BC237" s="1"/>
      <c r="BD237" s="1"/>
      <c r="BE237" s="1"/>
      <c r="BF237" s="1" t="s">
        <v>1377</v>
      </c>
      <c r="BG237" s="1"/>
      <c r="BH237" s="2"/>
      <c r="BI237" s="2"/>
      <c r="BJ237" s="1"/>
      <c r="BK237" s="2"/>
      <c r="BL237" s="2"/>
      <c r="BM237" s="2"/>
      <c r="BN237" s="1"/>
      <c r="BO237" s="25"/>
    </row>
    <row r="238" spans="1:67" ht="31.2">
      <c r="A238" s="23">
        <v>234</v>
      </c>
      <c r="B238" s="33" t="s">
        <v>1048</v>
      </c>
      <c r="C238" s="33" t="s">
        <v>884</v>
      </c>
      <c r="D238" s="33" t="s">
        <v>218</v>
      </c>
      <c r="E238" s="33">
        <v>80</v>
      </c>
      <c r="F238" s="33" t="s">
        <v>325</v>
      </c>
      <c r="G238" s="33" t="s">
        <v>325</v>
      </c>
      <c r="H238" s="23" t="str">
        <f t="shared" si="7"/>
        <v>黃＊吉</v>
      </c>
      <c r="I238" s="23" t="str">
        <f t="shared" si="6"/>
        <v>2＊156035</v>
      </c>
      <c r="J238" s="33" t="s">
        <v>784</v>
      </c>
      <c r="K238" s="33" t="s">
        <v>1127</v>
      </c>
      <c r="L238" s="33">
        <v>5760190</v>
      </c>
      <c r="M238" s="33">
        <v>5760300</v>
      </c>
      <c r="N238" s="33"/>
      <c r="O238" s="33"/>
      <c r="P238" s="33"/>
      <c r="Q238" s="33">
        <v>1173</v>
      </c>
      <c r="R238" s="2"/>
      <c r="S238" s="2"/>
      <c r="T238" s="2"/>
      <c r="U238" s="2"/>
      <c r="V238" s="2"/>
      <c r="W238" s="18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2"/>
      <c r="AP238" s="2"/>
      <c r="AQ238" s="2"/>
      <c r="AR238" s="1"/>
      <c r="AS238" s="1"/>
      <c r="AT238" s="1"/>
      <c r="AU238" s="1"/>
      <c r="AV238" s="1"/>
      <c r="AW238" s="2"/>
      <c r="AX238" s="1"/>
      <c r="AY238" s="1"/>
      <c r="AZ238" s="1"/>
      <c r="BA238" s="1"/>
      <c r="BB238" s="1"/>
      <c r="BC238" s="1"/>
      <c r="BD238" s="1"/>
      <c r="BE238" s="1"/>
      <c r="BF238" s="1" t="s">
        <v>1377</v>
      </c>
      <c r="BG238" s="1"/>
      <c r="BH238" s="2"/>
      <c r="BI238" s="2"/>
      <c r="BJ238" s="1"/>
      <c r="BK238" s="2"/>
      <c r="BL238" s="2"/>
      <c r="BM238" s="2"/>
      <c r="BN238" s="1"/>
      <c r="BO238" s="25"/>
    </row>
    <row r="239" spans="1:67" ht="46.8">
      <c r="A239" s="23">
        <v>235</v>
      </c>
      <c r="B239" s="33" t="s">
        <v>1049</v>
      </c>
      <c r="C239" s="33" t="s">
        <v>481</v>
      </c>
      <c r="D239" s="33" t="s">
        <v>216</v>
      </c>
      <c r="E239" s="33">
        <v>74</v>
      </c>
      <c r="F239" s="33" t="s">
        <v>784</v>
      </c>
      <c r="G239" s="33" t="s">
        <v>784</v>
      </c>
      <c r="H239" s="23" t="str">
        <f t="shared" si="7"/>
        <v>顏＊鳳</v>
      </c>
      <c r="I239" s="23" t="str">
        <f t="shared" si="6"/>
        <v>2＊753376</v>
      </c>
      <c r="J239" s="33" t="s">
        <v>784</v>
      </c>
      <c r="K239" s="33" t="s">
        <v>1132</v>
      </c>
      <c r="L239" s="33">
        <v>5760190</v>
      </c>
      <c r="M239" s="33">
        <v>5760300</v>
      </c>
      <c r="N239" s="33">
        <v>5761050</v>
      </c>
      <c r="O239" s="33"/>
      <c r="P239" s="33"/>
      <c r="Q239" s="33">
        <v>1173</v>
      </c>
      <c r="R239" s="2"/>
      <c r="S239" s="2"/>
      <c r="T239" s="2"/>
      <c r="U239" s="2"/>
      <c r="V239" s="2"/>
      <c r="W239" s="18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2"/>
      <c r="AP239" s="2"/>
      <c r="AQ239" s="2"/>
      <c r="AR239" s="1"/>
      <c r="AS239" s="1"/>
      <c r="AT239" s="1"/>
      <c r="AU239" s="1"/>
      <c r="AV239" s="1"/>
      <c r="AW239" s="2"/>
      <c r="AX239" s="1"/>
      <c r="AY239" s="1"/>
      <c r="AZ239" s="1"/>
      <c r="BA239" s="1"/>
      <c r="BB239" s="1"/>
      <c r="BC239" s="1"/>
      <c r="BD239" s="1"/>
      <c r="BE239" s="1" t="s">
        <v>1377</v>
      </c>
      <c r="BF239" s="1" t="s">
        <v>1377</v>
      </c>
      <c r="BG239" s="1"/>
      <c r="BH239" s="2"/>
      <c r="BI239" s="2"/>
      <c r="BJ239" s="1"/>
      <c r="BK239" s="2"/>
      <c r="BL239" s="2"/>
      <c r="BM239" s="2"/>
      <c r="BN239" s="1"/>
      <c r="BO239" s="25"/>
    </row>
    <row r="240" spans="1:67" ht="31.2">
      <c r="A240" s="23">
        <v>236</v>
      </c>
      <c r="B240" s="33" t="s">
        <v>1050</v>
      </c>
      <c r="C240" s="33" t="s">
        <v>885</v>
      </c>
      <c r="D240" s="33" t="s">
        <v>218</v>
      </c>
      <c r="E240" s="33">
        <v>83</v>
      </c>
      <c r="F240" s="33" t="s">
        <v>360</v>
      </c>
      <c r="G240" s="33" t="s">
        <v>768</v>
      </c>
      <c r="H240" s="23" t="str">
        <f t="shared" si="7"/>
        <v>郭＊洋</v>
      </c>
      <c r="I240" s="23" t="str">
        <f t="shared" si="6"/>
        <v>0＊963807</v>
      </c>
      <c r="J240" s="33" t="s">
        <v>762</v>
      </c>
      <c r="K240" s="33" t="s">
        <v>1152</v>
      </c>
      <c r="L240" s="33">
        <v>5760475</v>
      </c>
      <c r="M240" s="33">
        <v>5760480</v>
      </c>
      <c r="N240" s="33"/>
      <c r="O240" s="33"/>
      <c r="P240" s="33"/>
      <c r="Q240" s="33">
        <v>1173</v>
      </c>
      <c r="R240" s="2"/>
      <c r="S240" s="2"/>
      <c r="T240" s="2"/>
      <c r="U240" s="2"/>
      <c r="V240" s="2"/>
      <c r="W240" s="18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2"/>
      <c r="AP240" s="2"/>
      <c r="AQ240" s="2"/>
      <c r="AR240" s="1"/>
      <c r="AS240" s="1"/>
      <c r="AT240" s="1"/>
      <c r="AU240" s="1"/>
      <c r="AV240" s="1"/>
      <c r="AW240" s="2" t="s">
        <v>1377</v>
      </c>
      <c r="AX240" s="1"/>
      <c r="AY240" s="1"/>
      <c r="AZ240" s="1"/>
      <c r="BA240" s="1"/>
      <c r="BB240" s="1"/>
      <c r="BC240" s="1"/>
      <c r="BD240" s="1"/>
      <c r="BE240" s="1"/>
      <c r="BF240" s="2"/>
      <c r="BG240" s="1"/>
      <c r="BH240" s="2"/>
      <c r="BI240" s="2"/>
      <c r="BJ240" s="1"/>
      <c r="BK240" s="2"/>
      <c r="BL240" s="2"/>
      <c r="BM240" s="2"/>
      <c r="BN240" s="1" t="s">
        <v>1111</v>
      </c>
      <c r="BO240" s="25"/>
    </row>
    <row r="241" spans="1:67" ht="31.2">
      <c r="A241" s="23">
        <v>237</v>
      </c>
      <c r="B241" s="33" t="s">
        <v>1051</v>
      </c>
      <c r="C241" s="33" t="s">
        <v>886</v>
      </c>
      <c r="D241" s="33" t="s">
        <v>218</v>
      </c>
      <c r="E241" s="33">
        <v>83</v>
      </c>
      <c r="F241" s="33" t="s">
        <v>445</v>
      </c>
      <c r="G241" s="33" t="s">
        <v>544</v>
      </c>
      <c r="H241" s="23" t="str">
        <f t="shared" si="7"/>
        <v>賴＊輝</v>
      </c>
      <c r="I241" s="23" t="str">
        <f t="shared" si="6"/>
        <v>1＊837714</v>
      </c>
      <c r="J241" s="33" t="s">
        <v>762</v>
      </c>
      <c r="K241" s="33" t="s">
        <v>1152</v>
      </c>
      <c r="L241" s="33">
        <v>5760475</v>
      </c>
      <c r="M241" s="33">
        <v>5760480</v>
      </c>
      <c r="N241" s="33"/>
      <c r="O241" s="33"/>
      <c r="P241" s="33"/>
      <c r="Q241" s="33">
        <v>1173</v>
      </c>
      <c r="R241" s="2"/>
      <c r="S241" s="2"/>
      <c r="T241" s="2"/>
      <c r="U241" s="2"/>
      <c r="V241" s="2"/>
      <c r="W241" s="18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2"/>
      <c r="AP241" s="2"/>
      <c r="AQ241" s="2"/>
      <c r="AR241" s="1"/>
      <c r="AS241" s="1"/>
      <c r="AT241" s="1"/>
      <c r="AU241" s="1"/>
      <c r="AV241" s="1"/>
      <c r="AW241" s="2" t="s">
        <v>1377</v>
      </c>
      <c r="AX241" s="1"/>
      <c r="AY241" s="1"/>
      <c r="AZ241" s="1"/>
      <c r="BA241" s="1"/>
      <c r="BB241" s="1"/>
      <c r="BC241" s="1"/>
      <c r="BD241" s="1"/>
      <c r="BE241" s="1"/>
      <c r="BF241" s="2"/>
      <c r="BG241" s="1"/>
      <c r="BH241" s="2"/>
      <c r="BI241" s="2"/>
      <c r="BJ241" s="1"/>
      <c r="BK241" s="2"/>
      <c r="BL241" s="2"/>
      <c r="BM241" s="2"/>
      <c r="BN241" s="1" t="s">
        <v>1111</v>
      </c>
      <c r="BO241" s="25"/>
    </row>
    <row r="242" spans="1:67" ht="46.8">
      <c r="A242" s="23">
        <v>238</v>
      </c>
      <c r="B242" s="33" t="s">
        <v>296</v>
      </c>
      <c r="C242" s="33" t="s">
        <v>177</v>
      </c>
      <c r="D242" s="33" t="s">
        <v>216</v>
      </c>
      <c r="E242" s="33">
        <v>72</v>
      </c>
      <c r="F242" s="33" t="s">
        <v>325</v>
      </c>
      <c r="G242" s="33" t="s">
        <v>325</v>
      </c>
      <c r="H242" s="23" t="str">
        <f t="shared" si="7"/>
        <v>邱＊</v>
      </c>
      <c r="I242" s="23" t="str">
        <f t="shared" si="6"/>
        <v>1＊233488</v>
      </c>
      <c r="J242" s="33" t="s">
        <v>572</v>
      </c>
      <c r="K242" s="33" t="s">
        <v>1148</v>
      </c>
      <c r="L242" s="33">
        <v>5760230</v>
      </c>
      <c r="M242" s="33">
        <v>5760300</v>
      </c>
      <c r="N242" s="33">
        <v>5761110</v>
      </c>
      <c r="O242" s="33"/>
      <c r="P242" s="33"/>
      <c r="Q242" s="33">
        <v>1173</v>
      </c>
      <c r="R242" s="2"/>
      <c r="S242" s="2"/>
      <c r="T242" s="2"/>
      <c r="U242" s="2"/>
      <c r="V242" s="2"/>
      <c r="W242" s="18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2"/>
      <c r="AP242" s="2"/>
      <c r="AQ242" s="2"/>
      <c r="AR242" s="1"/>
      <c r="AS242" s="1"/>
      <c r="AT242" s="1"/>
      <c r="AU242" s="1"/>
      <c r="AV242" s="1"/>
      <c r="AW242" s="2"/>
      <c r="AX242" s="1"/>
      <c r="AY242" s="1"/>
      <c r="AZ242" s="1"/>
      <c r="BA242" s="1" t="s">
        <v>1377</v>
      </c>
      <c r="BB242" s="1"/>
      <c r="BC242" s="1"/>
      <c r="BD242" s="1"/>
      <c r="BE242" s="1"/>
      <c r="BF242" s="2"/>
      <c r="BG242" s="1"/>
      <c r="BH242" s="2" t="s">
        <v>1378</v>
      </c>
      <c r="BI242" s="2"/>
      <c r="BJ242" s="1"/>
      <c r="BK242" s="2"/>
      <c r="BL242" s="2"/>
      <c r="BM242" s="2"/>
      <c r="BN242" s="1"/>
      <c r="BO242" s="25"/>
    </row>
    <row r="243" spans="1:67" ht="31.2">
      <c r="A243" s="23">
        <v>239</v>
      </c>
      <c r="B243" s="33" t="s">
        <v>1052</v>
      </c>
      <c r="C243" s="33" t="s">
        <v>887</v>
      </c>
      <c r="D243" s="33" t="s">
        <v>216</v>
      </c>
      <c r="E243" s="33">
        <v>62</v>
      </c>
      <c r="F243" s="33" t="s">
        <v>325</v>
      </c>
      <c r="G243" s="33" t="s">
        <v>325</v>
      </c>
      <c r="H243" s="23" t="str">
        <f t="shared" si="7"/>
        <v>賴＊</v>
      </c>
      <c r="I243" s="23" t="str">
        <f t="shared" si="6"/>
        <v>1＊082500</v>
      </c>
      <c r="J243" s="33" t="s">
        <v>544</v>
      </c>
      <c r="K243" s="33" t="s">
        <v>1127</v>
      </c>
      <c r="L243" s="33">
        <v>5760190</v>
      </c>
      <c r="M243" s="33">
        <v>5760300</v>
      </c>
      <c r="N243" s="33"/>
      <c r="O243" s="33"/>
      <c r="P243" s="33"/>
      <c r="Q243" s="33">
        <v>1173</v>
      </c>
      <c r="R243" s="2"/>
      <c r="S243" s="2"/>
      <c r="T243" s="2"/>
      <c r="U243" s="2"/>
      <c r="V243" s="2"/>
      <c r="W243" s="18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2"/>
      <c r="AP243" s="2"/>
      <c r="AQ243" s="2"/>
      <c r="AR243" s="1"/>
      <c r="AS243" s="1"/>
      <c r="AT243" s="1"/>
      <c r="AU243" s="1"/>
      <c r="AV243" s="1"/>
      <c r="AW243" s="2"/>
      <c r="AX243" s="1"/>
      <c r="AY243" s="1"/>
      <c r="AZ243" s="1"/>
      <c r="BA243" s="1"/>
      <c r="BB243" s="1"/>
      <c r="BC243" s="1"/>
      <c r="BD243" s="1"/>
      <c r="BE243" s="1"/>
      <c r="BF243" s="1" t="s">
        <v>1377</v>
      </c>
      <c r="BG243" s="1"/>
      <c r="BH243" s="2"/>
      <c r="BI243" s="2"/>
      <c r="BJ243" s="1"/>
      <c r="BK243" s="2"/>
      <c r="BL243" s="2"/>
      <c r="BM243" s="2"/>
      <c r="BN243" s="1"/>
      <c r="BO243" s="25"/>
    </row>
    <row r="244" spans="1:67" ht="31.2">
      <c r="A244" s="23">
        <v>240</v>
      </c>
      <c r="B244" s="33" t="s">
        <v>1053</v>
      </c>
      <c r="C244" s="33" t="s">
        <v>888</v>
      </c>
      <c r="D244" s="33" t="s">
        <v>216</v>
      </c>
      <c r="E244" s="33">
        <v>78</v>
      </c>
      <c r="F244" s="33" t="s">
        <v>325</v>
      </c>
      <c r="G244" s="33" t="s">
        <v>325</v>
      </c>
      <c r="H244" s="23" t="str">
        <f t="shared" si="7"/>
        <v>林＊極</v>
      </c>
      <c r="I244" s="23" t="str">
        <f t="shared" si="6"/>
        <v>0＊339572</v>
      </c>
      <c r="J244" s="33" t="s">
        <v>570</v>
      </c>
      <c r="K244" s="33" t="s">
        <v>1143</v>
      </c>
      <c r="L244" s="33">
        <v>5760230</v>
      </c>
      <c r="M244" s="33">
        <v>5761110</v>
      </c>
      <c r="N244" s="33"/>
      <c r="O244" s="33"/>
      <c r="P244" s="33"/>
      <c r="Q244" s="33">
        <v>1173</v>
      </c>
      <c r="R244" s="2"/>
      <c r="S244" s="2"/>
      <c r="T244" s="2"/>
      <c r="U244" s="2"/>
      <c r="V244" s="2"/>
      <c r="W244" s="18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2"/>
      <c r="AP244" s="2"/>
      <c r="AQ244" s="2"/>
      <c r="AR244" s="1"/>
      <c r="AS244" s="1"/>
      <c r="AT244" s="1"/>
      <c r="AU244" s="1"/>
      <c r="AV244" s="1"/>
      <c r="AW244" s="2"/>
      <c r="AX244" s="1"/>
      <c r="AY244" s="1"/>
      <c r="AZ244" s="1"/>
      <c r="BA244" s="1" t="s">
        <v>1377</v>
      </c>
      <c r="BB244" s="1"/>
      <c r="BC244" s="1"/>
      <c r="BD244" s="1"/>
      <c r="BE244" s="1"/>
      <c r="BF244" s="2"/>
      <c r="BG244" s="1"/>
      <c r="BH244" s="2" t="s">
        <v>1378</v>
      </c>
      <c r="BI244" s="2"/>
      <c r="BJ244" s="1"/>
      <c r="BK244" s="2"/>
      <c r="BL244" s="2"/>
      <c r="BM244" s="2"/>
      <c r="BN244" s="1"/>
      <c r="BO244" s="25"/>
    </row>
    <row r="245" spans="1:67" ht="16.2">
      <c r="A245" s="23">
        <v>241</v>
      </c>
      <c r="B245" s="33" t="s">
        <v>1054</v>
      </c>
      <c r="C245" s="33" t="s">
        <v>889</v>
      </c>
      <c r="D245" s="33" t="s">
        <v>218</v>
      </c>
      <c r="E245" s="33">
        <v>58</v>
      </c>
      <c r="F245" s="33" t="s">
        <v>325</v>
      </c>
      <c r="G245" s="33" t="s">
        <v>325</v>
      </c>
      <c r="H245" s="23" t="str">
        <f t="shared" si="7"/>
        <v>劉＊松</v>
      </c>
      <c r="I245" s="23" t="str">
        <f t="shared" si="6"/>
        <v>0＊053270</v>
      </c>
      <c r="J245" s="33" t="s">
        <v>890</v>
      </c>
      <c r="K245" s="33">
        <v>5761110</v>
      </c>
      <c r="L245" s="33">
        <v>5761110</v>
      </c>
      <c r="M245" s="33"/>
      <c r="N245" s="33"/>
      <c r="O245" s="33"/>
      <c r="P245" s="33"/>
      <c r="Q245" s="33">
        <v>1173</v>
      </c>
      <c r="R245" s="2"/>
      <c r="S245" s="2"/>
      <c r="T245" s="2"/>
      <c r="U245" s="2"/>
      <c r="V245" s="2"/>
      <c r="W245" s="18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2"/>
      <c r="AP245" s="2"/>
      <c r="AQ245" s="2"/>
      <c r="AR245" s="1"/>
      <c r="AS245" s="1"/>
      <c r="AT245" s="1"/>
      <c r="AU245" s="1"/>
      <c r="AV245" s="1"/>
      <c r="AW245" s="2"/>
      <c r="AX245" s="1"/>
      <c r="AY245" s="1"/>
      <c r="AZ245" s="1"/>
      <c r="BA245" s="1" t="s">
        <v>1377</v>
      </c>
      <c r="BB245" s="1"/>
      <c r="BC245" s="1"/>
      <c r="BD245" s="1"/>
      <c r="BE245" s="1"/>
      <c r="BF245" s="2"/>
      <c r="BG245" s="1"/>
      <c r="BH245" s="2"/>
      <c r="BI245" s="2"/>
      <c r="BJ245" s="1"/>
      <c r="BK245" s="2"/>
      <c r="BL245" s="2"/>
      <c r="BM245" s="2"/>
      <c r="BN245" s="1"/>
      <c r="BO245" s="25"/>
    </row>
    <row r="246" spans="1:67" ht="46.8">
      <c r="A246" s="23">
        <v>242</v>
      </c>
      <c r="B246" s="33" t="s">
        <v>1055</v>
      </c>
      <c r="C246" s="33" t="s">
        <v>891</v>
      </c>
      <c r="D246" s="33" t="s">
        <v>218</v>
      </c>
      <c r="E246" s="33">
        <v>55</v>
      </c>
      <c r="F246" s="33" t="s">
        <v>325</v>
      </c>
      <c r="G246" s="33" t="s">
        <v>325</v>
      </c>
      <c r="H246" s="23" t="str">
        <f t="shared" si="7"/>
        <v>常＊麟</v>
      </c>
      <c r="I246" s="23" t="str">
        <f t="shared" si="6"/>
        <v>0＊185188</v>
      </c>
      <c r="J246" s="33" t="s">
        <v>890</v>
      </c>
      <c r="K246" s="33" t="s">
        <v>1132</v>
      </c>
      <c r="L246" s="33">
        <v>5760190</v>
      </c>
      <c r="M246" s="33">
        <v>5760300</v>
      </c>
      <c r="N246" s="33">
        <v>5761050</v>
      </c>
      <c r="O246" s="33"/>
      <c r="P246" s="33"/>
      <c r="Q246" s="33">
        <v>1173</v>
      </c>
      <c r="R246" s="2"/>
      <c r="S246" s="2"/>
      <c r="T246" s="2"/>
      <c r="U246" s="2"/>
      <c r="V246" s="2"/>
      <c r="W246" s="18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2"/>
      <c r="AP246" s="2"/>
      <c r="AQ246" s="2"/>
      <c r="AR246" s="1"/>
      <c r="AS246" s="1"/>
      <c r="AT246" s="1"/>
      <c r="AU246" s="1"/>
      <c r="AV246" s="1"/>
      <c r="AW246" s="2"/>
      <c r="AX246" s="1"/>
      <c r="AY246" s="1"/>
      <c r="AZ246" s="1"/>
      <c r="BA246" s="1"/>
      <c r="BB246" s="1"/>
      <c r="BC246" s="1"/>
      <c r="BD246" s="1"/>
      <c r="BE246" s="1" t="s">
        <v>1377</v>
      </c>
      <c r="BF246" s="1" t="s">
        <v>1377</v>
      </c>
      <c r="BG246" s="1"/>
      <c r="BH246" s="2"/>
      <c r="BI246" s="2"/>
      <c r="BJ246" s="1"/>
      <c r="BK246" s="2"/>
      <c r="BL246" s="2"/>
      <c r="BM246" s="2"/>
      <c r="BN246" s="1"/>
      <c r="BO246" s="25"/>
    </row>
    <row r="247" spans="1:67" ht="46.8">
      <c r="A247" s="23">
        <v>243</v>
      </c>
      <c r="B247" s="33" t="s">
        <v>1056</v>
      </c>
      <c r="C247" s="33" t="s">
        <v>533</v>
      </c>
      <c r="D247" s="33" t="s">
        <v>218</v>
      </c>
      <c r="E247" s="33">
        <v>78</v>
      </c>
      <c r="F247" s="33" t="s">
        <v>325</v>
      </c>
      <c r="G247" s="33" t="s">
        <v>325</v>
      </c>
      <c r="H247" s="23" t="str">
        <f t="shared" si="7"/>
        <v>陳＊傳</v>
      </c>
      <c r="I247" s="23" t="str">
        <f t="shared" si="6"/>
        <v>1＊396788</v>
      </c>
      <c r="J247" s="33" t="s">
        <v>890</v>
      </c>
      <c r="K247" s="33" t="s">
        <v>1132</v>
      </c>
      <c r="L247" s="33">
        <v>5760190</v>
      </c>
      <c r="M247" s="33">
        <v>5760300</v>
      </c>
      <c r="N247" s="33">
        <v>5761050</v>
      </c>
      <c r="O247" s="33"/>
      <c r="P247" s="33"/>
      <c r="Q247" s="33">
        <v>1173</v>
      </c>
      <c r="R247" s="2"/>
      <c r="S247" s="2"/>
      <c r="T247" s="2"/>
      <c r="U247" s="2"/>
      <c r="V247" s="2"/>
      <c r="W247" s="18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2"/>
      <c r="AP247" s="2"/>
      <c r="AQ247" s="2"/>
      <c r="AR247" s="1"/>
      <c r="AS247" s="1"/>
      <c r="AT247" s="1"/>
      <c r="AU247" s="1"/>
      <c r="AV247" s="1"/>
      <c r="AW247" s="2"/>
      <c r="AX247" s="1"/>
      <c r="AY247" s="1"/>
      <c r="AZ247" s="1"/>
      <c r="BA247" s="1"/>
      <c r="BB247" s="1"/>
      <c r="BC247" s="1"/>
      <c r="BD247" s="1"/>
      <c r="BE247" s="1" t="s">
        <v>1377</v>
      </c>
      <c r="BF247" s="1" t="s">
        <v>1377</v>
      </c>
      <c r="BG247" s="1"/>
      <c r="BH247" s="2"/>
      <c r="BI247" s="2"/>
      <c r="BJ247" s="1" t="s">
        <v>1114</v>
      </c>
      <c r="BK247" s="2"/>
      <c r="BL247" s="2"/>
      <c r="BM247" s="2"/>
      <c r="BN247" s="1"/>
      <c r="BO247" s="25"/>
    </row>
    <row r="248" spans="1:67" ht="46.8">
      <c r="A248" s="23">
        <v>244</v>
      </c>
      <c r="B248" s="33" t="s">
        <v>1046</v>
      </c>
      <c r="C248" s="33" t="s">
        <v>882</v>
      </c>
      <c r="D248" s="33" t="s">
        <v>216</v>
      </c>
      <c r="E248" s="33">
        <v>75</v>
      </c>
      <c r="F248" s="33" t="s">
        <v>325</v>
      </c>
      <c r="G248" s="33" t="s">
        <v>325</v>
      </c>
      <c r="H248" s="23" t="str">
        <f t="shared" si="7"/>
        <v>楊＊珠環</v>
      </c>
      <c r="I248" s="23" t="str">
        <f t="shared" si="6"/>
        <v>1＊715021</v>
      </c>
      <c r="J248" s="33" t="s">
        <v>890</v>
      </c>
      <c r="K248" s="33" t="s">
        <v>1132</v>
      </c>
      <c r="L248" s="33">
        <v>5760190</v>
      </c>
      <c r="M248" s="33">
        <v>5760300</v>
      </c>
      <c r="N248" s="33">
        <v>5761050</v>
      </c>
      <c r="O248" s="33"/>
      <c r="P248" s="33"/>
      <c r="Q248" s="33">
        <v>1173</v>
      </c>
      <c r="R248" s="2"/>
      <c r="S248" s="2"/>
      <c r="T248" s="2"/>
      <c r="U248" s="2"/>
      <c r="V248" s="2"/>
      <c r="W248" s="18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2"/>
      <c r="AP248" s="2"/>
      <c r="AQ248" s="2"/>
      <c r="AR248" s="1"/>
      <c r="AS248" s="1"/>
      <c r="AT248" s="1"/>
      <c r="AU248" s="1"/>
      <c r="AV248" s="1"/>
      <c r="AW248" s="2"/>
      <c r="AX248" s="1"/>
      <c r="AY248" s="1"/>
      <c r="AZ248" s="1"/>
      <c r="BA248" s="1"/>
      <c r="BB248" s="1"/>
      <c r="BC248" s="1"/>
      <c r="BD248" s="1"/>
      <c r="BE248" s="1" t="s">
        <v>1377</v>
      </c>
      <c r="BF248" s="1" t="s">
        <v>1377</v>
      </c>
      <c r="BG248" s="1"/>
      <c r="BH248" s="2"/>
      <c r="BI248" s="2"/>
      <c r="BJ248" s="1"/>
      <c r="BK248" s="2"/>
      <c r="BL248" s="2"/>
      <c r="BM248" s="2"/>
      <c r="BN248" s="1"/>
      <c r="BO248" s="25"/>
    </row>
    <row r="249" spans="1:67" ht="46.8">
      <c r="A249" s="23">
        <v>245</v>
      </c>
      <c r="B249" s="33" t="s">
        <v>1057</v>
      </c>
      <c r="C249" s="33" t="s">
        <v>892</v>
      </c>
      <c r="D249" s="33" t="s">
        <v>218</v>
      </c>
      <c r="E249" s="33">
        <v>77</v>
      </c>
      <c r="F249" s="33" t="s">
        <v>325</v>
      </c>
      <c r="G249" s="33" t="s">
        <v>325</v>
      </c>
      <c r="H249" s="23" t="str">
        <f t="shared" si="7"/>
        <v>邱＊隆</v>
      </c>
      <c r="I249" s="23" t="str">
        <f t="shared" si="6"/>
        <v>2＊779794</v>
      </c>
      <c r="J249" s="33" t="s">
        <v>890</v>
      </c>
      <c r="K249" s="33" t="s">
        <v>1132</v>
      </c>
      <c r="L249" s="33">
        <v>5760190</v>
      </c>
      <c r="M249" s="33">
        <v>5760300</v>
      </c>
      <c r="N249" s="33">
        <v>5761050</v>
      </c>
      <c r="O249" s="33"/>
      <c r="P249" s="33"/>
      <c r="Q249" s="33">
        <v>1173</v>
      </c>
      <c r="R249" s="2"/>
      <c r="S249" s="2"/>
      <c r="T249" s="2"/>
      <c r="U249" s="2"/>
      <c r="V249" s="2"/>
      <c r="W249" s="18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2"/>
      <c r="AP249" s="2"/>
      <c r="AQ249" s="2"/>
      <c r="AR249" s="1"/>
      <c r="AS249" s="1"/>
      <c r="AT249" s="1"/>
      <c r="AU249" s="1"/>
      <c r="AV249" s="1"/>
      <c r="AW249" s="2"/>
      <c r="AX249" s="1"/>
      <c r="AY249" s="1"/>
      <c r="AZ249" s="1"/>
      <c r="BA249" s="1"/>
      <c r="BB249" s="1"/>
      <c r="BC249" s="1"/>
      <c r="BD249" s="1"/>
      <c r="BE249" s="1" t="s">
        <v>1377</v>
      </c>
      <c r="BF249" s="1" t="s">
        <v>1377</v>
      </c>
      <c r="BG249" s="1"/>
      <c r="BH249" s="2"/>
      <c r="BI249" s="2"/>
      <c r="BJ249" s="1"/>
      <c r="BK249" s="2"/>
      <c r="BL249" s="2"/>
      <c r="BM249" s="2"/>
      <c r="BN249" s="1"/>
      <c r="BO249" s="25"/>
    </row>
    <row r="250" spans="1:67" ht="46.8">
      <c r="A250" s="23">
        <v>246</v>
      </c>
      <c r="B250" s="33" t="s">
        <v>1058</v>
      </c>
      <c r="C250" s="33" t="s">
        <v>893</v>
      </c>
      <c r="D250" s="33" t="s">
        <v>216</v>
      </c>
      <c r="E250" s="33">
        <v>42</v>
      </c>
      <c r="F250" s="33" t="s">
        <v>325</v>
      </c>
      <c r="G250" s="33" t="s">
        <v>325</v>
      </c>
      <c r="H250" s="23" t="str">
        <f t="shared" si="7"/>
        <v>楊＊瑛</v>
      </c>
      <c r="I250" s="23" t="str">
        <f t="shared" si="6"/>
        <v>2＊779820</v>
      </c>
      <c r="J250" s="33" t="s">
        <v>890</v>
      </c>
      <c r="K250" s="33" t="s">
        <v>1132</v>
      </c>
      <c r="L250" s="33">
        <v>5760190</v>
      </c>
      <c r="M250" s="33">
        <v>5760300</v>
      </c>
      <c r="N250" s="33">
        <v>5761050</v>
      </c>
      <c r="O250" s="33"/>
      <c r="P250" s="33"/>
      <c r="Q250" s="33">
        <v>1173</v>
      </c>
      <c r="R250" s="2"/>
      <c r="S250" s="2"/>
      <c r="T250" s="2"/>
      <c r="U250" s="2"/>
      <c r="V250" s="2"/>
      <c r="W250" s="18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2"/>
      <c r="AP250" s="2"/>
      <c r="AQ250" s="2"/>
      <c r="AR250" s="1"/>
      <c r="AS250" s="1"/>
      <c r="AT250" s="1"/>
      <c r="AU250" s="1"/>
      <c r="AV250" s="1"/>
      <c r="AW250" s="2"/>
      <c r="AX250" s="1"/>
      <c r="AY250" s="1"/>
      <c r="AZ250" s="1"/>
      <c r="BA250" s="1"/>
      <c r="BB250" s="1"/>
      <c r="BC250" s="1"/>
      <c r="BD250" s="1"/>
      <c r="BE250" s="1" t="s">
        <v>1377</v>
      </c>
      <c r="BF250" s="1" t="s">
        <v>1377</v>
      </c>
      <c r="BG250" s="1"/>
      <c r="BH250" s="2"/>
      <c r="BI250" s="2"/>
      <c r="BJ250" s="1"/>
      <c r="BK250" s="2"/>
      <c r="BL250" s="2"/>
      <c r="BM250" s="2"/>
      <c r="BN250" s="1"/>
      <c r="BO250" s="25"/>
    </row>
    <row r="251" spans="1:67" ht="31.2">
      <c r="A251" s="23">
        <v>247</v>
      </c>
      <c r="B251" s="33" t="s">
        <v>1059</v>
      </c>
      <c r="C251" s="33" t="s">
        <v>894</v>
      </c>
      <c r="D251" s="33" t="s">
        <v>218</v>
      </c>
      <c r="E251" s="33">
        <v>69</v>
      </c>
      <c r="F251" s="33" t="s">
        <v>325</v>
      </c>
      <c r="G251" s="33" t="s">
        <v>325</v>
      </c>
      <c r="H251" s="23" t="str">
        <f t="shared" si="7"/>
        <v>張＊渙</v>
      </c>
      <c r="I251" s="23" t="str">
        <f t="shared" si="6"/>
        <v>0＊295980</v>
      </c>
      <c r="J251" s="33" t="s">
        <v>567</v>
      </c>
      <c r="K251" s="33" t="s">
        <v>1127</v>
      </c>
      <c r="L251" s="33">
        <v>5760190</v>
      </c>
      <c r="M251" s="33">
        <v>5760300</v>
      </c>
      <c r="N251" s="33"/>
      <c r="O251" s="33"/>
      <c r="P251" s="33"/>
      <c r="Q251" s="33">
        <v>1173</v>
      </c>
      <c r="R251" s="2"/>
      <c r="S251" s="2"/>
      <c r="T251" s="2"/>
      <c r="U251" s="2"/>
      <c r="V251" s="2"/>
      <c r="W251" s="18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2"/>
      <c r="AP251" s="2"/>
      <c r="AQ251" s="2"/>
      <c r="AR251" s="1"/>
      <c r="AS251" s="1"/>
      <c r="AT251" s="1"/>
      <c r="AU251" s="1"/>
      <c r="AV251" s="1"/>
      <c r="AW251" s="2"/>
      <c r="AX251" s="1"/>
      <c r="AY251" s="1"/>
      <c r="AZ251" s="1"/>
      <c r="BA251" s="1"/>
      <c r="BB251" s="1"/>
      <c r="BC251" s="1"/>
      <c r="BD251" s="1"/>
      <c r="BE251" s="1"/>
      <c r="BF251" s="1" t="s">
        <v>1377</v>
      </c>
      <c r="BG251" s="1"/>
      <c r="BH251" s="2"/>
      <c r="BI251" s="2"/>
      <c r="BJ251" s="1"/>
      <c r="BK251" s="2"/>
      <c r="BL251" s="2"/>
      <c r="BM251" s="2"/>
      <c r="BN251" s="1"/>
      <c r="BO251" s="25"/>
    </row>
    <row r="252" spans="1:67" ht="16.2">
      <c r="A252" s="23">
        <v>248</v>
      </c>
      <c r="B252" s="33" t="s">
        <v>967</v>
      </c>
      <c r="C252" s="33" t="s">
        <v>478</v>
      </c>
      <c r="D252" s="33" t="s">
        <v>216</v>
      </c>
      <c r="E252" s="33">
        <v>90</v>
      </c>
      <c r="F252" s="33" t="s">
        <v>325</v>
      </c>
      <c r="G252" s="33" t="s">
        <v>325</v>
      </c>
      <c r="H252" s="23" t="str">
        <f t="shared" si="7"/>
        <v>張＊採雲</v>
      </c>
      <c r="I252" s="23" t="str">
        <f t="shared" si="6"/>
        <v>0＊465978</v>
      </c>
      <c r="J252" s="33" t="s">
        <v>767</v>
      </c>
      <c r="K252" s="33">
        <v>5761110</v>
      </c>
      <c r="L252" s="33">
        <v>5761110</v>
      </c>
      <c r="M252" s="33"/>
      <c r="N252" s="33"/>
      <c r="O252" s="33"/>
      <c r="P252" s="33"/>
      <c r="Q252" s="33">
        <v>1173</v>
      </c>
      <c r="R252" s="2"/>
      <c r="S252" s="2"/>
      <c r="T252" s="2"/>
      <c r="U252" s="2"/>
      <c r="V252" s="2"/>
      <c r="W252" s="18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2"/>
      <c r="AP252" s="2"/>
      <c r="AQ252" s="2"/>
      <c r="AR252" s="1"/>
      <c r="AS252" s="1"/>
      <c r="AT252" s="1"/>
      <c r="AU252" s="1"/>
      <c r="AV252" s="1"/>
      <c r="AW252" s="2"/>
      <c r="AX252" s="1"/>
      <c r="AY252" s="1"/>
      <c r="AZ252" s="1"/>
      <c r="BA252" s="1" t="s">
        <v>1377</v>
      </c>
      <c r="BB252" s="1"/>
      <c r="BC252" s="1"/>
      <c r="BD252" s="1"/>
      <c r="BE252" s="1"/>
      <c r="BF252" s="2"/>
      <c r="BG252" s="1"/>
      <c r="BH252" s="2"/>
      <c r="BI252" s="2"/>
      <c r="BJ252" s="1"/>
      <c r="BK252" s="2"/>
      <c r="BL252" s="2"/>
      <c r="BM252" s="2"/>
      <c r="BN252" s="1"/>
      <c r="BO252" s="25"/>
    </row>
    <row r="253" spans="1:67" ht="31.2">
      <c r="A253" s="23">
        <v>249</v>
      </c>
      <c r="B253" s="33" t="s">
        <v>1060</v>
      </c>
      <c r="C253" s="33" t="s">
        <v>895</v>
      </c>
      <c r="D253" s="33" t="s">
        <v>218</v>
      </c>
      <c r="E253" s="33">
        <v>64</v>
      </c>
      <c r="F253" s="33" t="s">
        <v>325</v>
      </c>
      <c r="G253" s="33" t="s">
        <v>325</v>
      </c>
      <c r="H253" s="23" t="str">
        <f t="shared" si="7"/>
        <v>陳＊賢</v>
      </c>
      <c r="I253" s="23" t="str">
        <f t="shared" si="6"/>
        <v>1＊680841</v>
      </c>
      <c r="J253" s="33" t="s">
        <v>767</v>
      </c>
      <c r="K253" s="33" t="s">
        <v>1176</v>
      </c>
      <c r="L253" s="33">
        <v>5760190</v>
      </c>
      <c r="M253" s="33">
        <v>5761085</v>
      </c>
      <c r="N253" s="33"/>
      <c r="O253" s="33"/>
      <c r="P253" s="33"/>
      <c r="Q253" s="33">
        <v>1173</v>
      </c>
      <c r="R253" s="2"/>
      <c r="S253" s="2"/>
      <c r="T253" s="2"/>
      <c r="U253" s="2"/>
      <c r="V253" s="2"/>
      <c r="W253" s="18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2"/>
      <c r="AP253" s="2"/>
      <c r="AQ253" s="2"/>
      <c r="AR253" s="1"/>
      <c r="AS253" s="1"/>
      <c r="AT253" s="1"/>
      <c r="AU253" s="1"/>
      <c r="AV253" s="1"/>
      <c r="AW253" s="2"/>
      <c r="AX253" s="1"/>
      <c r="AY253" s="1"/>
      <c r="AZ253" s="1"/>
      <c r="BA253" s="1"/>
      <c r="BB253" s="1"/>
      <c r="BC253" s="1"/>
      <c r="BD253" s="1"/>
      <c r="BE253" s="1"/>
      <c r="BF253" s="1" t="s">
        <v>1377</v>
      </c>
      <c r="BG253" s="1"/>
      <c r="BH253" s="2"/>
      <c r="BI253" s="2"/>
      <c r="BJ253" s="1"/>
      <c r="BK253" s="2"/>
      <c r="BL253" s="2"/>
      <c r="BM253" s="2"/>
      <c r="BN253" s="27" t="s">
        <v>1098</v>
      </c>
      <c r="BO253" s="25"/>
    </row>
    <row r="254" spans="1:67" ht="31.2">
      <c r="A254" s="23">
        <v>250</v>
      </c>
      <c r="B254" s="33" t="s">
        <v>1061</v>
      </c>
      <c r="C254" s="33" t="s">
        <v>896</v>
      </c>
      <c r="D254" s="33" t="s">
        <v>216</v>
      </c>
      <c r="E254" s="33">
        <v>27</v>
      </c>
      <c r="F254" s="33" t="s">
        <v>325</v>
      </c>
      <c r="G254" s="33" t="s">
        <v>325</v>
      </c>
      <c r="H254" s="23" t="str">
        <f t="shared" si="7"/>
        <v>陳＊亭</v>
      </c>
      <c r="I254" s="23" t="str">
        <f t="shared" si="6"/>
        <v>2＊461866</v>
      </c>
      <c r="J254" s="33" t="s">
        <v>767</v>
      </c>
      <c r="K254" s="33" t="s">
        <v>1177</v>
      </c>
      <c r="L254" s="33">
        <v>5760150</v>
      </c>
      <c r="M254" s="33">
        <v>5760300</v>
      </c>
      <c r="N254" s="33"/>
      <c r="O254" s="33"/>
      <c r="P254" s="33"/>
      <c r="Q254" s="33">
        <v>1173</v>
      </c>
      <c r="R254" s="2"/>
      <c r="S254" s="2"/>
      <c r="T254" s="2"/>
      <c r="U254" s="2"/>
      <c r="V254" s="2"/>
      <c r="W254" s="18"/>
      <c r="X254" s="1"/>
      <c r="Y254" s="1"/>
      <c r="Z254" s="1"/>
      <c r="AA254" s="1"/>
      <c r="AB254" s="1"/>
      <c r="AC254" s="1" t="s">
        <v>1377</v>
      </c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2"/>
      <c r="AP254" s="2"/>
      <c r="AQ254" s="2"/>
      <c r="AR254" s="1"/>
      <c r="AS254" s="1"/>
      <c r="AT254" s="1"/>
      <c r="AU254" s="1"/>
      <c r="AV254" s="1"/>
      <c r="AW254" s="2"/>
      <c r="AX254" s="1"/>
      <c r="AY254" s="1"/>
      <c r="AZ254" s="1"/>
      <c r="BA254" s="1"/>
      <c r="BB254" s="1"/>
      <c r="BC254" s="1"/>
      <c r="BD254" s="1"/>
      <c r="BE254" s="1"/>
      <c r="BF254" s="2"/>
      <c r="BG254" s="1"/>
      <c r="BH254" s="2"/>
      <c r="BI254" s="2"/>
      <c r="BJ254" s="1"/>
      <c r="BK254" s="2"/>
      <c r="BL254" s="2"/>
      <c r="BM254" s="2"/>
      <c r="BN254" s="1"/>
      <c r="BO254" s="25"/>
    </row>
    <row r="255" spans="1:67" ht="31.2">
      <c r="A255" s="23">
        <v>251</v>
      </c>
      <c r="B255" s="33" t="s">
        <v>1062</v>
      </c>
      <c r="C255" s="33" t="s">
        <v>897</v>
      </c>
      <c r="D255" s="33" t="s">
        <v>216</v>
      </c>
      <c r="E255" s="33">
        <v>60</v>
      </c>
      <c r="F255" s="33" t="s">
        <v>325</v>
      </c>
      <c r="G255" s="33" t="s">
        <v>325</v>
      </c>
      <c r="H255" s="23" t="str">
        <f t="shared" si="7"/>
        <v>郭＊貞</v>
      </c>
      <c r="I255" s="23" t="str">
        <f t="shared" si="6"/>
        <v>1＊699839</v>
      </c>
      <c r="J255" s="33" t="s">
        <v>769</v>
      </c>
      <c r="K255" s="33" t="s">
        <v>1127</v>
      </c>
      <c r="L255" s="33">
        <v>5760190</v>
      </c>
      <c r="M255" s="33">
        <v>5760300</v>
      </c>
      <c r="N255" s="33"/>
      <c r="O255" s="33"/>
      <c r="P255" s="33"/>
      <c r="Q255" s="33">
        <v>1173</v>
      </c>
      <c r="R255" s="2"/>
      <c r="S255" s="2"/>
      <c r="T255" s="2"/>
      <c r="U255" s="2"/>
      <c r="V255" s="2"/>
      <c r="W255" s="18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2"/>
      <c r="AP255" s="2"/>
      <c r="AQ255" s="2"/>
      <c r="AR255" s="1"/>
      <c r="AS255" s="1"/>
      <c r="AT255" s="1"/>
      <c r="AU255" s="1"/>
      <c r="AV255" s="1"/>
      <c r="AW255" s="2"/>
      <c r="AX255" s="1"/>
      <c r="AY255" s="1"/>
      <c r="AZ255" s="1"/>
      <c r="BA255" s="1"/>
      <c r="BB255" s="1"/>
      <c r="BC255" s="1"/>
      <c r="BD255" s="1"/>
      <c r="BE255" s="1"/>
      <c r="BF255" s="1" t="s">
        <v>1377</v>
      </c>
      <c r="BG255" s="1"/>
      <c r="BH255" s="2"/>
      <c r="BI255" s="2"/>
      <c r="BJ255" s="1" t="s">
        <v>1114</v>
      </c>
      <c r="BK255" s="2"/>
      <c r="BL255" s="2"/>
      <c r="BM255" s="2"/>
      <c r="BN255" s="1"/>
      <c r="BO255" s="25"/>
    </row>
    <row r="256" spans="1:67" ht="16.2">
      <c r="A256" s="23">
        <v>252</v>
      </c>
      <c r="B256" s="33" t="s">
        <v>281</v>
      </c>
      <c r="C256" s="33" t="s">
        <v>102</v>
      </c>
      <c r="D256" s="33" t="s">
        <v>218</v>
      </c>
      <c r="E256" s="33">
        <v>58</v>
      </c>
      <c r="F256" s="33" t="s">
        <v>325</v>
      </c>
      <c r="G256" s="33" t="s">
        <v>325</v>
      </c>
      <c r="H256" s="23" t="str">
        <f t="shared" si="7"/>
        <v>許＊敏</v>
      </c>
      <c r="I256" s="23" t="str">
        <f t="shared" si="6"/>
        <v>2＊753554</v>
      </c>
      <c r="J256" s="33" t="s">
        <v>769</v>
      </c>
      <c r="K256" s="33">
        <v>5761110</v>
      </c>
      <c r="L256" s="33">
        <v>5761110</v>
      </c>
      <c r="M256" s="33"/>
      <c r="N256" s="33"/>
      <c r="O256" s="33"/>
      <c r="P256" s="33"/>
      <c r="Q256" s="33">
        <v>1173</v>
      </c>
      <c r="R256" s="2"/>
      <c r="S256" s="2"/>
      <c r="T256" s="2"/>
      <c r="U256" s="2"/>
      <c r="V256" s="2"/>
      <c r="W256" s="18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2"/>
      <c r="AP256" s="2"/>
      <c r="AQ256" s="2"/>
      <c r="AR256" s="1"/>
      <c r="AS256" s="1"/>
      <c r="AT256" s="1"/>
      <c r="AU256" s="1"/>
      <c r="AV256" s="1"/>
      <c r="AW256" s="2"/>
      <c r="AX256" s="1"/>
      <c r="AY256" s="1"/>
      <c r="AZ256" s="1"/>
      <c r="BA256" s="1" t="s">
        <v>1377</v>
      </c>
      <c r="BB256" s="1"/>
      <c r="BC256" s="1"/>
      <c r="BD256" s="1"/>
      <c r="BE256" s="1"/>
      <c r="BF256" s="2"/>
      <c r="BG256" s="1"/>
      <c r="BH256" s="2"/>
      <c r="BI256" s="2"/>
      <c r="BJ256" s="1"/>
      <c r="BK256" s="2"/>
      <c r="BL256" s="2"/>
      <c r="BM256" s="2"/>
      <c r="BN256" s="1"/>
      <c r="BO256" s="25"/>
    </row>
    <row r="257" spans="1:67" ht="46.8">
      <c r="A257" s="23">
        <v>253</v>
      </c>
      <c r="B257" s="33" t="s">
        <v>1063</v>
      </c>
      <c r="C257" s="33">
        <v>10808041</v>
      </c>
      <c r="D257" s="33" t="s">
        <v>218</v>
      </c>
      <c r="E257" s="33">
        <v>82</v>
      </c>
      <c r="F257" s="33" t="s">
        <v>767</v>
      </c>
      <c r="G257" s="67">
        <v>44260</v>
      </c>
      <c r="H257" s="23" t="str">
        <f t="shared" si="7"/>
        <v>蕭＊榮</v>
      </c>
      <c r="I257" s="23" t="str">
        <f t="shared" si="6"/>
        <v>1＊808041</v>
      </c>
      <c r="J257" s="33" t="s">
        <v>768</v>
      </c>
      <c r="K257" s="33" t="s">
        <v>1139</v>
      </c>
      <c r="L257" s="33">
        <v>5760191</v>
      </c>
      <c r="M257" s="33">
        <v>5760300</v>
      </c>
      <c r="N257" s="33">
        <v>5760475</v>
      </c>
      <c r="O257" s="33"/>
      <c r="P257" s="33"/>
      <c r="Q257" s="33">
        <v>1173</v>
      </c>
      <c r="R257" s="2"/>
      <c r="S257" s="2"/>
      <c r="T257" s="2"/>
      <c r="U257" s="2"/>
      <c r="V257" s="2"/>
      <c r="W257" s="18"/>
      <c r="X257" s="1"/>
      <c r="Y257" s="1"/>
      <c r="Z257" s="1"/>
      <c r="AA257" s="1"/>
      <c r="AB257" s="1" t="s">
        <v>1377</v>
      </c>
      <c r="AC257" s="1"/>
      <c r="AD257" s="1"/>
      <c r="AE257" s="1"/>
      <c r="AF257" s="1"/>
      <c r="AG257" s="1" t="s">
        <v>1178</v>
      </c>
      <c r="AH257" s="1"/>
      <c r="AI257" s="1"/>
      <c r="AJ257" s="1"/>
      <c r="AK257" s="1"/>
      <c r="AL257" s="1"/>
      <c r="AM257" s="1"/>
      <c r="AN257" s="1"/>
      <c r="AO257" s="2"/>
      <c r="AP257" s="2"/>
      <c r="AQ257" s="2"/>
      <c r="AR257" s="1"/>
      <c r="AS257" s="1"/>
      <c r="AT257" s="1"/>
      <c r="AU257" s="1"/>
      <c r="AV257" s="1"/>
      <c r="AW257" s="2"/>
      <c r="AX257" s="1"/>
      <c r="AY257" s="1"/>
      <c r="AZ257" s="1"/>
      <c r="BA257" s="1"/>
      <c r="BB257" s="1"/>
      <c r="BC257" s="1"/>
      <c r="BD257" s="1"/>
      <c r="BE257" s="1"/>
      <c r="BF257" s="2"/>
      <c r="BG257" s="1"/>
      <c r="BH257" s="2"/>
      <c r="BI257" s="2"/>
      <c r="BJ257" s="1"/>
      <c r="BK257" s="2"/>
      <c r="BL257" s="2"/>
      <c r="BM257" s="2"/>
      <c r="BN257" s="27" t="s">
        <v>1111</v>
      </c>
      <c r="BO257" s="25"/>
    </row>
    <row r="258" spans="1:67" ht="16.2">
      <c r="A258" s="23">
        <v>254</v>
      </c>
      <c r="B258" s="33" t="s">
        <v>1064</v>
      </c>
      <c r="C258" s="33" t="s">
        <v>899</v>
      </c>
      <c r="D258" s="33" t="s">
        <v>216</v>
      </c>
      <c r="E258" s="33">
        <v>86</v>
      </c>
      <c r="F258" s="33" t="s">
        <v>767</v>
      </c>
      <c r="G258" s="33" t="s">
        <v>782</v>
      </c>
      <c r="H258" s="23" t="str">
        <f t="shared" si="7"/>
        <v>何＊培境</v>
      </c>
      <c r="I258" s="23" t="str">
        <f t="shared" si="6"/>
        <v>1＊567589</v>
      </c>
      <c r="J258" s="33" t="s">
        <v>776</v>
      </c>
      <c r="K258" s="33">
        <v>5761110</v>
      </c>
      <c r="L258" s="33">
        <v>5761110</v>
      </c>
      <c r="M258" s="33"/>
      <c r="N258" s="33"/>
      <c r="O258" s="33"/>
      <c r="P258" s="33"/>
      <c r="Q258" s="33">
        <v>1173</v>
      </c>
      <c r="R258" s="2"/>
      <c r="S258" s="2"/>
      <c r="T258" s="2"/>
      <c r="U258" s="2"/>
      <c r="V258" s="2"/>
      <c r="W258" s="18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2"/>
      <c r="AP258" s="2"/>
      <c r="AQ258" s="2"/>
      <c r="AR258" s="1"/>
      <c r="AS258" s="1"/>
      <c r="AT258" s="1"/>
      <c r="AU258" s="1"/>
      <c r="AV258" s="1"/>
      <c r="AW258" s="2"/>
      <c r="AX258" s="1"/>
      <c r="AY258" s="1"/>
      <c r="AZ258" s="1"/>
      <c r="BA258" s="1" t="s">
        <v>1377</v>
      </c>
      <c r="BB258" s="1"/>
      <c r="BC258" s="1"/>
      <c r="BD258" s="1"/>
      <c r="BE258" s="1"/>
      <c r="BF258" s="2"/>
      <c r="BG258" s="1"/>
      <c r="BH258" s="2"/>
      <c r="BI258" s="2"/>
      <c r="BJ258" s="1"/>
      <c r="BK258" s="2"/>
      <c r="BL258" s="2"/>
      <c r="BM258" s="2"/>
      <c r="BN258" s="1"/>
      <c r="BO258" s="25"/>
    </row>
    <row r="259" spans="1:67" ht="78">
      <c r="A259" s="23">
        <v>255</v>
      </c>
      <c r="B259" s="33" t="s">
        <v>1056</v>
      </c>
      <c r="C259" s="33" t="s">
        <v>533</v>
      </c>
      <c r="D259" s="33" t="s">
        <v>218</v>
      </c>
      <c r="E259" s="33">
        <v>78</v>
      </c>
      <c r="F259" s="33" t="s">
        <v>325</v>
      </c>
      <c r="G259" s="33" t="s">
        <v>325</v>
      </c>
      <c r="H259" s="23" t="str">
        <f t="shared" si="7"/>
        <v>陳＊傳</v>
      </c>
      <c r="I259" s="23" t="str">
        <f t="shared" si="6"/>
        <v>1＊396788</v>
      </c>
      <c r="J259" s="33" t="s">
        <v>775</v>
      </c>
      <c r="K259" s="33" t="s">
        <v>1179</v>
      </c>
      <c r="L259" s="33">
        <v>5760190</v>
      </c>
      <c r="M259" s="33">
        <v>5760300</v>
      </c>
      <c r="N259" s="33">
        <v>5760475</v>
      </c>
      <c r="O259" s="33">
        <v>5761050</v>
      </c>
      <c r="P259" s="33">
        <v>5761110</v>
      </c>
      <c r="Q259" s="33">
        <v>1173</v>
      </c>
      <c r="R259" s="2"/>
      <c r="S259" s="2"/>
      <c r="T259" s="2"/>
      <c r="U259" s="2"/>
      <c r="V259" s="2"/>
      <c r="W259" s="18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2"/>
      <c r="AP259" s="2"/>
      <c r="AQ259" s="2"/>
      <c r="AR259" s="1"/>
      <c r="AS259" s="1"/>
      <c r="AT259" s="1"/>
      <c r="AU259" s="1"/>
      <c r="AV259" s="1"/>
      <c r="AW259" s="2"/>
      <c r="AX259" s="1"/>
      <c r="AY259" s="1"/>
      <c r="AZ259" s="1"/>
      <c r="BA259" s="1" t="s">
        <v>1377</v>
      </c>
      <c r="BB259" s="1"/>
      <c r="BC259" s="1"/>
      <c r="BD259" s="1"/>
      <c r="BE259" s="1" t="s">
        <v>1377</v>
      </c>
      <c r="BF259" s="1" t="s">
        <v>1377</v>
      </c>
      <c r="BG259" s="1"/>
      <c r="BH259" s="2"/>
      <c r="BI259" s="2"/>
      <c r="BJ259" s="1"/>
      <c r="BK259" s="2"/>
      <c r="BL259" s="2"/>
      <c r="BM259" s="2"/>
      <c r="BN259" s="1" t="s">
        <v>1111</v>
      </c>
      <c r="BO259" s="25"/>
    </row>
    <row r="260" spans="1:67" ht="62.4">
      <c r="A260" s="23">
        <v>256</v>
      </c>
      <c r="B260" s="33" t="s">
        <v>1063</v>
      </c>
      <c r="C260" s="33" t="s">
        <v>898</v>
      </c>
      <c r="D260" s="33" t="s">
        <v>218</v>
      </c>
      <c r="E260" s="33">
        <v>82</v>
      </c>
      <c r="F260" s="33" t="s">
        <v>767</v>
      </c>
      <c r="G260" s="67">
        <v>44260</v>
      </c>
      <c r="H260" s="23" t="str">
        <f t="shared" si="7"/>
        <v>蕭＊榮</v>
      </c>
      <c r="I260" s="23" t="str">
        <f t="shared" si="6"/>
        <v>1＊808041</v>
      </c>
      <c r="J260" s="33" t="s">
        <v>778</v>
      </c>
      <c r="K260" s="33" t="s">
        <v>1180</v>
      </c>
      <c r="L260" s="33">
        <v>5760190</v>
      </c>
      <c r="M260" s="33">
        <v>5760300</v>
      </c>
      <c r="N260" s="33">
        <v>5760475</v>
      </c>
      <c r="O260" s="33">
        <v>5760480</v>
      </c>
      <c r="P260" s="33"/>
      <c r="Q260" s="33">
        <v>1173</v>
      </c>
      <c r="R260" s="2"/>
      <c r="S260" s="2"/>
      <c r="T260" s="2"/>
      <c r="U260" s="2"/>
      <c r="V260" s="2"/>
      <c r="W260" s="18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2"/>
      <c r="AP260" s="2"/>
      <c r="AQ260" s="2"/>
      <c r="AR260" s="1"/>
      <c r="AS260" s="1"/>
      <c r="AT260" s="1"/>
      <c r="AU260" s="1"/>
      <c r="AV260" s="1"/>
      <c r="AW260" s="2" t="s">
        <v>1377</v>
      </c>
      <c r="AX260" s="1"/>
      <c r="AY260" s="1"/>
      <c r="AZ260" s="1"/>
      <c r="BA260" s="1"/>
      <c r="BB260" s="1"/>
      <c r="BC260" s="1"/>
      <c r="BD260" s="1"/>
      <c r="BE260" s="1"/>
      <c r="BF260" s="1" t="s">
        <v>1377</v>
      </c>
      <c r="BG260" s="1"/>
      <c r="BH260" s="2"/>
      <c r="BI260" s="2"/>
      <c r="BJ260" s="1"/>
      <c r="BK260" s="2"/>
      <c r="BL260" s="2"/>
      <c r="BM260" s="2"/>
      <c r="BN260" s="27" t="s">
        <v>1111</v>
      </c>
      <c r="BO260" s="25"/>
    </row>
    <row r="261" spans="1:67" ht="31.2">
      <c r="A261" s="23">
        <v>257</v>
      </c>
      <c r="B261" s="33" t="s">
        <v>1065</v>
      </c>
      <c r="C261" s="33" t="s">
        <v>530</v>
      </c>
      <c r="D261" s="33" t="s">
        <v>218</v>
      </c>
      <c r="E261" s="33">
        <v>68</v>
      </c>
      <c r="F261" s="33" t="s">
        <v>325</v>
      </c>
      <c r="G261" s="33" t="s">
        <v>325</v>
      </c>
      <c r="H261" s="23" t="str">
        <f t="shared" si="7"/>
        <v>郭＊志</v>
      </c>
      <c r="I261" s="23" t="str">
        <f t="shared" ref="I261:I301" si="8">REPLACE(C261,2,1,"＊")</f>
        <v>1＊506208</v>
      </c>
      <c r="J261" s="33" t="s">
        <v>778</v>
      </c>
      <c r="K261" s="33" t="s">
        <v>1127</v>
      </c>
      <c r="L261" s="33">
        <v>5760190</v>
      </c>
      <c r="M261" s="33">
        <v>5760300</v>
      </c>
      <c r="N261" s="33"/>
      <c r="O261" s="33"/>
      <c r="P261" s="33"/>
      <c r="Q261" s="33">
        <v>1173</v>
      </c>
      <c r="R261" s="2"/>
      <c r="S261" s="2"/>
      <c r="T261" s="2"/>
      <c r="U261" s="2"/>
      <c r="V261" s="2"/>
      <c r="W261" s="18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2"/>
      <c r="AP261" s="2"/>
      <c r="AQ261" s="2"/>
      <c r="AR261" s="1"/>
      <c r="AS261" s="1"/>
      <c r="AT261" s="1"/>
      <c r="AU261" s="1"/>
      <c r="AV261" s="1"/>
      <c r="AW261" s="2"/>
      <c r="AX261" s="1"/>
      <c r="AY261" s="1"/>
      <c r="AZ261" s="1"/>
      <c r="BA261" s="1"/>
      <c r="BB261" s="1"/>
      <c r="BC261" s="1"/>
      <c r="BD261" s="1"/>
      <c r="BE261" s="1"/>
      <c r="BF261" s="2" t="s">
        <v>1126</v>
      </c>
      <c r="BG261" s="1"/>
      <c r="BH261" s="2"/>
      <c r="BI261" s="2"/>
      <c r="BJ261" s="1"/>
      <c r="BK261" s="2"/>
      <c r="BL261" s="2"/>
      <c r="BM261" s="2"/>
      <c r="BN261" s="1"/>
      <c r="BO261" s="25"/>
    </row>
    <row r="262" spans="1:67" ht="46.8">
      <c r="A262" s="23">
        <v>258</v>
      </c>
      <c r="B262" s="33" t="s">
        <v>1066</v>
      </c>
      <c r="C262" s="33" t="s">
        <v>497</v>
      </c>
      <c r="D262" s="33" t="s">
        <v>218</v>
      </c>
      <c r="E262" s="33">
        <v>82</v>
      </c>
      <c r="F262" s="33" t="s">
        <v>325</v>
      </c>
      <c r="G262" s="33" t="s">
        <v>325</v>
      </c>
      <c r="H262" s="23" t="str">
        <f t="shared" ref="H262:H301" si="9">REPLACE(B262,2,1,"＊")</f>
        <v>洪＊輝</v>
      </c>
      <c r="I262" s="23" t="str">
        <f t="shared" si="8"/>
        <v>0＊448862</v>
      </c>
      <c r="J262" s="33" t="s">
        <v>780</v>
      </c>
      <c r="K262" s="33" t="s">
        <v>1135</v>
      </c>
      <c r="L262" s="33">
        <v>5760190</v>
      </c>
      <c r="M262" s="33">
        <v>5760300</v>
      </c>
      <c r="N262" s="33">
        <v>5761110</v>
      </c>
      <c r="O262" s="33"/>
      <c r="P262" s="33"/>
      <c r="Q262" s="40">
        <v>1125</v>
      </c>
      <c r="R262" s="2"/>
      <c r="S262" s="2"/>
      <c r="T262" s="2"/>
      <c r="U262" s="2"/>
      <c r="V262" s="2"/>
      <c r="W262" s="18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2"/>
      <c r="AP262" s="2"/>
      <c r="AQ262" s="2"/>
      <c r="AR262" s="1"/>
      <c r="AS262" s="1"/>
      <c r="AT262" s="1"/>
      <c r="AU262" s="1"/>
      <c r="AV262" s="1"/>
      <c r="AW262" s="2"/>
      <c r="AX262" s="1"/>
      <c r="AY262" s="1"/>
      <c r="AZ262" s="1"/>
      <c r="BA262" s="1" t="s">
        <v>1377</v>
      </c>
      <c r="BB262" s="1"/>
      <c r="BC262" s="1"/>
      <c r="BD262" s="1"/>
      <c r="BE262" s="1"/>
      <c r="BF262" s="1" t="s">
        <v>1377</v>
      </c>
      <c r="BG262" s="1"/>
      <c r="BH262" s="2"/>
      <c r="BI262" s="2"/>
      <c r="BJ262" s="1"/>
      <c r="BK262" s="2"/>
      <c r="BL262" s="2"/>
      <c r="BM262" s="2"/>
      <c r="BN262" s="1"/>
      <c r="BO262" s="25"/>
    </row>
    <row r="263" spans="1:67" ht="31.2">
      <c r="A263" s="23">
        <v>259</v>
      </c>
      <c r="B263" s="33" t="s">
        <v>1067</v>
      </c>
      <c r="C263" s="33" t="s">
        <v>900</v>
      </c>
      <c r="D263" s="33" t="s">
        <v>216</v>
      </c>
      <c r="E263" s="33">
        <v>90</v>
      </c>
      <c r="F263" s="33" t="s">
        <v>325</v>
      </c>
      <c r="G263" s="33" t="s">
        <v>325</v>
      </c>
      <c r="H263" s="23" t="str">
        <f t="shared" si="9"/>
        <v>蕭＊錦</v>
      </c>
      <c r="I263" s="23" t="str">
        <f t="shared" si="8"/>
        <v>0＊452472</v>
      </c>
      <c r="J263" s="33" t="s">
        <v>780</v>
      </c>
      <c r="K263" s="33" t="s">
        <v>1127</v>
      </c>
      <c r="L263" s="33">
        <v>5760190</v>
      </c>
      <c r="M263" s="33">
        <v>5760300</v>
      </c>
      <c r="N263" s="33"/>
      <c r="O263" s="33"/>
      <c r="P263" s="33"/>
      <c r="Q263" s="33">
        <v>1173</v>
      </c>
      <c r="R263" s="2"/>
      <c r="S263" s="2"/>
      <c r="T263" s="2"/>
      <c r="U263" s="2"/>
      <c r="V263" s="2"/>
      <c r="W263" s="18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2"/>
      <c r="AP263" s="2"/>
      <c r="AQ263" s="2"/>
      <c r="AR263" s="1"/>
      <c r="AS263" s="1"/>
      <c r="AT263" s="1"/>
      <c r="AU263" s="1"/>
      <c r="AV263" s="1"/>
      <c r="AW263" s="2"/>
      <c r="AX263" s="1"/>
      <c r="AY263" s="1"/>
      <c r="AZ263" s="1"/>
      <c r="BA263" s="1"/>
      <c r="BB263" s="1"/>
      <c r="BC263" s="1"/>
      <c r="BD263" s="1"/>
      <c r="BE263" s="1"/>
      <c r="BF263" s="1" t="s">
        <v>1377</v>
      </c>
      <c r="BG263" s="1"/>
      <c r="BH263" s="2"/>
      <c r="BI263" s="2"/>
      <c r="BJ263" s="1"/>
      <c r="BK263" s="2"/>
      <c r="BL263" s="2"/>
      <c r="BM263" s="2"/>
      <c r="BN263" s="1"/>
      <c r="BO263" s="25"/>
    </row>
    <row r="264" spans="1:67" ht="16.2">
      <c r="A264" s="23">
        <v>260</v>
      </c>
      <c r="B264" s="33" t="s">
        <v>1068</v>
      </c>
      <c r="C264" s="33" t="s">
        <v>901</v>
      </c>
      <c r="D264" s="33" t="s">
        <v>216</v>
      </c>
      <c r="E264" s="33">
        <v>75</v>
      </c>
      <c r="F264" s="33" t="s">
        <v>780</v>
      </c>
      <c r="G264" s="33" t="s">
        <v>879</v>
      </c>
      <c r="H264" s="23" t="str">
        <f t="shared" si="9"/>
        <v>李＊愛玉</v>
      </c>
      <c r="I264" s="23" t="str">
        <f t="shared" si="8"/>
        <v>0＊250841</v>
      </c>
      <c r="J264" s="33" t="s">
        <v>780</v>
      </c>
      <c r="K264" s="33">
        <v>5761110</v>
      </c>
      <c r="L264" s="33">
        <v>5761110</v>
      </c>
      <c r="M264" s="33"/>
      <c r="N264" s="33"/>
      <c r="O264" s="33"/>
      <c r="P264" s="33"/>
      <c r="Q264" s="33">
        <v>1173</v>
      </c>
      <c r="R264" s="2"/>
      <c r="S264" s="2"/>
      <c r="T264" s="2"/>
      <c r="U264" s="2"/>
      <c r="V264" s="2"/>
      <c r="W264" s="18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2"/>
      <c r="AP264" s="2"/>
      <c r="AQ264" s="2"/>
      <c r="AR264" s="1"/>
      <c r="AS264" s="1"/>
      <c r="AT264" s="1"/>
      <c r="AU264" s="1"/>
      <c r="AV264" s="1"/>
      <c r="AW264" s="2"/>
      <c r="AX264" s="1"/>
      <c r="AY264" s="1"/>
      <c r="AZ264" s="1"/>
      <c r="BA264" s="1" t="s">
        <v>1377</v>
      </c>
      <c r="BB264" s="1"/>
      <c r="BC264" s="1"/>
      <c r="BD264" s="1"/>
      <c r="BE264" s="1"/>
      <c r="BF264" s="2"/>
      <c r="BG264" s="1"/>
      <c r="BH264" s="2"/>
      <c r="BI264" s="2"/>
      <c r="BJ264" s="1"/>
      <c r="BK264" s="2"/>
      <c r="BL264" s="2"/>
      <c r="BM264" s="2"/>
      <c r="BN264" s="1"/>
      <c r="BO264" s="25"/>
    </row>
    <row r="265" spans="1:67" ht="16.2">
      <c r="A265" s="23">
        <v>261</v>
      </c>
      <c r="B265" s="33" t="s">
        <v>1069</v>
      </c>
      <c r="C265" s="33" t="s">
        <v>902</v>
      </c>
      <c r="D265" s="33" t="s">
        <v>218</v>
      </c>
      <c r="E265" s="33">
        <v>63</v>
      </c>
      <c r="F265" s="33" t="s">
        <v>778</v>
      </c>
      <c r="G265" s="33" t="s">
        <v>879</v>
      </c>
      <c r="H265" s="23" t="str">
        <f t="shared" si="9"/>
        <v>呂＊正</v>
      </c>
      <c r="I265" s="23" t="str">
        <f t="shared" si="8"/>
        <v>1＊519371</v>
      </c>
      <c r="J265" s="33" t="s">
        <v>780</v>
      </c>
      <c r="K265" s="33">
        <v>5761110</v>
      </c>
      <c r="L265" s="33">
        <v>5761110</v>
      </c>
      <c r="M265" s="33"/>
      <c r="N265" s="33"/>
      <c r="O265" s="33"/>
      <c r="P265" s="33"/>
      <c r="Q265" s="33">
        <v>1173</v>
      </c>
      <c r="R265" s="2"/>
      <c r="S265" s="2"/>
      <c r="T265" s="2"/>
      <c r="U265" s="2"/>
      <c r="V265" s="2"/>
      <c r="W265" s="18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2"/>
      <c r="AP265" s="2"/>
      <c r="AQ265" s="2"/>
      <c r="AR265" s="1"/>
      <c r="AS265" s="1"/>
      <c r="AT265" s="1"/>
      <c r="AU265" s="1"/>
      <c r="AV265" s="1"/>
      <c r="AW265" s="2"/>
      <c r="AX265" s="1"/>
      <c r="AY265" s="1"/>
      <c r="AZ265" s="1"/>
      <c r="BA265" s="1" t="s">
        <v>1377</v>
      </c>
      <c r="BB265" s="1"/>
      <c r="BC265" s="1"/>
      <c r="BD265" s="1"/>
      <c r="BE265" s="1"/>
      <c r="BF265" s="2"/>
      <c r="BG265" s="1"/>
      <c r="BH265" s="2"/>
      <c r="BI265" s="2"/>
      <c r="BJ265" s="1"/>
      <c r="BK265" s="2"/>
      <c r="BL265" s="2"/>
      <c r="BM265" s="2"/>
      <c r="BN265" s="1"/>
      <c r="BO265" s="25"/>
    </row>
    <row r="266" spans="1:67" ht="31.2">
      <c r="A266" s="23">
        <v>262</v>
      </c>
      <c r="B266" s="33" t="s">
        <v>1070</v>
      </c>
      <c r="C266" s="33" t="s">
        <v>903</v>
      </c>
      <c r="D266" s="33" t="s">
        <v>216</v>
      </c>
      <c r="E266" s="33">
        <v>74</v>
      </c>
      <c r="F266" s="33" t="s">
        <v>325</v>
      </c>
      <c r="G266" s="33" t="s">
        <v>325</v>
      </c>
      <c r="H266" s="23" t="str">
        <f t="shared" si="9"/>
        <v>劉＊秀猜</v>
      </c>
      <c r="I266" s="23" t="str">
        <f t="shared" si="8"/>
        <v>1＊330946</v>
      </c>
      <c r="J266" s="33" t="s">
        <v>780</v>
      </c>
      <c r="K266" s="33" t="s">
        <v>1143</v>
      </c>
      <c r="L266" s="33">
        <v>5760230</v>
      </c>
      <c r="M266" s="33">
        <v>5761110</v>
      </c>
      <c r="N266" s="33"/>
      <c r="O266" s="33"/>
      <c r="P266" s="33"/>
      <c r="Q266" s="33">
        <v>1173</v>
      </c>
      <c r="R266" s="2"/>
      <c r="S266" s="2"/>
      <c r="T266" s="2"/>
      <c r="U266" s="2"/>
      <c r="V266" s="2"/>
      <c r="W266" s="18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2"/>
      <c r="AP266" s="2"/>
      <c r="AQ266" s="2"/>
      <c r="AR266" s="1"/>
      <c r="AS266" s="1"/>
      <c r="AT266" s="1"/>
      <c r="AU266" s="1"/>
      <c r="AV266" s="1"/>
      <c r="AW266" s="2"/>
      <c r="AX266" s="1"/>
      <c r="AY266" s="1"/>
      <c r="AZ266" s="1"/>
      <c r="BA266" s="1" t="s">
        <v>1377</v>
      </c>
      <c r="BB266" s="1"/>
      <c r="BC266" s="1"/>
      <c r="BD266" s="1"/>
      <c r="BE266" s="1"/>
      <c r="BF266" s="2"/>
      <c r="BG266" s="1"/>
      <c r="BH266" s="2" t="s">
        <v>1378</v>
      </c>
      <c r="BI266" s="2"/>
      <c r="BJ266" s="1"/>
      <c r="BK266" s="2"/>
      <c r="BL266" s="2"/>
      <c r="BM266" s="2"/>
      <c r="BN266" s="1"/>
      <c r="BO266" s="25"/>
    </row>
    <row r="267" spans="1:67" ht="46.8">
      <c r="A267" s="23">
        <v>263</v>
      </c>
      <c r="B267" s="33" t="s">
        <v>1071</v>
      </c>
      <c r="C267" s="33" t="s">
        <v>904</v>
      </c>
      <c r="D267" s="33" t="s">
        <v>216</v>
      </c>
      <c r="E267" s="33">
        <v>92</v>
      </c>
      <c r="F267" s="33" t="s">
        <v>325</v>
      </c>
      <c r="G267" s="33" t="s">
        <v>325</v>
      </c>
      <c r="H267" s="23" t="str">
        <f t="shared" si="9"/>
        <v>林＊阿送</v>
      </c>
      <c r="I267" s="23" t="str">
        <f t="shared" si="8"/>
        <v>0＊042912</v>
      </c>
      <c r="J267" s="33" t="s">
        <v>806</v>
      </c>
      <c r="K267" s="33" t="s">
        <v>1140</v>
      </c>
      <c r="L267" s="33">
        <v>5760190</v>
      </c>
      <c r="M267" s="33">
        <v>5760200</v>
      </c>
      <c r="N267" s="33">
        <v>5760300</v>
      </c>
      <c r="O267" s="33"/>
      <c r="P267" s="33"/>
      <c r="Q267" s="33">
        <v>1173</v>
      </c>
      <c r="R267" s="2"/>
      <c r="S267" s="2"/>
      <c r="T267" s="2"/>
      <c r="U267" s="2"/>
      <c r="V267" s="2"/>
      <c r="W267" s="18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2"/>
      <c r="AP267" s="2"/>
      <c r="AQ267" s="2"/>
      <c r="AR267" s="1"/>
      <c r="AS267" s="1"/>
      <c r="AT267" s="1"/>
      <c r="AU267" s="1"/>
      <c r="AV267" s="1"/>
      <c r="AW267" s="2"/>
      <c r="AX267" s="1"/>
      <c r="AY267" s="1"/>
      <c r="AZ267" s="1"/>
      <c r="BA267" s="1"/>
      <c r="BB267" s="1"/>
      <c r="BC267" s="1"/>
      <c r="BD267" s="1"/>
      <c r="BE267" s="1"/>
      <c r="BF267" s="1" t="s">
        <v>1377</v>
      </c>
      <c r="BG267" s="1"/>
      <c r="BH267" s="2"/>
      <c r="BI267" s="2"/>
      <c r="BJ267" s="1"/>
      <c r="BK267" s="23" t="s">
        <v>1181</v>
      </c>
      <c r="BL267" s="2"/>
      <c r="BM267" s="2"/>
      <c r="BN267" s="1"/>
      <c r="BO267" s="25"/>
    </row>
    <row r="268" spans="1:67" ht="16.2">
      <c r="A268" s="23">
        <v>264</v>
      </c>
      <c r="B268" s="33" t="s">
        <v>290</v>
      </c>
      <c r="C268" s="33" t="s">
        <v>169</v>
      </c>
      <c r="D268" s="33" t="s">
        <v>216</v>
      </c>
      <c r="E268" s="33">
        <v>77</v>
      </c>
      <c r="F268" s="33" t="s">
        <v>905</v>
      </c>
      <c r="G268" s="33" t="s">
        <v>906</v>
      </c>
      <c r="H268" s="23" t="str">
        <f t="shared" si="9"/>
        <v>黃＊淑嬰</v>
      </c>
      <c r="I268" s="23" t="str">
        <f t="shared" si="8"/>
        <v>1＊082340</v>
      </c>
      <c r="J268" s="33" t="s">
        <v>806</v>
      </c>
      <c r="K268" s="33">
        <v>5760350</v>
      </c>
      <c r="L268" s="33">
        <v>5760350</v>
      </c>
      <c r="M268" s="33"/>
      <c r="N268" s="33"/>
      <c r="O268" s="33"/>
      <c r="P268" s="33"/>
      <c r="Q268" s="33">
        <v>1173</v>
      </c>
      <c r="R268" s="2"/>
      <c r="S268" s="2"/>
      <c r="T268" s="2"/>
      <c r="U268" s="2"/>
      <c r="V268" s="2"/>
      <c r="W268" s="18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2"/>
      <c r="AP268" s="2"/>
      <c r="AQ268" s="2"/>
      <c r="AR268" s="1"/>
      <c r="AS268" s="1"/>
      <c r="AT268" s="1"/>
      <c r="AU268" s="1"/>
      <c r="AV268" s="1"/>
      <c r="AW268" s="2"/>
      <c r="AX268" s="1"/>
      <c r="AY268" s="1"/>
      <c r="AZ268" s="1" t="s">
        <v>1377</v>
      </c>
      <c r="BA268" s="1"/>
      <c r="BB268" s="1"/>
      <c r="BC268" s="1"/>
      <c r="BD268" s="1"/>
      <c r="BE268" s="1"/>
      <c r="BF268" s="2"/>
      <c r="BG268" s="1"/>
      <c r="BH268" s="2"/>
      <c r="BI268" s="2"/>
      <c r="BJ268" s="1"/>
      <c r="BK268" s="2"/>
      <c r="BL268" s="2"/>
      <c r="BM268" s="2"/>
      <c r="BN268" s="1"/>
      <c r="BO268" s="25"/>
    </row>
    <row r="269" spans="1:67" ht="16.2">
      <c r="A269" s="23">
        <v>265</v>
      </c>
      <c r="B269" s="33" t="s">
        <v>633</v>
      </c>
      <c r="C269" s="33" t="s">
        <v>634</v>
      </c>
      <c r="D269" s="33" t="s">
        <v>218</v>
      </c>
      <c r="E269" s="33">
        <v>67</v>
      </c>
      <c r="F269" s="33" t="s">
        <v>778</v>
      </c>
      <c r="G269" s="33" t="s">
        <v>879</v>
      </c>
      <c r="H269" s="23" t="str">
        <f t="shared" si="9"/>
        <v>謝＊龍</v>
      </c>
      <c r="I269" s="23" t="str">
        <f t="shared" si="8"/>
        <v>1＊627474</v>
      </c>
      <c r="J269" s="33" t="s">
        <v>806</v>
      </c>
      <c r="K269" s="33">
        <v>5761110</v>
      </c>
      <c r="L269" s="33">
        <v>5761110</v>
      </c>
      <c r="M269" s="33"/>
      <c r="N269" s="33"/>
      <c r="O269" s="33"/>
      <c r="P269" s="33"/>
      <c r="Q269" s="33">
        <v>1173</v>
      </c>
      <c r="R269" s="2"/>
      <c r="S269" s="2"/>
      <c r="T269" s="2"/>
      <c r="U269" s="2"/>
      <c r="V269" s="2"/>
      <c r="W269" s="18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2"/>
      <c r="AP269" s="2"/>
      <c r="AQ269" s="2"/>
      <c r="AR269" s="1"/>
      <c r="AS269" s="1"/>
      <c r="AT269" s="1"/>
      <c r="AU269" s="1"/>
      <c r="AV269" s="1"/>
      <c r="AW269" s="2"/>
      <c r="AX269" s="1"/>
      <c r="AY269" s="1"/>
      <c r="AZ269" s="1"/>
      <c r="BA269" s="1" t="s">
        <v>1377</v>
      </c>
      <c r="BB269" s="1"/>
      <c r="BC269" s="1"/>
      <c r="BD269" s="1"/>
      <c r="BE269" s="1"/>
      <c r="BF269" s="2"/>
      <c r="BG269" s="1"/>
      <c r="BH269" s="2"/>
      <c r="BI269" s="2"/>
      <c r="BJ269" s="1"/>
      <c r="BK269" s="2"/>
      <c r="BL269" s="2"/>
      <c r="BM269" s="2"/>
      <c r="BN269" s="1"/>
      <c r="BO269" s="25"/>
    </row>
    <row r="270" spans="1:67" ht="46.8">
      <c r="A270" s="23">
        <v>266</v>
      </c>
      <c r="B270" s="33" t="s">
        <v>1072</v>
      </c>
      <c r="C270" s="33" t="s">
        <v>907</v>
      </c>
      <c r="D270" s="33" t="s">
        <v>218</v>
      </c>
      <c r="E270" s="33">
        <v>63</v>
      </c>
      <c r="F270" s="33" t="s">
        <v>325</v>
      </c>
      <c r="G270" s="33" t="s">
        <v>325</v>
      </c>
      <c r="H270" s="23" t="str">
        <f t="shared" si="9"/>
        <v>黃＊鶴</v>
      </c>
      <c r="I270" s="23" t="str">
        <f t="shared" si="8"/>
        <v>2＊770938</v>
      </c>
      <c r="J270" s="33" t="s">
        <v>450</v>
      </c>
      <c r="K270" s="33" t="s">
        <v>1132</v>
      </c>
      <c r="L270" s="33">
        <v>5760190</v>
      </c>
      <c r="M270" s="33">
        <v>5760300</v>
      </c>
      <c r="N270" s="33">
        <v>5761050</v>
      </c>
      <c r="O270" s="33"/>
      <c r="P270" s="33"/>
      <c r="Q270" s="33">
        <v>1551</v>
      </c>
      <c r="R270" s="2"/>
      <c r="S270" s="2"/>
      <c r="T270" s="2"/>
      <c r="U270" s="2"/>
      <c r="V270" s="2"/>
      <c r="W270" s="18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2"/>
      <c r="AP270" s="2"/>
      <c r="AQ270" s="2"/>
      <c r="AR270" s="1"/>
      <c r="AS270" s="1"/>
      <c r="AT270" s="1"/>
      <c r="AU270" s="1"/>
      <c r="AV270" s="1"/>
      <c r="AW270" s="2"/>
      <c r="AX270" s="1"/>
      <c r="AY270" s="1"/>
      <c r="AZ270" s="1"/>
      <c r="BA270" s="1"/>
      <c r="BB270" s="1"/>
      <c r="BC270" s="1"/>
      <c r="BD270" s="1"/>
      <c r="BE270" s="1" t="s">
        <v>1377</v>
      </c>
      <c r="BF270" s="1" t="s">
        <v>1377</v>
      </c>
      <c r="BG270" s="1"/>
      <c r="BH270" s="2"/>
      <c r="BI270" s="2"/>
      <c r="BJ270" s="1"/>
      <c r="BK270" s="2"/>
      <c r="BL270" s="2"/>
      <c r="BM270" s="2"/>
      <c r="BN270" s="1"/>
      <c r="BO270" s="25"/>
    </row>
    <row r="271" spans="1:67" ht="31.2">
      <c r="A271" s="23">
        <v>267</v>
      </c>
      <c r="B271" s="33" t="s">
        <v>1073</v>
      </c>
      <c r="C271" s="33" t="s">
        <v>908</v>
      </c>
      <c r="D271" s="33" t="s">
        <v>218</v>
      </c>
      <c r="E271" s="33">
        <v>59</v>
      </c>
      <c r="F271" s="33" t="s">
        <v>445</v>
      </c>
      <c r="G271" s="33" t="s">
        <v>909</v>
      </c>
      <c r="H271" s="23" t="str">
        <f t="shared" si="9"/>
        <v>楊＊光</v>
      </c>
      <c r="I271" s="23" t="str">
        <f t="shared" si="8"/>
        <v>0＊139392</v>
      </c>
      <c r="J271" s="33" t="s">
        <v>544</v>
      </c>
      <c r="K271" s="33" t="s">
        <v>1152</v>
      </c>
      <c r="L271" s="33">
        <v>5760475</v>
      </c>
      <c r="M271" s="33">
        <v>5760480</v>
      </c>
      <c r="N271" s="33"/>
      <c r="O271" s="33"/>
      <c r="P271" s="33"/>
      <c r="Q271" s="33">
        <v>1551</v>
      </c>
      <c r="R271" s="2"/>
      <c r="S271" s="2"/>
      <c r="T271" s="2"/>
      <c r="U271" s="2"/>
      <c r="V271" s="2"/>
      <c r="W271" s="18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2"/>
      <c r="AP271" s="2"/>
      <c r="AQ271" s="2"/>
      <c r="AR271" s="1"/>
      <c r="AS271" s="1"/>
      <c r="AT271" s="1"/>
      <c r="AU271" s="1"/>
      <c r="AV271" s="1"/>
      <c r="AW271" s="2" t="s">
        <v>1377</v>
      </c>
      <c r="AX271" s="1"/>
      <c r="AY271" s="1"/>
      <c r="AZ271" s="1"/>
      <c r="BA271" s="1"/>
      <c r="BB271" s="1"/>
      <c r="BC271" s="1"/>
      <c r="BD271" s="1"/>
      <c r="BE271" s="1"/>
      <c r="BF271" s="2"/>
      <c r="BG271" s="1"/>
      <c r="BH271" s="2"/>
      <c r="BI271" s="2"/>
      <c r="BJ271" s="1"/>
      <c r="BK271" s="2"/>
      <c r="BL271" s="2"/>
      <c r="BM271" s="2"/>
      <c r="BN271" s="27" t="s">
        <v>1111</v>
      </c>
      <c r="BO271" s="25"/>
    </row>
    <row r="272" spans="1:67" ht="16.2">
      <c r="A272" s="23">
        <v>268</v>
      </c>
      <c r="B272" s="33" t="s">
        <v>1074</v>
      </c>
      <c r="C272" s="33" t="s">
        <v>910</v>
      </c>
      <c r="D272" s="33" t="s">
        <v>218</v>
      </c>
      <c r="E272" s="33">
        <v>53</v>
      </c>
      <c r="F272" s="33" t="s">
        <v>325</v>
      </c>
      <c r="G272" s="33" t="s">
        <v>325</v>
      </c>
      <c r="H272" s="23" t="str">
        <f t="shared" si="9"/>
        <v>張＊驥</v>
      </c>
      <c r="I272" s="23" t="str">
        <f t="shared" si="8"/>
        <v>0＊142030</v>
      </c>
      <c r="J272" s="33" t="s">
        <v>544</v>
      </c>
      <c r="K272" s="33">
        <v>5760350</v>
      </c>
      <c r="L272" s="33">
        <v>5760350</v>
      </c>
      <c r="M272" s="33"/>
      <c r="N272" s="33"/>
      <c r="O272" s="33"/>
      <c r="P272" s="33"/>
      <c r="Q272" s="33">
        <v>1551</v>
      </c>
      <c r="R272" s="2"/>
      <c r="S272" s="2"/>
      <c r="T272" s="2"/>
      <c r="U272" s="2"/>
      <c r="V272" s="2"/>
      <c r="W272" s="18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2"/>
      <c r="AP272" s="2"/>
      <c r="AQ272" s="2"/>
      <c r="AR272" s="1"/>
      <c r="AS272" s="1"/>
      <c r="AT272" s="1"/>
      <c r="AU272" s="1"/>
      <c r="AV272" s="1"/>
      <c r="AW272" s="2"/>
      <c r="AX272" s="1"/>
      <c r="AY272" s="1"/>
      <c r="AZ272" s="1" t="s">
        <v>1377</v>
      </c>
      <c r="BA272" s="1"/>
      <c r="BB272" s="1"/>
      <c r="BC272" s="1"/>
      <c r="BD272" s="1"/>
      <c r="BE272" s="1"/>
      <c r="BF272" s="2"/>
      <c r="BG272" s="1"/>
      <c r="BH272" s="2"/>
      <c r="BI272" s="2"/>
      <c r="BJ272" s="1"/>
      <c r="BK272" s="2"/>
      <c r="BL272" s="2"/>
      <c r="BM272" s="2"/>
      <c r="BN272" s="1"/>
      <c r="BO272" s="25"/>
    </row>
    <row r="273" spans="1:67" ht="46.8">
      <c r="A273" s="23">
        <v>269</v>
      </c>
      <c r="B273" s="33" t="s">
        <v>967</v>
      </c>
      <c r="C273" s="33" t="s">
        <v>478</v>
      </c>
      <c r="D273" s="33" t="s">
        <v>216</v>
      </c>
      <c r="E273" s="33">
        <v>90</v>
      </c>
      <c r="F273" s="33" t="s">
        <v>325</v>
      </c>
      <c r="G273" s="33" t="s">
        <v>325</v>
      </c>
      <c r="H273" s="23" t="str">
        <f t="shared" si="9"/>
        <v>張＊採雲</v>
      </c>
      <c r="I273" s="23" t="str">
        <f t="shared" si="8"/>
        <v>0＊465978</v>
      </c>
      <c r="J273" s="33" t="s">
        <v>771</v>
      </c>
      <c r="K273" s="33" t="s">
        <v>1132</v>
      </c>
      <c r="L273" s="33">
        <v>5760190</v>
      </c>
      <c r="M273" s="33">
        <v>5760300</v>
      </c>
      <c r="N273" s="33">
        <v>5761050</v>
      </c>
      <c r="O273" s="33"/>
      <c r="P273" s="33"/>
      <c r="Q273" s="33">
        <v>1551</v>
      </c>
      <c r="R273" s="2"/>
      <c r="S273" s="2"/>
      <c r="T273" s="2"/>
      <c r="U273" s="2"/>
      <c r="V273" s="2"/>
      <c r="W273" s="18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2"/>
      <c r="AP273" s="2"/>
      <c r="AQ273" s="2"/>
      <c r="AR273" s="1"/>
      <c r="AS273" s="1"/>
      <c r="AT273" s="1"/>
      <c r="AU273" s="1"/>
      <c r="AV273" s="1"/>
      <c r="AW273" s="2"/>
      <c r="AX273" s="1"/>
      <c r="AY273" s="1"/>
      <c r="AZ273" s="1"/>
      <c r="BA273" s="1"/>
      <c r="BB273" s="1"/>
      <c r="BC273" s="1"/>
      <c r="BD273" s="1" t="s">
        <v>1377</v>
      </c>
      <c r="BE273" s="1"/>
      <c r="BF273" s="1" t="s">
        <v>1377</v>
      </c>
      <c r="BG273" s="1"/>
      <c r="BH273" s="2"/>
      <c r="BI273" s="2"/>
      <c r="BJ273" s="1"/>
      <c r="BK273" s="2"/>
      <c r="BL273" s="2"/>
      <c r="BM273" s="2"/>
      <c r="BN273" s="1"/>
      <c r="BO273" s="25"/>
    </row>
    <row r="274" spans="1:67" ht="31.2">
      <c r="A274" s="23">
        <v>270</v>
      </c>
      <c r="B274" s="33" t="s">
        <v>1075</v>
      </c>
      <c r="C274" s="33" t="s">
        <v>911</v>
      </c>
      <c r="D274" s="33" t="s">
        <v>216</v>
      </c>
      <c r="E274" s="33">
        <v>76</v>
      </c>
      <c r="F274" s="33" t="s">
        <v>771</v>
      </c>
      <c r="G274" s="33" t="s">
        <v>768</v>
      </c>
      <c r="H274" s="23" t="str">
        <f t="shared" si="9"/>
        <v>何＊子</v>
      </c>
      <c r="I274" s="23" t="str">
        <f t="shared" si="8"/>
        <v>1＊802883</v>
      </c>
      <c r="J274" s="33" t="s">
        <v>767</v>
      </c>
      <c r="K274" s="33" t="s">
        <v>1143</v>
      </c>
      <c r="L274" s="33">
        <v>5760230</v>
      </c>
      <c r="M274" s="33">
        <v>5761110</v>
      </c>
      <c r="N274" s="33"/>
      <c r="O274" s="33"/>
      <c r="P274" s="33"/>
      <c r="Q274" s="33">
        <v>1551</v>
      </c>
      <c r="R274" s="2"/>
      <c r="S274" s="2"/>
      <c r="T274" s="2"/>
      <c r="U274" s="2"/>
      <c r="V274" s="2"/>
      <c r="W274" s="18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2"/>
      <c r="AP274" s="2"/>
      <c r="AQ274" s="2"/>
      <c r="AR274" s="1"/>
      <c r="AS274" s="1"/>
      <c r="AT274" s="1"/>
      <c r="AU274" s="1"/>
      <c r="AV274" s="1"/>
      <c r="AW274" s="2"/>
      <c r="AX274" s="1"/>
      <c r="AY274" s="1"/>
      <c r="AZ274" s="1"/>
      <c r="BA274" s="1" t="s">
        <v>1377</v>
      </c>
      <c r="BB274" s="1"/>
      <c r="BC274" s="1"/>
      <c r="BD274" s="1"/>
      <c r="BE274" s="1"/>
      <c r="BF274" s="2"/>
      <c r="BG274" s="1"/>
      <c r="BH274" s="2" t="s">
        <v>1378</v>
      </c>
      <c r="BI274" s="2"/>
      <c r="BJ274" s="1"/>
      <c r="BK274" s="2"/>
      <c r="BL274" s="2"/>
      <c r="BM274" s="2"/>
      <c r="BN274" s="1"/>
      <c r="BO274" s="25"/>
    </row>
    <row r="275" spans="1:67" ht="46.8">
      <c r="A275" s="23">
        <v>271</v>
      </c>
      <c r="B275" s="33" t="s">
        <v>1016</v>
      </c>
      <c r="C275" s="33" t="s">
        <v>854</v>
      </c>
      <c r="D275" s="33" t="s">
        <v>216</v>
      </c>
      <c r="E275" s="33">
        <v>57</v>
      </c>
      <c r="F275" s="33" t="s">
        <v>325</v>
      </c>
      <c r="G275" s="33" t="s">
        <v>325</v>
      </c>
      <c r="H275" s="23" t="str">
        <f t="shared" si="9"/>
        <v>楊＊蘭</v>
      </c>
      <c r="I275" s="23" t="str">
        <f t="shared" si="8"/>
        <v>2＊777879</v>
      </c>
      <c r="J275" s="33" t="s">
        <v>909</v>
      </c>
      <c r="K275" s="33" t="s">
        <v>1132</v>
      </c>
      <c r="L275" s="33">
        <v>5760190</v>
      </c>
      <c r="M275" s="33">
        <v>5760300</v>
      </c>
      <c r="N275" s="33">
        <v>5761050</v>
      </c>
      <c r="O275" s="33"/>
      <c r="P275" s="33"/>
      <c r="Q275" s="33">
        <v>1551</v>
      </c>
      <c r="R275" s="2"/>
      <c r="S275" s="2"/>
      <c r="T275" s="2"/>
      <c r="U275" s="2"/>
      <c r="V275" s="2"/>
      <c r="W275" s="18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2"/>
      <c r="AP275" s="2"/>
      <c r="AQ275" s="2"/>
      <c r="AR275" s="1"/>
      <c r="AS275" s="1"/>
      <c r="AT275" s="1"/>
      <c r="AU275" s="1"/>
      <c r="AV275" s="1"/>
      <c r="AW275" s="2"/>
      <c r="AX275" s="1"/>
      <c r="AY275" s="1"/>
      <c r="AZ275" s="1"/>
      <c r="BA275" s="1"/>
      <c r="BB275" s="1"/>
      <c r="BC275" s="1"/>
      <c r="BD275" s="1"/>
      <c r="BE275" s="1" t="s">
        <v>1377</v>
      </c>
      <c r="BF275" s="1" t="s">
        <v>1377</v>
      </c>
      <c r="BG275" s="1"/>
      <c r="BH275" s="2"/>
      <c r="BI275" s="2"/>
      <c r="BJ275" s="1"/>
      <c r="BK275" s="2"/>
      <c r="BL275" s="2"/>
      <c r="BM275" s="2"/>
      <c r="BN275" s="1"/>
      <c r="BO275" s="25"/>
    </row>
    <row r="276" spans="1:67" ht="31.2">
      <c r="A276" s="23">
        <v>272</v>
      </c>
      <c r="B276" s="33" t="s">
        <v>1076</v>
      </c>
      <c r="C276" s="33" t="s">
        <v>912</v>
      </c>
      <c r="D276" s="33" t="s">
        <v>218</v>
      </c>
      <c r="E276" s="33">
        <v>63</v>
      </c>
      <c r="F276" s="33" t="s">
        <v>776</v>
      </c>
      <c r="G276" s="33" t="s">
        <v>780</v>
      </c>
      <c r="H276" s="23" t="str">
        <f t="shared" si="9"/>
        <v>吳＊炎</v>
      </c>
      <c r="I276" s="23" t="str">
        <f t="shared" si="8"/>
        <v>0＊119556</v>
      </c>
      <c r="J276" s="33" t="s">
        <v>775</v>
      </c>
      <c r="K276" s="33" t="s">
        <v>1142</v>
      </c>
      <c r="L276" s="33">
        <v>5760475</v>
      </c>
      <c r="M276" s="33">
        <v>5761110</v>
      </c>
      <c r="N276" s="33"/>
      <c r="O276" s="33"/>
      <c r="P276" s="33"/>
      <c r="Q276" s="33">
        <v>1551</v>
      </c>
      <c r="R276" s="2"/>
      <c r="S276" s="2"/>
      <c r="T276" s="2"/>
      <c r="U276" s="2"/>
      <c r="V276" s="2"/>
      <c r="W276" s="18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2"/>
      <c r="AP276" s="2"/>
      <c r="AQ276" s="2"/>
      <c r="AR276" s="1"/>
      <c r="AS276" s="1"/>
      <c r="AT276" s="1"/>
      <c r="AU276" s="1"/>
      <c r="AV276" s="1"/>
      <c r="AW276" s="2"/>
      <c r="AX276" s="1"/>
      <c r="AY276" s="1"/>
      <c r="AZ276" s="1"/>
      <c r="BA276" s="1" t="s">
        <v>1377</v>
      </c>
      <c r="BB276" s="1"/>
      <c r="BC276" s="1"/>
      <c r="BD276" s="1"/>
      <c r="BE276" s="1"/>
      <c r="BF276" s="2"/>
      <c r="BG276" s="1"/>
      <c r="BH276" s="2"/>
      <c r="BI276" s="2"/>
      <c r="BJ276" s="1"/>
      <c r="BK276" s="2"/>
      <c r="BL276" s="2"/>
      <c r="BM276" s="2"/>
      <c r="BN276" s="27" t="s">
        <v>1111</v>
      </c>
      <c r="BO276" s="25"/>
    </row>
    <row r="277" spans="1:67" ht="31.2">
      <c r="A277" s="23">
        <v>273</v>
      </c>
      <c r="B277" s="33" t="s">
        <v>277</v>
      </c>
      <c r="C277" s="33" t="s">
        <v>97</v>
      </c>
      <c r="D277" s="33" t="s">
        <v>216</v>
      </c>
      <c r="E277" s="33">
        <v>59</v>
      </c>
      <c r="F277" s="33" t="s">
        <v>325</v>
      </c>
      <c r="G277" s="33" t="s">
        <v>325</v>
      </c>
      <c r="H277" s="23" t="str">
        <f t="shared" si="9"/>
        <v>翁＊玫</v>
      </c>
      <c r="I277" s="23" t="str">
        <f t="shared" si="8"/>
        <v>0＊466701</v>
      </c>
      <c r="J277" s="33" t="s">
        <v>778</v>
      </c>
      <c r="K277" s="33" t="s">
        <v>1143</v>
      </c>
      <c r="L277" s="33">
        <v>5760230</v>
      </c>
      <c r="M277" s="33">
        <v>5761110</v>
      </c>
      <c r="N277" s="33"/>
      <c r="O277" s="33"/>
      <c r="P277" s="33"/>
      <c r="Q277" s="33">
        <v>1551</v>
      </c>
      <c r="R277" s="2"/>
      <c r="S277" s="2"/>
      <c r="T277" s="2"/>
      <c r="U277" s="2"/>
      <c r="V277" s="2"/>
      <c r="W277" s="18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2"/>
      <c r="AP277" s="2"/>
      <c r="AQ277" s="2"/>
      <c r="AR277" s="1"/>
      <c r="AS277" s="1"/>
      <c r="AT277" s="1"/>
      <c r="AU277" s="1"/>
      <c r="AV277" s="1"/>
      <c r="AW277" s="2"/>
      <c r="AX277" s="1"/>
      <c r="AY277" s="1"/>
      <c r="AZ277" s="1"/>
      <c r="BA277" s="1" t="s">
        <v>1377</v>
      </c>
      <c r="BB277" s="1"/>
      <c r="BC277" s="1"/>
      <c r="BD277" s="1"/>
      <c r="BE277" s="1"/>
      <c r="BF277" s="2"/>
      <c r="BG277" s="1"/>
      <c r="BH277" s="2" t="s">
        <v>1378</v>
      </c>
      <c r="BI277" s="2"/>
      <c r="BJ277" s="1"/>
      <c r="BK277" s="2"/>
      <c r="BL277" s="2"/>
      <c r="BM277" s="2"/>
      <c r="BN277" s="1"/>
      <c r="BO277" s="25"/>
    </row>
    <row r="278" spans="1:67" ht="31.2">
      <c r="A278" s="23">
        <v>274</v>
      </c>
      <c r="B278" s="33" t="s">
        <v>1046</v>
      </c>
      <c r="C278" s="33" t="s">
        <v>882</v>
      </c>
      <c r="D278" s="33" t="s">
        <v>216</v>
      </c>
      <c r="E278" s="33">
        <v>75</v>
      </c>
      <c r="F278" s="33" t="s">
        <v>325</v>
      </c>
      <c r="G278" s="33" t="s">
        <v>325</v>
      </c>
      <c r="H278" s="23" t="str">
        <f t="shared" si="9"/>
        <v>楊＊珠環</v>
      </c>
      <c r="I278" s="23" t="str">
        <f t="shared" si="8"/>
        <v>1＊715021</v>
      </c>
      <c r="J278" s="33" t="s">
        <v>778</v>
      </c>
      <c r="K278" s="33" t="s">
        <v>1127</v>
      </c>
      <c r="L278" s="33">
        <v>5760190</v>
      </c>
      <c r="M278" s="33">
        <v>5760300</v>
      </c>
      <c r="N278" s="33"/>
      <c r="O278" s="33"/>
      <c r="P278" s="33"/>
      <c r="Q278" s="33">
        <v>1551</v>
      </c>
      <c r="R278" s="2"/>
      <c r="S278" s="2"/>
      <c r="T278" s="2"/>
      <c r="U278" s="2"/>
      <c r="V278" s="2"/>
      <c r="W278" s="18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2"/>
      <c r="AP278" s="2"/>
      <c r="AQ278" s="2"/>
      <c r="AR278" s="1"/>
      <c r="AS278" s="1"/>
      <c r="AT278" s="1"/>
      <c r="AU278" s="1"/>
      <c r="AV278" s="1"/>
      <c r="AW278" s="2"/>
      <c r="AX278" s="1"/>
      <c r="AY278" s="1"/>
      <c r="AZ278" s="1"/>
      <c r="BA278" s="1"/>
      <c r="BB278" s="1"/>
      <c r="BC278" s="1"/>
      <c r="BD278" s="1"/>
      <c r="BE278" s="1"/>
      <c r="BF278" s="1" t="s">
        <v>1377</v>
      </c>
      <c r="BG278" s="1"/>
      <c r="BH278" s="2"/>
      <c r="BI278" s="2"/>
      <c r="BJ278" s="1"/>
      <c r="BK278" s="2"/>
      <c r="BL278" s="2"/>
      <c r="BM278" s="2"/>
      <c r="BN278" s="1"/>
      <c r="BO278" s="25"/>
    </row>
    <row r="279" spans="1:67" ht="46.8">
      <c r="A279" s="23">
        <v>275</v>
      </c>
      <c r="B279" s="33" t="s">
        <v>1077</v>
      </c>
      <c r="C279" s="33" t="s">
        <v>913</v>
      </c>
      <c r="D279" s="33" t="s">
        <v>216</v>
      </c>
      <c r="E279" s="33">
        <v>35</v>
      </c>
      <c r="F279" s="33" t="s">
        <v>325</v>
      </c>
      <c r="G279" s="33" t="s">
        <v>325</v>
      </c>
      <c r="H279" s="23" t="str">
        <f t="shared" si="9"/>
        <v>陳＊慧如</v>
      </c>
      <c r="I279" s="23" t="str">
        <f t="shared" si="8"/>
        <v>1＊437996</v>
      </c>
      <c r="J279" s="33" t="s">
        <v>759</v>
      </c>
      <c r="K279" s="33" t="s">
        <v>1140</v>
      </c>
      <c r="L279" s="33">
        <v>5760190</v>
      </c>
      <c r="M279" s="33">
        <v>5760200</v>
      </c>
      <c r="N279" s="33">
        <v>5760300</v>
      </c>
      <c r="O279" s="33"/>
      <c r="P279" s="33"/>
      <c r="Q279" s="33">
        <v>1410</v>
      </c>
      <c r="R279" s="2"/>
      <c r="S279" s="2"/>
      <c r="T279" s="2"/>
      <c r="U279" s="2"/>
      <c r="V279" s="2"/>
      <c r="W279" s="18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2"/>
      <c r="AP279" s="2"/>
      <c r="AQ279" s="2"/>
      <c r="AR279" s="1"/>
      <c r="AS279" s="1"/>
      <c r="AT279" s="1"/>
      <c r="AU279" s="1"/>
      <c r="AV279" s="1"/>
      <c r="AW279" s="2"/>
      <c r="AX279" s="1"/>
      <c r="AY279" s="1"/>
      <c r="AZ279" s="1"/>
      <c r="BA279" s="1"/>
      <c r="BB279" s="1"/>
      <c r="BC279" s="1"/>
      <c r="BD279" s="1"/>
      <c r="BE279" s="1"/>
      <c r="BF279" s="1" t="s">
        <v>1377</v>
      </c>
      <c r="BG279" s="1"/>
      <c r="BH279" s="2"/>
      <c r="BI279" s="2"/>
      <c r="BJ279" s="1"/>
      <c r="BK279" s="23" t="s">
        <v>1141</v>
      </c>
      <c r="BL279" s="2"/>
      <c r="BM279" s="2"/>
      <c r="BN279" s="1"/>
      <c r="BO279" s="25"/>
    </row>
    <row r="280" spans="1:67" ht="16.2">
      <c r="A280" s="23">
        <v>276</v>
      </c>
      <c r="B280" s="33" t="s">
        <v>1078</v>
      </c>
      <c r="C280" s="33" t="s">
        <v>563</v>
      </c>
      <c r="D280" s="33" t="s">
        <v>216</v>
      </c>
      <c r="E280" s="33">
        <v>61</v>
      </c>
      <c r="F280" s="33" t="s">
        <v>325</v>
      </c>
      <c r="G280" s="33" t="s">
        <v>325</v>
      </c>
      <c r="H280" s="23" t="str">
        <f t="shared" si="9"/>
        <v>藍＊玉</v>
      </c>
      <c r="I280" s="23" t="str">
        <f t="shared" si="8"/>
        <v>1＊854835</v>
      </c>
      <c r="J280" s="33" t="s">
        <v>572</v>
      </c>
      <c r="K280" s="33">
        <v>5760350</v>
      </c>
      <c r="L280" s="33">
        <v>5760350</v>
      </c>
      <c r="M280" s="33"/>
      <c r="N280" s="33"/>
      <c r="O280" s="33"/>
      <c r="P280" s="33"/>
      <c r="Q280" s="33">
        <v>1410</v>
      </c>
      <c r="R280" s="2"/>
      <c r="S280" s="2"/>
      <c r="T280" s="2"/>
      <c r="U280" s="2"/>
      <c r="V280" s="2"/>
      <c r="W280" s="18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2"/>
      <c r="AP280" s="2"/>
      <c r="AQ280" s="2"/>
      <c r="AR280" s="1"/>
      <c r="AS280" s="1"/>
      <c r="AT280" s="1"/>
      <c r="AU280" s="1"/>
      <c r="AV280" s="1"/>
      <c r="AW280" s="2"/>
      <c r="AX280" s="1"/>
      <c r="AY280" s="1"/>
      <c r="AZ280" s="1" t="s">
        <v>1377</v>
      </c>
      <c r="BA280" s="1"/>
      <c r="BB280" s="1"/>
      <c r="BC280" s="1"/>
      <c r="BD280" s="1"/>
      <c r="BE280" s="1"/>
      <c r="BF280" s="2"/>
      <c r="BG280" s="1"/>
      <c r="BH280" s="2"/>
      <c r="BI280" s="2"/>
      <c r="BJ280" s="1"/>
      <c r="BK280" s="2"/>
      <c r="BL280" s="2"/>
      <c r="BM280" s="2"/>
      <c r="BN280" s="1"/>
      <c r="BO280" s="25"/>
    </row>
    <row r="281" spans="1:67" ht="46.8">
      <c r="A281" s="23">
        <v>277</v>
      </c>
      <c r="B281" s="33" t="s">
        <v>969</v>
      </c>
      <c r="C281" s="33" t="s">
        <v>811</v>
      </c>
      <c r="D281" s="33" t="s">
        <v>216</v>
      </c>
      <c r="E281" s="33">
        <v>55</v>
      </c>
      <c r="F281" s="33" t="s">
        <v>325</v>
      </c>
      <c r="G281" s="33" t="s">
        <v>325</v>
      </c>
      <c r="H281" s="23" t="str">
        <f t="shared" si="9"/>
        <v>林＊卿</v>
      </c>
      <c r="I281" s="23" t="str">
        <f t="shared" si="8"/>
        <v>2＊901960</v>
      </c>
      <c r="J281" s="33" t="s">
        <v>843</v>
      </c>
      <c r="K281" s="33" t="s">
        <v>1132</v>
      </c>
      <c r="L281" s="33">
        <v>5760190</v>
      </c>
      <c r="M281" s="33">
        <v>5760300</v>
      </c>
      <c r="N281" s="33">
        <v>5761050</v>
      </c>
      <c r="O281" s="33"/>
      <c r="P281" s="33"/>
      <c r="Q281" s="33">
        <v>1410</v>
      </c>
      <c r="R281" s="2"/>
      <c r="S281" s="2"/>
      <c r="T281" s="2"/>
      <c r="U281" s="2"/>
      <c r="V281" s="2"/>
      <c r="W281" s="18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2"/>
      <c r="AP281" s="2"/>
      <c r="AQ281" s="2"/>
      <c r="AR281" s="1"/>
      <c r="AS281" s="1"/>
      <c r="AT281" s="1"/>
      <c r="AU281" s="1"/>
      <c r="AV281" s="1"/>
      <c r="AW281" s="2"/>
      <c r="AX281" s="1"/>
      <c r="AY281" s="1"/>
      <c r="AZ281" s="1"/>
      <c r="BA281" s="1"/>
      <c r="BB281" s="1"/>
      <c r="BC281" s="1"/>
      <c r="BD281" s="1"/>
      <c r="BE281" s="1" t="s">
        <v>1377</v>
      </c>
      <c r="BF281" s="1" t="s">
        <v>1377</v>
      </c>
      <c r="BG281" s="1"/>
      <c r="BH281" s="2"/>
      <c r="BI281" s="2"/>
      <c r="BJ281" s="1"/>
      <c r="BK281" s="2"/>
      <c r="BL281" s="2"/>
      <c r="BM281" s="2"/>
      <c r="BN281" s="1"/>
      <c r="BO281" s="25"/>
    </row>
    <row r="282" spans="1:67" ht="46.8">
      <c r="A282" s="23">
        <v>278</v>
      </c>
      <c r="B282" s="33" t="s">
        <v>1079</v>
      </c>
      <c r="C282" s="33" t="s">
        <v>914</v>
      </c>
      <c r="D282" s="33" t="s">
        <v>216</v>
      </c>
      <c r="E282" s="33">
        <v>78</v>
      </c>
      <c r="F282" s="33" t="s">
        <v>325</v>
      </c>
      <c r="G282" s="33" t="s">
        <v>325</v>
      </c>
      <c r="H282" s="23" t="str">
        <f t="shared" si="9"/>
        <v>黃＊信子</v>
      </c>
      <c r="I282" s="23" t="str">
        <f t="shared" si="8"/>
        <v>2＊775815</v>
      </c>
      <c r="J282" s="33" t="s">
        <v>843</v>
      </c>
      <c r="K282" s="33" t="s">
        <v>1148</v>
      </c>
      <c r="L282" s="33">
        <v>5760230</v>
      </c>
      <c r="M282" s="33">
        <v>5760300</v>
      </c>
      <c r="N282" s="33">
        <v>5761110</v>
      </c>
      <c r="O282" s="33"/>
      <c r="P282" s="33"/>
      <c r="Q282" s="33">
        <v>1410</v>
      </c>
      <c r="R282" s="2"/>
      <c r="S282" s="2"/>
      <c r="T282" s="2"/>
      <c r="U282" s="2"/>
      <c r="V282" s="2"/>
      <c r="W282" s="18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2"/>
      <c r="AP282" s="2"/>
      <c r="AQ282" s="2"/>
      <c r="AR282" s="1"/>
      <c r="AS282" s="1"/>
      <c r="AT282" s="1"/>
      <c r="AU282" s="1"/>
      <c r="AV282" s="1"/>
      <c r="AW282" s="2"/>
      <c r="AX282" s="1"/>
      <c r="AY282" s="1"/>
      <c r="AZ282" s="1"/>
      <c r="BA282" s="1" t="s">
        <v>1377</v>
      </c>
      <c r="BB282" s="1"/>
      <c r="BC282" s="1"/>
      <c r="BD282" s="1"/>
      <c r="BE282" s="1"/>
      <c r="BF282" s="2"/>
      <c r="BG282" s="1"/>
      <c r="BH282" s="2" t="s">
        <v>1378</v>
      </c>
      <c r="BI282" s="2"/>
      <c r="BJ282" s="1"/>
      <c r="BK282" s="2"/>
      <c r="BL282" s="2"/>
      <c r="BM282" s="2"/>
      <c r="BN282" s="1"/>
      <c r="BO282" s="25"/>
    </row>
    <row r="283" spans="1:67" ht="31.2">
      <c r="A283" s="23">
        <v>279</v>
      </c>
      <c r="B283" s="33" t="s">
        <v>1080</v>
      </c>
      <c r="C283" s="33" t="s">
        <v>915</v>
      </c>
      <c r="D283" s="33" t="s">
        <v>218</v>
      </c>
      <c r="E283" s="33">
        <v>66</v>
      </c>
      <c r="F283" s="33" t="s">
        <v>325</v>
      </c>
      <c r="G283" s="33" t="s">
        <v>325</v>
      </c>
      <c r="H283" s="23" t="str">
        <f t="shared" si="9"/>
        <v>邱＊忠</v>
      </c>
      <c r="I283" s="23" t="str">
        <f t="shared" si="8"/>
        <v>1＊116911</v>
      </c>
      <c r="J283" s="33" t="s">
        <v>544</v>
      </c>
      <c r="K283" s="33" t="s">
        <v>1127</v>
      </c>
      <c r="L283" s="33">
        <v>5760190</v>
      </c>
      <c r="M283" s="33">
        <v>5760300</v>
      </c>
      <c r="N283" s="33"/>
      <c r="O283" s="33"/>
      <c r="P283" s="33"/>
      <c r="Q283" s="33">
        <v>1410</v>
      </c>
      <c r="R283" s="2"/>
      <c r="S283" s="2"/>
      <c r="T283" s="2"/>
      <c r="U283" s="2"/>
      <c r="V283" s="2"/>
      <c r="W283" s="18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2"/>
      <c r="AP283" s="2"/>
      <c r="AQ283" s="2"/>
      <c r="AR283" s="1"/>
      <c r="AS283" s="1"/>
      <c r="AT283" s="1"/>
      <c r="AU283" s="1"/>
      <c r="AV283" s="1"/>
      <c r="AW283" s="2"/>
      <c r="AX283" s="1"/>
      <c r="AY283" s="1"/>
      <c r="AZ283" s="1"/>
      <c r="BA283" s="1"/>
      <c r="BB283" s="1"/>
      <c r="BC283" s="1"/>
      <c r="BD283" s="1"/>
      <c r="BE283" s="1"/>
      <c r="BF283" s="1" t="s">
        <v>1377</v>
      </c>
      <c r="BG283" s="1"/>
      <c r="BH283" s="2"/>
      <c r="BI283" s="2"/>
      <c r="BJ283" s="1"/>
      <c r="BK283" s="2"/>
      <c r="BL283" s="2"/>
      <c r="BM283" s="2"/>
      <c r="BN283" s="1"/>
      <c r="BO283" s="25"/>
    </row>
    <row r="284" spans="1:67" ht="16.2">
      <c r="A284" s="23">
        <v>280</v>
      </c>
      <c r="B284" s="33" t="s">
        <v>1081</v>
      </c>
      <c r="C284" s="33" t="s">
        <v>472</v>
      </c>
      <c r="D284" s="33" t="s">
        <v>216</v>
      </c>
      <c r="E284" s="33">
        <v>83</v>
      </c>
      <c r="F284" s="33" t="s">
        <v>325</v>
      </c>
      <c r="G284" s="33" t="s">
        <v>325</v>
      </c>
      <c r="H284" s="23" t="str">
        <f t="shared" si="9"/>
        <v>楊＊惠</v>
      </c>
      <c r="I284" s="23" t="str">
        <f t="shared" si="8"/>
        <v>1＊559672</v>
      </c>
      <c r="J284" s="33" t="s">
        <v>544</v>
      </c>
      <c r="K284" s="33">
        <v>5760350</v>
      </c>
      <c r="L284" s="33">
        <v>5760350</v>
      </c>
      <c r="M284" s="33"/>
      <c r="N284" s="33"/>
      <c r="O284" s="33"/>
      <c r="P284" s="33"/>
      <c r="Q284" s="33">
        <v>1410</v>
      </c>
      <c r="R284" s="2"/>
      <c r="S284" s="2"/>
      <c r="T284" s="2"/>
      <c r="U284" s="2"/>
      <c r="V284" s="2"/>
      <c r="W284" s="18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2"/>
      <c r="AP284" s="2"/>
      <c r="AQ284" s="2"/>
      <c r="AR284" s="1"/>
      <c r="AS284" s="1"/>
      <c r="AT284" s="1"/>
      <c r="AU284" s="1"/>
      <c r="AV284" s="1"/>
      <c r="AW284" s="2"/>
      <c r="AX284" s="1"/>
      <c r="AY284" s="1"/>
      <c r="AZ284" s="1" t="s">
        <v>1377</v>
      </c>
      <c r="BA284" s="1"/>
      <c r="BB284" s="1"/>
      <c r="BC284" s="1"/>
      <c r="BD284" s="1"/>
      <c r="BE284" s="1"/>
      <c r="BF284" s="2"/>
      <c r="BG284" s="1"/>
      <c r="BH284" s="2"/>
      <c r="BI284" s="2"/>
      <c r="BJ284" s="1"/>
      <c r="BK284" s="2"/>
      <c r="BL284" s="2"/>
      <c r="BM284" s="2"/>
      <c r="BN284" s="1"/>
      <c r="BO284" s="25"/>
    </row>
    <row r="285" spans="1:67" ht="16.2">
      <c r="A285" s="23">
        <v>281</v>
      </c>
      <c r="B285" s="33" t="s">
        <v>1082</v>
      </c>
      <c r="C285" s="33" t="s">
        <v>916</v>
      </c>
      <c r="D285" s="33" t="s">
        <v>218</v>
      </c>
      <c r="E285" s="33">
        <v>81</v>
      </c>
      <c r="F285" s="33" t="s">
        <v>325</v>
      </c>
      <c r="G285" s="33" t="s">
        <v>325</v>
      </c>
      <c r="H285" s="23" t="str">
        <f t="shared" si="9"/>
        <v>田＊松</v>
      </c>
      <c r="I285" s="23" t="str">
        <f t="shared" si="8"/>
        <v>1＊761794</v>
      </c>
      <c r="J285" s="33" t="s">
        <v>544</v>
      </c>
      <c r="K285" s="33">
        <v>5760350</v>
      </c>
      <c r="L285" s="33">
        <v>5760350</v>
      </c>
      <c r="M285" s="33"/>
      <c r="N285" s="33"/>
      <c r="O285" s="33"/>
      <c r="P285" s="33"/>
      <c r="Q285" s="33">
        <v>1410</v>
      </c>
      <c r="R285" s="2"/>
      <c r="S285" s="2"/>
      <c r="T285" s="2"/>
      <c r="U285" s="2"/>
      <c r="V285" s="2"/>
      <c r="W285" s="18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2"/>
      <c r="AP285" s="2"/>
      <c r="AQ285" s="2"/>
      <c r="AR285" s="1"/>
      <c r="AS285" s="1"/>
      <c r="AT285" s="1"/>
      <c r="AU285" s="1"/>
      <c r="AV285" s="1"/>
      <c r="AW285" s="2"/>
      <c r="AX285" s="1"/>
      <c r="AY285" s="1"/>
      <c r="AZ285" s="1" t="s">
        <v>1377</v>
      </c>
      <c r="BA285" s="1"/>
      <c r="BB285" s="1"/>
      <c r="BC285" s="1"/>
      <c r="BD285" s="1"/>
      <c r="BE285" s="1"/>
      <c r="BF285" s="2"/>
      <c r="BG285" s="1"/>
      <c r="BH285" s="2"/>
      <c r="BI285" s="2"/>
      <c r="BJ285" s="1"/>
      <c r="BK285" s="2"/>
      <c r="BL285" s="2"/>
      <c r="BM285" s="2"/>
      <c r="BN285" s="1"/>
      <c r="BO285" s="25"/>
    </row>
    <row r="286" spans="1:67" ht="16.2">
      <c r="A286" s="23">
        <v>282</v>
      </c>
      <c r="B286" s="33" t="s">
        <v>1083</v>
      </c>
      <c r="C286" s="33" t="s">
        <v>390</v>
      </c>
      <c r="D286" s="33" t="s">
        <v>216</v>
      </c>
      <c r="E286" s="33">
        <v>92</v>
      </c>
      <c r="F286" s="33" t="s">
        <v>325</v>
      </c>
      <c r="G286" s="33" t="s">
        <v>325</v>
      </c>
      <c r="H286" s="23" t="str">
        <f t="shared" si="9"/>
        <v>王＊</v>
      </c>
      <c r="I286" s="23" t="str">
        <f t="shared" si="8"/>
        <v>2＊856683</v>
      </c>
      <c r="J286" s="33" t="s">
        <v>544</v>
      </c>
      <c r="K286" s="33">
        <v>5761110</v>
      </c>
      <c r="L286" s="33">
        <v>5761110</v>
      </c>
      <c r="M286" s="33"/>
      <c r="N286" s="33"/>
      <c r="O286" s="33"/>
      <c r="P286" s="33"/>
      <c r="Q286" s="33">
        <v>1410</v>
      </c>
      <c r="R286" s="2"/>
      <c r="S286" s="2"/>
      <c r="T286" s="2"/>
      <c r="U286" s="2"/>
      <c r="V286" s="2"/>
      <c r="W286" s="18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2"/>
      <c r="AP286" s="2"/>
      <c r="AQ286" s="2"/>
      <c r="AR286" s="1"/>
      <c r="AS286" s="1"/>
      <c r="AT286" s="1"/>
      <c r="AU286" s="1"/>
      <c r="AV286" s="1"/>
      <c r="AW286" s="2"/>
      <c r="AX286" s="1"/>
      <c r="AY286" s="1"/>
      <c r="AZ286" s="1"/>
      <c r="BA286" s="1" t="s">
        <v>1377</v>
      </c>
      <c r="BB286" s="1"/>
      <c r="BC286" s="1"/>
      <c r="BD286" s="1"/>
      <c r="BE286" s="1"/>
      <c r="BF286" s="2"/>
      <c r="BG286" s="1"/>
      <c r="BH286" s="2"/>
      <c r="BI286" s="2"/>
      <c r="BJ286" s="1"/>
      <c r="BK286" s="2"/>
      <c r="BL286" s="2"/>
      <c r="BM286" s="2"/>
      <c r="BN286" s="1"/>
      <c r="BO286" s="25"/>
    </row>
    <row r="287" spans="1:67" ht="62.4">
      <c r="A287" s="23">
        <v>283</v>
      </c>
      <c r="B287" s="33" t="s">
        <v>969</v>
      </c>
      <c r="C287" s="33" t="s">
        <v>811</v>
      </c>
      <c r="D287" s="33" t="s">
        <v>216</v>
      </c>
      <c r="E287" s="33">
        <v>55</v>
      </c>
      <c r="F287" s="33" t="s">
        <v>325</v>
      </c>
      <c r="G287" s="33" t="s">
        <v>325</v>
      </c>
      <c r="H287" s="23" t="str">
        <f t="shared" si="9"/>
        <v>林＊卿</v>
      </c>
      <c r="I287" s="23" t="str">
        <f t="shared" si="8"/>
        <v>2＊901960</v>
      </c>
      <c r="J287" s="33" t="s">
        <v>544</v>
      </c>
      <c r="K287" s="33" t="s">
        <v>1182</v>
      </c>
      <c r="L287" s="33">
        <v>5760191</v>
      </c>
      <c r="M287" s="33">
        <v>5760300</v>
      </c>
      <c r="N287" s="33">
        <v>5761050</v>
      </c>
      <c r="O287" s="33">
        <v>5761110</v>
      </c>
      <c r="P287" s="33"/>
      <c r="Q287" s="33">
        <v>1410</v>
      </c>
      <c r="R287" s="2"/>
      <c r="S287" s="2"/>
      <c r="T287" s="2"/>
      <c r="U287" s="2"/>
      <c r="V287" s="2"/>
      <c r="W287" s="18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2"/>
      <c r="AP287" s="2"/>
      <c r="AQ287" s="2"/>
      <c r="AR287" s="1"/>
      <c r="AS287" s="1"/>
      <c r="AT287" s="1"/>
      <c r="AU287" s="1"/>
      <c r="AV287" s="1"/>
      <c r="AW287" s="2"/>
      <c r="AX287" s="1"/>
      <c r="AY287" s="1"/>
      <c r="AZ287" s="1"/>
      <c r="BA287" s="1" t="s">
        <v>1377</v>
      </c>
      <c r="BB287" s="1"/>
      <c r="BC287" s="1"/>
      <c r="BD287" s="1"/>
      <c r="BE287" s="1" t="s">
        <v>1377</v>
      </c>
      <c r="BF287" s="2"/>
      <c r="BG287" s="1" t="s">
        <v>1183</v>
      </c>
      <c r="BH287" s="2"/>
      <c r="BI287" s="2"/>
      <c r="BJ287" s="1"/>
      <c r="BK287" s="2"/>
      <c r="BL287" s="2"/>
      <c r="BM287" s="2"/>
      <c r="BN287" s="1"/>
      <c r="BO287" s="25"/>
    </row>
    <row r="288" spans="1:67" ht="46.8">
      <c r="A288" s="23">
        <v>284</v>
      </c>
      <c r="B288" s="33" t="s">
        <v>1084</v>
      </c>
      <c r="C288" s="33" t="s">
        <v>917</v>
      </c>
      <c r="D288" s="33" t="s">
        <v>218</v>
      </c>
      <c r="E288" s="33">
        <v>75</v>
      </c>
      <c r="F288" s="33" t="s">
        <v>442</v>
      </c>
      <c r="G288" s="33" t="s">
        <v>879</v>
      </c>
      <c r="H288" s="23" t="str">
        <f t="shared" si="9"/>
        <v>曾＊居</v>
      </c>
      <c r="I288" s="23" t="str">
        <f t="shared" si="8"/>
        <v>2＊762892</v>
      </c>
      <c r="J288" s="33" t="s">
        <v>544</v>
      </c>
      <c r="K288" s="33" t="s">
        <v>1139</v>
      </c>
      <c r="L288" s="33">
        <v>5760191</v>
      </c>
      <c r="M288" s="33">
        <v>5760300</v>
      </c>
      <c r="N288" s="33">
        <v>5760475</v>
      </c>
      <c r="O288" s="33"/>
      <c r="P288" s="33"/>
      <c r="Q288" s="33">
        <v>1410</v>
      </c>
      <c r="R288" s="2"/>
      <c r="S288" s="2"/>
      <c r="T288" s="2"/>
      <c r="U288" s="2"/>
      <c r="V288" s="2"/>
      <c r="W288" s="18"/>
      <c r="X288" s="1"/>
      <c r="Y288" s="1"/>
      <c r="Z288" s="1"/>
      <c r="AA288" s="1"/>
      <c r="AB288" s="1" t="s">
        <v>1377</v>
      </c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2"/>
      <c r="AP288" s="2"/>
      <c r="AQ288" s="2"/>
      <c r="AR288" s="1"/>
      <c r="AS288" s="1"/>
      <c r="AT288" s="1"/>
      <c r="AU288" s="1"/>
      <c r="AV288" s="1"/>
      <c r="AW288" s="2"/>
      <c r="AX288" s="1"/>
      <c r="AY288" s="1"/>
      <c r="AZ288" s="1"/>
      <c r="BA288" s="1"/>
      <c r="BB288" s="1"/>
      <c r="BC288" s="1"/>
      <c r="BD288" s="1"/>
      <c r="BE288" s="1"/>
      <c r="BF288" s="2"/>
      <c r="BG288" s="1"/>
      <c r="BH288" s="2"/>
      <c r="BI288" s="2"/>
      <c r="BJ288" s="1"/>
      <c r="BK288" s="2"/>
      <c r="BL288" s="2"/>
      <c r="BM288" s="2"/>
      <c r="BN288" s="27" t="s">
        <v>1111</v>
      </c>
      <c r="BO288" s="25"/>
    </row>
    <row r="289" spans="1:67" ht="31.2">
      <c r="A289" s="23">
        <v>285</v>
      </c>
      <c r="B289" s="33" t="s">
        <v>1085</v>
      </c>
      <c r="C289" s="33" t="s">
        <v>918</v>
      </c>
      <c r="D289" s="33" t="s">
        <v>218</v>
      </c>
      <c r="E289" s="33">
        <v>61</v>
      </c>
      <c r="F289" s="33" t="s">
        <v>765</v>
      </c>
      <c r="G289" s="33" t="s">
        <v>570</v>
      </c>
      <c r="H289" s="23" t="str">
        <f t="shared" si="9"/>
        <v>張＊琴</v>
      </c>
      <c r="I289" s="23" t="str">
        <f t="shared" si="8"/>
        <v>2＊101247</v>
      </c>
      <c r="J289" s="33" t="s">
        <v>765</v>
      </c>
      <c r="K289" s="33" t="s">
        <v>1142</v>
      </c>
      <c r="L289" s="33">
        <v>5760475</v>
      </c>
      <c r="M289" s="33">
        <v>5761110</v>
      </c>
      <c r="N289" s="33"/>
      <c r="O289" s="33"/>
      <c r="P289" s="33"/>
      <c r="Q289" s="33">
        <v>1410</v>
      </c>
      <c r="R289" s="2"/>
      <c r="S289" s="2"/>
      <c r="T289" s="2"/>
      <c r="U289" s="2"/>
      <c r="V289" s="2"/>
      <c r="W289" s="18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2"/>
      <c r="AP289" s="2"/>
      <c r="AQ289" s="2"/>
      <c r="AR289" s="1"/>
      <c r="AS289" s="1"/>
      <c r="AT289" s="1"/>
      <c r="AU289" s="1"/>
      <c r="AV289" s="1"/>
      <c r="AW289" s="2"/>
      <c r="AX289" s="1"/>
      <c r="AY289" s="1"/>
      <c r="AZ289" s="1"/>
      <c r="BA289" s="1" t="s">
        <v>1377</v>
      </c>
      <c r="BB289" s="1"/>
      <c r="BC289" s="1"/>
      <c r="BD289" s="1"/>
      <c r="BE289" s="1"/>
      <c r="BF289" s="2"/>
      <c r="BG289" s="1"/>
      <c r="BH289" s="2"/>
      <c r="BI289" s="2"/>
      <c r="BJ289" s="1"/>
      <c r="BK289" s="2"/>
      <c r="BL289" s="2"/>
      <c r="BM289" s="2"/>
      <c r="BN289" s="27" t="s">
        <v>1111</v>
      </c>
      <c r="BO289" s="25"/>
    </row>
    <row r="290" spans="1:67" ht="16.2">
      <c r="A290" s="23">
        <v>286</v>
      </c>
      <c r="B290" s="33" t="s">
        <v>1086</v>
      </c>
      <c r="C290" s="33" t="s">
        <v>919</v>
      </c>
      <c r="D290" s="33" t="s">
        <v>216</v>
      </c>
      <c r="E290" s="33">
        <v>41</v>
      </c>
      <c r="F290" s="33" t="s">
        <v>325</v>
      </c>
      <c r="G290" s="33" t="s">
        <v>325</v>
      </c>
      <c r="H290" s="23" t="str">
        <f t="shared" si="9"/>
        <v>張＊愉</v>
      </c>
      <c r="I290" s="23" t="str">
        <f t="shared" si="8"/>
        <v>0＊219397</v>
      </c>
      <c r="J290" s="33" t="s">
        <v>768</v>
      </c>
      <c r="K290" s="33">
        <v>5760350</v>
      </c>
      <c r="L290" s="33">
        <v>5760350</v>
      </c>
      <c r="M290" s="33"/>
      <c r="N290" s="33"/>
      <c r="O290" s="33"/>
      <c r="P290" s="33"/>
      <c r="Q290" s="33">
        <v>1410</v>
      </c>
      <c r="R290" s="2"/>
      <c r="S290" s="2"/>
      <c r="T290" s="2"/>
      <c r="U290" s="2"/>
      <c r="V290" s="2"/>
      <c r="W290" s="18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2"/>
      <c r="AP290" s="2"/>
      <c r="AQ290" s="2"/>
      <c r="AR290" s="1"/>
      <c r="AS290" s="1"/>
      <c r="AT290" s="1"/>
      <c r="AU290" s="1"/>
      <c r="AV290" s="1"/>
      <c r="AW290" s="2"/>
      <c r="AX290" s="1"/>
      <c r="AY290" s="1"/>
      <c r="AZ290" s="1" t="s">
        <v>1377</v>
      </c>
      <c r="BA290" s="1"/>
      <c r="BB290" s="1"/>
      <c r="BC290" s="1"/>
      <c r="BD290" s="1"/>
      <c r="BE290" s="1"/>
      <c r="BF290" s="2"/>
      <c r="BG290" s="1"/>
      <c r="BH290" s="2"/>
      <c r="BI290" s="2"/>
      <c r="BJ290" s="1"/>
      <c r="BK290" s="2"/>
      <c r="BL290" s="2"/>
      <c r="BM290" s="2"/>
      <c r="BN290" s="1"/>
      <c r="BO290" s="25"/>
    </row>
    <row r="291" spans="1:67" ht="31.2">
      <c r="A291" s="23">
        <v>287</v>
      </c>
      <c r="B291" s="33" t="s">
        <v>1087</v>
      </c>
      <c r="C291" s="33" t="s">
        <v>553</v>
      </c>
      <c r="D291" s="33" t="s">
        <v>216</v>
      </c>
      <c r="E291" s="33">
        <v>47</v>
      </c>
      <c r="F291" s="33" t="s">
        <v>325</v>
      </c>
      <c r="G291" s="33" t="s">
        <v>325</v>
      </c>
      <c r="H291" s="23" t="str">
        <f t="shared" si="9"/>
        <v>林＊玲</v>
      </c>
      <c r="I291" s="23" t="str">
        <f t="shared" si="8"/>
        <v>1＊223205</v>
      </c>
      <c r="J291" s="33" t="s">
        <v>776</v>
      </c>
      <c r="K291" s="33" t="s">
        <v>1127</v>
      </c>
      <c r="L291" s="33">
        <v>5760190</v>
      </c>
      <c r="M291" s="33">
        <v>5760300</v>
      </c>
      <c r="N291" s="33"/>
      <c r="O291" s="33"/>
      <c r="P291" s="33"/>
      <c r="Q291" s="33">
        <v>1410</v>
      </c>
      <c r="R291" s="2"/>
      <c r="S291" s="2"/>
      <c r="T291" s="2"/>
      <c r="U291" s="2"/>
      <c r="V291" s="2"/>
      <c r="W291" s="18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2"/>
      <c r="AP291" s="2"/>
      <c r="AQ291" s="2"/>
      <c r="AR291" s="1"/>
      <c r="AS291" s="1"/>
      <c r="AT291" s="1"/>
      <c r="AU291" s="1"/>
      <c r="AV291" s="1"/>
      <c r="AW291" s="2"/>
      <c r="AX291" s="1"/>
      <c r="AY291" s="1"/>
      <c r="AZ291" s="1"/>
      <c r="BA291" s="1"/>
      <c r="BB291" s="1"/>
      <c r="BC291" s="1"/>
      <c r="BD291" s="1"/>
      <c r="BE291" s="1"/>
      <c r="BF291" s="1" t="s">
        <v>1377</v>
      </c>
      <c r="BG291" s="1"/>
      <c r="BH291" s="2"/>
      <c r="BI291" s="2"/>
      <c r="BJ291" s="1"/>
      <c r="BK291" s="2"/>
      <c r="BL291" s="2"/>
      <c r="BM291" s="2"/>
      <c r="BN291" s="32"/>
      <c r="BO291" s="25"/>
    </row>
    <row r="292" spans="1:67" ht="31.2">
      <c r="A292" s="23">
        <v>288</v>
      </c>
      <c r="B292" s="33" t="s">
        <v>1088</v>
      </c>
      <c r="C292" s="33" t="s">
        <v>920</v>
      </c>
      <c r="D292" s="33" t="s">
        <v>216</v>
      </c>
      <c r="E292" s="33">
        <v>71</v>
      </c>
      <c r="F292" s="33" t="s">
        <v>765</v>
      </c>
      <c r="G292" s="33" t="s">
        <v>806</v>
      </c>
      <c r="H292" s="23" t="str">
        <f t="shared" si="9"/>
        <v>陳＊珠貴</v>
      </c>
      <c r="I292" s="23" t="str">
        <f t="shared" si="8"/>
        <v>1＊141390</v>
      </c>
      <c r="J292" s="33" t="s">
        <v>778</v>
      </c>
      <c r="K292" s="33" t="s">
        <v>1143</v>
      </c>
      <c r="L292" s="33">
        <v>5760230</v>
      </c>
      <c r="M292" s="33">
        <v>5761110</v>
      </c>
      <c r="N292" s="33"/>
      <c r="O292" s="33"/>
      <c r="P292" s="33"/>
      <c r="Q292" s="33">
        <v>1410</v>
      </c>
      <c r="R292" s="2"/>
      <c r="S292" s="2"/>
      <c r="T292" s="2"/>
      <c r="U292" s="2"/>
      <c r="V292" s="2"/>
      <c r="W292" s="18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2"/>
      <c r="AP292" s="2"/>
      <c r="AQ292" s="2"/>
      <c r="AR292" s="1"/>
      <c r="AS292" s="1"/>
      <c r="AT292" s="1"/>
      <c r="AU292" s="1"/>
      <c r="AV292" s="1"/>
      <c r="AW292" s="2"/>
      <c r="AX292" s="1"/>
      <c r="AY292" s="1"/>
      <c r="AZ292" s="1"/>
      <c r="BA292" s="1" t="s">
        <v>1377</v>
      </c>
      <c r="BB292" s="1"/>
      <c r="BC292" s="1"/>
      <c r="BD292" s="1"/>
      <c r="BE292" s="1"/>
      <c r="BF292" s="2"/>
      <c r="BG292" s="1"/>
      <c r="BH292" s="2" t="s">
        <v>1378</v>
      </c>
      <c r="BI292" s="2"/>
      <c r="BJ292" s="1"/>
      <c r="BK292" s="2"/>
      <c r="BL292" s="2"/>
      <c r="BM292" s="2"/>
      <c r="BN292" s="1"/>
      <c r="BO292" s="25"/>
    </row>
    <row r="293" spans="1:67" ht="31.2">
      <c r="A293" s="23">
        <v>289</v>
      </c>
      <c r="B293" s="33" t="s">
        <v>1089</v>
      </c>
      <c r="C293" s="33" t="s">
        <v>921</v>
      </c>
      <c r="D293" s="33" t="s">
        <v>216</v>
      </c>
      <c r="E293" s="33">
        <v>65</v>
      </c>
      <c r="F293" s="33" t="s">
        <v>780</v>
      </c>
      <c r="G293" s="67">
        <v>44260</v>
      </c>
      <c r="H293" s="23" t="str">
        <f t="shared" si="9"/>
        <v>陳＊眞</v>
      </c>
      <c r="I293" s="23" t="str">
        <f t="shared" si="8"/>
        <v>0＊043172</v>
      </c>
      <c r="J293" s="33" t="s">
        <v>806</v>
      </c>
      <c r="K293" s="33" t="s">
        <v>1142</v>
      </c>
      <c r="L293" s="33">
        <v>5760475</v>
      </c>
      <c r="M293" s="33">
        <v>5761110</v>
      </c>
      <c r="N293" s="33"/>
      <c r="O293" s="33"/>
      <c r="P293" s="33"/>
      <c r="Q293" s="33">
        <v>1410</v>
      </c>
      <c r="R293" s="2"/>
      <c r="S293" s="2"/>
      <c r="T293" s="2"/>
      <c r="U293" s="2"/>
      <c r="V293" s="2"/>
      <c r="W293" s="18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2"/>
      <c r="AP293" s="2"/>
      <c r="AQ293" s="2"/>
      <c r="AR293" s="1"/>
      <c r="AS293" s="1"/>
      <c r="AT293" s="1"/>
      <c r="AU293" s="1"/>
      <c r="AV293" s="1"/>
      <c r="AW293" s="2"/>
      <c r="AX293" s="1"/>
      <c r="AY293" s="1"/>
      <c r="AZ293" s="1"/>
      <c r="BA293" s="1" t="s">
        <v>1377</v>
      </c>
      <c r="BB293" s="1"/>
      <c r="BC293" s="1"/>
      <c r="BD293" s="1"/>
      <c r="BE293" s="1"/>
      <c r="BF293" s="2"/>
      <c r="BG293" s="1"/>
      <c r="BH293" s="2"/>
      <c r="BI293" s="2"/>
      <c r="BJ293" s="1"/>
      <c r="BK293" s="2"/>
      <c r="BL293" s="2"/>
      <c r="BM293" s="2"/>
      <c r="BN293" s="27" t="s">
        <v>1111</v>
      </c>
      <c r="BO293" s="25"/>
    </row>
    <row r="294" spans="1:67" ht="31.2">
      <c r="A294" s="23">
        <v>290</v>
      </c>
      <c r="B294" s="33" t="s">
        <v>1090</v>
      </c>
      <c r="C294" s="33" t="s">
        <v>922</v>
      </c>
      <c r="D294" s="33" t="s">
        <v>216</v>
      </c>
      <c r="E294" s="33">
        <v>78</v>
      </c>
      <c r="F294" s="33" t="s">
        <v>567</v>
      </c>
      <c r="G294" s="67">
        <v>44261</v>
      </c>
      <c r="H294" s="23" t="str">
        <f t="shared" si="9"/>
        <v>黃＊文</v>
      </c>
      <c r="I294" s="23" t="str">
        <f t="shared" si="8"/>
        <v>0＊352684</v>
      </c>
      <c r="J294" s="33" t="s">
        <v>806</v>
      </c>
      <c r="K294" s="33" t="s">
        <v>1142</v>
      </c>
      <c r="L294" s="33">
        <v>5760475</v>
      </c>
      <c r="M294" s="33">
        <v>5761110</v>
      </c>
      <c r="N294" s="33"/>
      <c r="O294" s="33"/>
      <c r="P294" s="33"/>
      <c r="Q294" s="33">
        <v>1410</v>
      </c>
      <c r="R294" s="2"/>
      <c r="S294" s="2"/>
      <c r="T294" s="2"/>
      <c r="U294" s="2"/>
      <c r="V294" s="2"/>
      <c r="W294" s="18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2"/>
      <c r="AP294" s="2"/>
      <c r="AQ294" s="2"/>
      <c r="AR294" s="1"/>
      <c r="AS294" s="1"/>
      <c r="AT294" s="1"/>
      <c r="AU294" s="1"/>
      <c r="AV294" s="1"/>
      <c r="AW294" s="2"/>
      <c r="AX294" s="1"/>
      <c r="AY294" s="1"/>
      <c r="AZ294" s="1"/>
      <c r="BA294" s="1" t="s">
        <v>1377</v>
      </c>
      <c r="BB294" s="1"/>
      <c r="BC294" s="1"/>
      <c r="BD294" s="1"/>
      <c r="BE294" s="1"/>
      <c r="BF294" s="2"/>
      <c r="BG294" s="1"/>
      <c r="BH294" s="2"/>
      <c r="BI294" s="2"/>
      <c r="BJ294" s="1"/>
      <c r="BK294" s="2"/>
      <c r="BL294" s="2"/>
      <c r="BM294" s="2"/>
      <c r="BN294" s="27" t="s">
        <v>1111</v>
      </c>
      <c r="BO294" s="25"/>
    </row>
    <row r="295" spans="1:67" ht="31.2">
      <c r="A295" s="23">
        <v>291</v>
      </c>
      <c r="B295" s="33" t="s">
        <v>1091</v>
      </c>
      <c r="C295" s="33">
        <v>2835386</v>
      </c>
      <c r="D295" s="33" t="s">
        <v>216</v>
      </c>
      <c r="E295" s="33">
        <v>85</v>
      </c>
      <c r="F295" s="33" t="s">
        <v>780</v>
      </c>
      <c r="G295" s="67">
        <v>44259</v>
      </c>
      <c r="H295" s="23" t="str">
        <f t="shared" si="9"/>
        <v>郭＊玉</v>
      </c>
      <c r="I295" s="23" t="str">
        <f t="shared" si="8"/>
        <v>2＊35386</v>
      </c>
      <c r="J295" s="33" t="s">
        <v>806</v>
      </c>
      <c r="K295" s="33" t="s">
        <v>1142</v>
      </c>
      <c r="L295" s="33">
        <v>5760475</v>
      </c>
      <c r="M295" s="33">
        <v>5761110</v>
      </c>
      <c r="N295" s="33"/>
      <c r="O295" s="33"/>
      <c r="P295" s="33"/>
      <c r="Q295" s="33">
        <v>1410</v>
      </c>
      <c r="R295" s="2"/>
      <c r="S295" s="2"/>
      <c r="T295" s="2"/>
      <c r="U295" s="2"/>
      <c r="V295" s="2"/>
      <c r="W295" s="18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2"/>
      <c r="AP295" s="2"/>
      <c r="AQ295" s="2"/>
      <c r="AR295" s="1"/>
      <c r="AS295" s="1"/>
      <c r="AT295" s="1"/>
      <c r="AU295" s="1"/>
      <c r="AV295" s="1"/>
      <c r="AW295" s="2"/>
      <c r="AX295" s="1"/>
      <c r="AY295" s="1"/>
      <c r="AZ295" s="1"/>
      <c r="BA295" s="1" t="s">
        <v>1377</v>
      </c>
      <c r="BB295" s="1"/>
      <c r="BC295" s="1"/>
      <c r="BD295" s="1"/>
      <c r="BE295" s="1"/>
      <c r="BF295" s="2"/>
      <c r="BG295" s="1"/>
      <c r="BH295" s="2"/>
      <c r="BI295" s="2"/>
      <c r="BJ295" s="1"/>
      <c r="BK295" s="2"/>
      <c r="BL295" s="2"/>
      <c r="BM295" s="2"/>
      <c r="BN295" s="27" t="s">
        <v>1111</v>
      </c>
      <c r="BO295" s="25"/>
    </row>
    <row r="296" spans="1:67" ht="16.2">
      <c r="A296" s="23">
        <v>292</v>
      </c>
      <c r="B296" s="33" t="s">
        <v>1092</v>
      </c>
      <c r="C296" s="33" t="s">
        <v>552</v>
      </c>
      <c r="D296" s="33" t="s">
        <v>218</v>
      </c>
      <c r="E296" s="33">
        <v>86</v>
      </c>
      <c r="F296" s="33" t="s">
        <v>325</v>
      </c>
      <c r="G296" s="33" t="s">
        <v>325</v>
      </c>
      <c r="H296" s="23" t="str">
        <f t="shared" si="9"/>
        <v>簡＊豐</v>
      </c>
      <c r="I296" s="23" t="str">
        <f t="shared" si="8"/>
        <v>0＊311909</v>
      </c>
      <c r="J296" s="33" t="s">
        <v>806</v>
      </c>
      <c r="K296" s="33">
        <v>5760350</v>
      </c>
      <c r="L296" s="33">
        <v>5760350</v>
      </c>
      <c r="M296" s="33"/>
      <c r="N296" s="33"/>
      <c r="O296" s="33"/>
      <c r="P296" s="33"/>
      <c r="Q296" s="33">
        <v>1410</v>
      </c>
      <c r="R296" s="2"/>
      <c r="S296" s="2"/>
      <c r="T296" s="2"/>
      <c r="U296" s="2"/>
      <c r="V296" s="2"/>
      <c r="W296" s="18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2"/>
      <c r="AP296" s="2"/>
      <c r="AQ296" s="2"/>
      <c r="AR296" s="1"/>
      <c r="AS296" s="1"/>
      <c r="AT296" s="1"/>
      <c r="AU296" s="1"/>
      <c r="AV296" s="1"/>
      <c r="AW296" s="2"/>
      <c r="AX296" s="1"/>
      <c r="AY296" s="1"/>
      <c r="AZ296" s="1" t="s">
        <v>1377</v>
      </c>
      <c r="BA296" s="1"/>
      <c r="BB296" s="1"/>
      <c r="BC296" s="1"/>
      <c r="BD296" s="1"/>
      <c r="BE296" s="1"/>
      <c r="BF296" s="2"/>
      <c r="BG296" s="1"/>
      <c r="BH296" s="2"/>
      <c r="BI296" s="2"/>
      <c r="BJ296" s="1"/>
      <c r="BK296" s="2"/>
      <c r="BL296" s="2"/>
      <c r="BM296" s="2"/>
      <c r="BN296" s="1"/>
      <c r="BO296" s="25"/>
    </row>
    <row r="297" spans="1:67" ht="31.2">
      <c r="A297" s="23">
        <v>293</v>
      </c>
      <c r="B297" s="33" t="s">
        <v>692</v>
      </c>
      <c r="C297" s="33" t="s">
        <v>693</v>
      </c>
      <c r="D297" s="33" t="s">
        <v>218</v>
      </c>
      <c r="E297" s="33">
        <v>63</v>
      </c>
      <c r="F297" s="33" t="s">
        <v>325</v>
      </c>
      <c r="G297" s="33" t="s">
        <v>325</v>
      </c>
      <c r="H297" s="23" t="str">
        <f t="shared" si="9"/>
        <v>姚＊河</v>
      </c>
      <c r="I297" s="23" t="str">
        <f t="shared" si="8"/>
        <v>1＊441315</v>
      </c>
      <c r="J297" s="33" t="s">
        <v>806</v>
      </c>
      <c r="K297" s="33" t="s">
        <v>1127</v>
      </c>
      <c r="L297" s="33">
        <v>5760190</v>
      </c>
      <c r="M297" s="33">
        <v>5760300</v>
      </c>
      <c r="N297" s="33"/>
      <c r="O297" s="33"/>
      <c r="P297" s="33"/>
      <c r="Q297" s="33">
        <v>1410</v>
      </c>
      <c r="R297" s="2"/>
      <c r="S297" s="2"/>
      <c r="T297" s="2"/>
      <c r="U297" s="2"/>
      <c r="V297" s="2"/>
      <c r="W297" s="18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2"/>
      <c r="AP297" s="2"/>
      <c r="AQ297" s="2"/>
      <c r="AR297" s="1"/>
      <c r="AS297" s="1"/>
      <c r="AT297" s="1"/>
      <c r="AU297" s="1"/>
      <c r="AV297" s="1"/>
      <c r="AW297" s="2"/>
      <c r="AX297" s="1"/>
      <c r="AY297" s="1"/>
      <c r="AZ297" s="1"/>
      <c r="BA297" s="1"/>
      <c r="BB297" s="1"/>
      <c r="BC297" s="1"/>
      <c r="BD297" s="1"/>
      <c r="BE297" s="1"/>
      <c r="BF297" s="1" t="s">
        <v>1377</v>
      </c>
      <c r="BG297" s="1"/>
      <c r="BH297" s="2"/>
      <c r="BI297" s="2"/>
      <c r="BJ297" s="1"/>
      <c r="BK297" s="2"/>
      <c r="BL297" s="2"/>
      <c r="BM297" s="2"/>
      <c r="BN297" s="1"/>
      <c r="BO297" s="25"/>
    </row>
    <row r="298" spans="1:67" ht="16.2">
      <c r="A298" s="23">
        <v>294</v>
      </c>
      <c r="B298" s="33" t="s">
        <v>1093</v>
      </c>
      <c r="C298" s="33" t="s">
        <v>923</v>
      </c>
      <c r="D298" s="33" t="s">
        <v>218</v>
      </c>
      <c r="E298" s="33">
        <v>73</v>
      </c>
      <c r="F298" s="33" t="s">
        <v>325</v>
      </c>
      <c r="G298" s="33" t="s">
        <v>325</v>
      </c>
      <c r="H298" s="23" t="str">
        <f t="shared" si="9"/>
        <v>王＊藤</v>
      </c>
      <c r="I298" s="23" t="str">
        <f t="shared" si="8"/>
        <v>1＊772274</v>
      </c>
      <c r="J298" s="33" t="s">
        <v>806</v>
      </c>
      <c r="K298" s="33">
        <v>5760350</v>
      </c>
      <c r="L298" s="33">
        <v>5760350</v>
      </c>
      <c r="M298" s="33"/>
      <c r="N298" s="33"/>
      <c r="O298" s="33"/>
      <c r="P298" s="33"/>
      <c r="Q298" s="33">
        <v>1410</v>
      </c>
      <c r="R298" s="2"/>
      <c r="S298" s="2"/>
      <c r="T298" s="2"/>
      <c r="U298" s="2"/>
      <c r="V298" s="2"/>
      <c r="W298" s="18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2"/>
      <c r="AP298" s="2"/>
      <c r="AQ298" s="2"/>
      <c r="AR298" s="1"/>
      <c r="AS298" s="1"/>
      <c r="AT298" s="1"/>
      <c r="AU298" s="1"/>
      <c r="AV298" s="1"/>
      <c r="AW298" s="2"/>
      <c r="AX298" s="1"/>
      <c r="AY298" s="1"/>
      <c r="AZ298" s="1" t="s">
        <v>1377</v>
      </c>
      <c r="BA298" s="1"/>
      <c r="BB298" s="1"/>
      <c r="BC298" s="1"/>
      <c r="BD298" s="1"/>
      <c r="BE298" s="1"/>
      <c r="BF298" s="2"/>
      <c r="BG298" s="1"/>
      <c r="BH298" s="2"/>
      <c r="BI298" s="2"/>
      <c r="BJ298" s="1"/>
      <c r="BK298" s="2"/>
      <c r="BL298" s="2"/>
      <c r="BM298" s="2"/>
      <c r="BN298" s="1"/>
      <c r="BO298" s="25"/>
    </row>
    <row r="299" spans="1:67" ht="31.2">
      <c r="A299" s="23">
        <v>295</v>
      </c>
      <c r="B299" s="33" t="s">
        <v>1094</v>
      </c>
      <c r="C299" s="33" t="s">
        <v>561</v>
      </c>
      <c r="D299" s="33" t="s">
        <v>218</v>
      </c>
      <c r="E299" s="33">
        <v>69</v>
      </c>
      <c r="F299" s="33" t="s">
        <v>325</v>
      </c>
      <c r="G299" s="33" t="s">
        <v>325</v>
      </c>
      <c r="H299" s="23" t="str">
        <f t="shared" si="9"/>
        <v>陳＊樹</v>
      </c>
      <c r="I299" s="23" t="str">
        <f t="shared" si="8"/>
        <v>1＊627452</v>
      </c>
      <c r="J299" s="33" t="s">
        <v>879</v>
      </c>
      <c r="K299" s="33" t="s">
        <v>1127</v>
      </c>
      <c r="L299" s="33">
        <v>5760190</v>
      </c>
      <c r="M299" s="33">
        <v>5760300</v>
      </c>
      <c r="N299" s="33"/>
      <c r="O299" s="33"/>
      <c r="P299" s="33"/>
      <c r="Q299" s="33">
        <v>1410</v>
      </c>
      <c r="R299" s="2"/>
      <c r="S299" s="2"/>
      <c r="T299" s="2"/>
      <c r="U299" s="2"/>
      <c r="V299" s="2"/>
      <c r="W299" s="18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2"/>
      <c r="AP299" s="2"/>
      <c r="AQ299" s="2"/>
      <c r="AR299" s="1"/>
      <c r="AS299" s="1"/>
      <c r="AT299" s="1"/>
      <c r="AU299" s="1"/>
      <c r="AV299" s="1"/>
      <c r="AW299" s="2"/>
      <c r="AX299" s="1"/>
      <c r="AY299" s="1"/>
      <c r="AZ299" s="1"/>
      <c r="BA299" s="1"/>
      <c r="BB299" s="1"/>
      <c r="BC299" s="1"/>
      <c r="BD299" s="1"/>
      <c r="BE299" s="1"/>
      <c r="BF299" s="1" t="s">
        <v>1377</v>
      </c>
      <c r="BG299" s="1"/>
      <c r="BH299" s="2"/>
      <c r="BI299" s="2"/>
      <c r="BJ299" s="1"/>
      <c r="BK299" s="2"/>
      <c r="BL299" s="2"/>
      <c r="BM299" s="2"/>
      <c r="BN299" s="1"/>
      <c r="BO299" s="25"/>
    </row>
    <row r="300" spans="1:67" ht="31.2">
      <c r="A300" s="23">
        <v>296</v>
      </c>
      <c r="B300" s="33" t="s">
        <v>1095</v>
      </c>
      <c r="C300" s="33" t="s">
        <v>924</v>
      </c>
      <c r="D300" s="33" t="s">
        <v>216</v>
      </c>
      <c r="E300" s="33">
        <v>85</v>
      </c>
      <c r="F300" s="33" t="s">
        <v>325</v>
      </c>
      <c r="G300" s="33" t="s">
        <v>325</v>
      </c>
      <c r="H300" s="23" t="str">
        <f t="shared" si="9"/>
        <v>李＊玉品</v>
      </c>
      <c r="I300" s="23" t="str">
        <f t="shared" si="8"/>
        <v>2＊797309</v>
      </c>
      <c r="J300" s="33" t="s">
        <v>879</v>
      </c>
      <c r="K300" s="33" t="s">
        <v>1143</v>
      </c>
      <c r="L300" s="33">
        <v>5760230</v>
      </c>
      <c r="M300" s="33">
        <v>5761110</v>
      </c>
      <c r="N300" s="33"/>
      <c r="O300" s="33"/>
      <c r="P300" s="33"/>
      <c r="Q300" s="33">
        <v>1410</v>
      </c>
      <c r="R300" s="2"/>
      <c r="S300" s="2"/>
      <c r="T300" s="2"/>
      <c r="U300" s="2"/>
      <c r="V300" s="2"/>
      <c r="W300" s="18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2"/>
      <c r="AP300" s="2"/>
      <c r="AQ300" s="2"/>
      <c r="AR300" s="1"/>
      <c r="AS300" s="1"/>
      <c r="AT300" s="1"/>
      <c r="AU300" s="1"/>
      <c r="AV300" s="1"/>
      <c r="AW300" s="2"/>
      <c r="AX300" s="1"/>
      <c r="AY300" s="1"/>
      <c r="AZ300" s="1"/>
      <c r="BA300" s="1" t="s">
        <v>1377</v>
      </c>
      <c r="BB300" s="1"/>
      <c r="BC300" s="1"/>
      <c r="BD300" s="1"/>
      <c r="BE300" s="1"/>
      <c r="BF300" s="2"/>
      <c r="BG300" s="1"/>
      <c r="BH300" s="2" t="s">
        <v>1378</v>
      </c>
      <c r="BI300" s="2"/>
      <c r="BJ300" s="1"/>
      <c r="BK300" s="2"/>
      <c r="BL300" s="2"/>
      <c r="BM300" s="2"/>
      <c r="BN300" s="1"/>
      <c r="BO300" s="25"/>
    </row>
    <row r="301" spans="1:67" ht="62.4">
      <c r="A301" s="23">
        <v>297</v>
      </c>
      <c r="B301" s="33" t="s">
        <v>1096</v>
      </c>
      <c r="C301" s="33" t="s">
        <v>925</v>
      </c>
      <c r="D301" s="33" t="s">
        <v>218</v>
      </c>
      <c r="E301" s="33">
        <v>80</v>
      </c>
      <c r="F301" s="33" t="s">
        <v>325</v>
      </c>
      <c r="G301" s="33" t="s">
        <v>325</v>
      </c>
      <c r="H301" s="23" t="str">
        <f t="shared" si="9"/>
        <v>施＊民</v>
      </c>
      <c r="I301" s="23" t="str">
        <f t="shared" si="8"/>
        <v>2＊797529</v>
      </c>
      <c r="J301" s="33" t="s">
        <v>879</v>
      </c>
      <c r="K301" s="33" t="s">
        <v>1184</v>
      </c>
      <c r="L301" s="33">
        <v>5760191</v>
      </c>
      <c r="M301" s="33">
        <v>5760300</v>
      </c>
      <c r="N301" s="33">
        <v>5760475</v>
      </c>
      <c r="O301" s="33">
        <v>5761110</v>
      </c>
      <c r="P301" s="33"/>
      <c r="Q301" s="33">
        <v>1410</v>
      </c>
      <c r="R301" s="2"/>
      <c r="S301" s="2"/>
      <c r="T301" s="2"/>
      <c r="U301" s="2"/>
      <c r="V301" s="2"/>
      <c r="W301" s="18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2"/>
      <c r="AP301" s="2"/>
      <c r="AQ301" s="2"/>
      <c r="AR301" s="1"/>
      <c r="AS301" s="1"/>
      <c r="AT301" s="1"/>
      <c r="AU301" s="1"/>
      <c r="AV301" s="1"/>
      <c r="AW301" s="2"/>
      <c r="AX301" s="1"/>
      <c r="AY301" s="1"/>
      <c r="AZ301" s="1"/>
      <c r="BA301" s="1" t="s">
        <v>1377</v>
      </c>
      <c r="BB301" s="1"/>
      <c r="BC301" s="1"/>
      <c r="BD301" s="1"/>
      <c r="BE301" s="1"/>
      <c r="BF301" s="2"/>
      <c r="BG301" s="1" t="s">
        <v>1133</v>
      </c>
      <c r="BH301" s="2" t="s">
        <v>1108</v>
      </c>
      <c r="BI301" s="2"/>
      <c r="BJ301" s="1"/>
      <c r="BK301" s="2"/>
      <c r="BL301" s="2"/>
      <c r="BM301" s="2"/>
      <c r="BN301" s="27" t="s">
        <v>1111</v>
      </c>
      <c r="BO301" s="25"/>
    </row>
    <row r="302" spans="1:67" ht="16.2">
      <c r="A302" s="20"/>
      <c r="B302" s="5"/>
      <c r="C302" s="5"/>
      <c r="D302" s="5"/>
      <c r="E302" s="5"/>
      <c r="F302" s="5"/>
      <c r="G302" s="5"/>
      <c r="H302" s="5"/>
      <c r="I302" s="5"/>
      <c r="J302" s="5"/>
      <c r="K302" s="6"/>
      <c r="L302" s="6"/>
      <c r="M302" s="6"/>
      <c r="N302" s="6"/>
      <c r="O302" s="6"/>
      <c r="P302" s="6"/>
      <c r="Q302" s="7" t="s">
        <v>45</v>
      </c>
      <c r="R302" s="8">
        <f>COUNTIF(R5:R301,BO1)*2</f>
        <v>0</v>
      </c>
      <c r="S302" s="8">
        <f>COUNTIF(S5:S301,BO1)+1*2</f>
        <v>2</v>
      </c>
      <c r="T302" s="8">
        <f>COUNTIF(T5:T301,BO1)+1*2</f>
        <v>2</v>
      </c>
      <c r="U302" s="8">
        <f>COUNTIF(U5:U301,BO1)</f>
        <v>3</v>
      </c>
      <c r="V302" s="8">
        <f>COUNTIF(V5:V301,BO1)</f>
        <v>1</v>
      </c>
      <c r="W302" s="8">
        <f>COUNTIF(W5:W301,BO1)</f>
        <v>0</v>
      </c>
      <c r="X302" s="8">
        <f>COUNTIF(X5:X301,BO1)</f>
        <v>0</v>
      </c>
      <c r="Y302" s="8">
        <f>COUNTIF(Y5:Y301,BO1)</f>
        <v>0</v>
      </c>
      <c r="Z302" s="8">
        <f>COUNTIF(Z5:Z301,BO1)</f>
        <v>0</v>
      </c>
      <c r="AA302" s="8">
        <f>COUNTIF(AA5:AA301,BO1)</f>
        <v>1</v>
      </c>
      <c r="AB302" s="8">
        <f>COUNTIF(AB5:AB301,BO1)</f>
        <v>11</v>
      </c>
      <c r="AC302" s="8">
        <f>COUNTIF(AC5:AC301,BO1)</f>
        <v>1</v>
      </c>
      <c r="AD302" s="8">
        <f>COUNTIF(AD5:AD301,BO1)+2</f>
        <v>2</v>
      </c>
      <c r="AE302" s="8">
        <f>COUNTIF(AE5:AE301,BO1)</f>
        <v>0</v>
      </c>
      <c r="AF302" s="8">
        <f>COUNTIF(AF5:AF301,BO1)</f>
        <v>0</v>
      </c>
      <c r="AG302" s="8">
        <f>COUNTIF(AG5:AG301,BO1)+2</f>
        <v>2</v>
      </c>
      <c r="AH302" s="8">
        <f>COUNTIF(AH5:AH301,BO1)</f>
        <v>0</v>
      </c>
      <c r="AI302" s="8">
        <f>COUNTIF(AI5:AI301,BO1)</f>
        <v>0</v>
      </c>
      <c r="AJ302" s="8">
        <f>COUNTIF(AJ5:AJ301,BO1)</f>
        <v>0</v>
      </c>
      <c r="AK302" s="8">
        <f>COUNTIF(AK5:AK301,BO1)</f>
        <v>0</v>
      </c>
      <c r="AL302" s="8">
        <f>COUNTIF(AL5:AL301,BO1)</f>
        <v>0</v>
      </c>
      <c r="AM302" s="8">
        <f>COUNTIF(AM5:AM301,BO1)</f>
        <v>0</v>
      </c>
      <c r="AN302" s="8">
        <f>COUNTIF(AN5:AN301,BO1)</f>
        <v>1</v>
      </c>
      <c r="AO302" s="8">
        <f>COUNTIF(AO5:AO301,BO1)</f>
        <v>0</v>
      </c>
      <c r="AP302" s="8">
        <f>COUNTIF(AP5:AP301,BO1)+1</f>
        <v>1</v>
      </c>
      <c r="AQ302" s="8">
        <f>COUNTIF(AQ5:AQ301,BO1)</f>
        <v>0</v>
      </c>
      <c r="AR302" s="8">
        <f>COUNTIF(AR5:AR301,BO1)</f>
        <v>0</v>
      </c>
      <c r="AS302" s="8">
        <f>COUNTIF(AS5:AS301,BO1)</f>
        <v>0</v>
      </c>
      <c r="AT302" s="8">
        <f>COUNTIF(AT5:AT301,BO1)</f>
        <v>0</v>
      </c>
      <c r="AU302" s="8">
        <f>COUNTIF(AU5:AU301,BO1)</f>
        <v>0</v>
      </c>
      <c r="AV302" s="8">
        <f>COUNTIF(AV5:AV301,BO1)</f>
        <v>0</v>
      </c>
      <c r="AW302" s="8">
        <f>COUNTIF(AW5:AW301,BO1)</f>
        <v>7</v>
      </c>
      <c r="AX302" s="8">
        <f>COUNTIF(AX5:AX301,BO1)</f>
        <v>2</v>
      </c>
      <c r="AY302" s="8">
        <f>COUNTIF(AY5:AY301,BO1)</f>
        <v>27</v>
      </c>
      <c r="AZ302" s="8">
        <f>COUNTIF(AZ5:AZ301,BO1)</f>
        <v>23</v>
      </c>
      <c r="BA302" s="8">
        <f>COUNTIF(BA5:BA301,BO1)</f>
        <v>43</v>
      </c>
      <c r="BB302" s="8">
        <f>COUNTIF(BB5:BB301,BO1)</f>
        <v>1</v>
      </c>
      <c r="BC302" s="8">
        <f>COUNTIF(BC5:BC301,BO1)</f>
        <v>24</v>
      </c>
      <c r="BD302" s="8">
        <f>COUNTIF(BD5:BD301,BO1)</f>
        <v>5</v>
      </c>
      <c r="BE302" s="8">
        <f>COUNTIF(BE5:BE301,BO1)</f>
        <v>24</v>
      </c>
      <c r="BF302" s="8">
        <f>COUNTIF(BF5:BF301,BO1)+5</f>
        <v>130</v>
      </c>
      <c r="BG302" s="8">
        <f>COUNTIF(BG5:BG301,BO1)+11</f>
        <v>20</v>
      </c>
      <c r="BH302" s="8">
        <f>COUNTIF(BH5:BH301,BO1)</f>
        <v>14</v>
      </c>
      <c r="BI302" s="8">
        <f>COUNTIF(BI5:BI301,BO1)+2</f>
        <v>2</v>
      </c>
      <c r="BJ302" s="8">
        <f>COUNTIF(BJ5:BJ301,BO1)+9</f>
        <v>9</v>
      </c>
      <c r="BK302" s="8">
        <f>COUNTIF(BK5:BK301,BO1)+3</f>
        <v>3</v>
      </c>
      <c r="BL302" s="8">
        <f>COUNTIF(BL5:BL301,BO1)</f>
        <v>3</v>
      </c>
      <c r="BM302" s="8">
        <f>COUNTIF(BM5:BM301,BO1)</f>
        <v>1</v>
      </c>
      <c r="BN302" s="8">
        <f>COUNTIF(BN5:BN301,BO1)+35</f>
        <v>35</v>
      </c>
      <c r="BO302" s="25"/>
    </row>
    <row r="303" spans="1:67" ht="16.2">
      <c r="A303" s="25"/>
      <c r="B303" s="25"/>
      <c r="C303" s="10"/>
      <c r="D303" s="25"/>
      <c r="E303" s="25"/>
      <c r="F303" s="25"/>
      <c r="G303" s="25"/>
      <c r="H303" s="9"/>
      <c r="I303" s="10"/>
      <c r="J303" s="11"/>
      <c r="K303" s="12"/>
      <c r="L303" s="12"/>
      <c r="M303" s="12"/>
      <c r="N303" s="12"/>
      <c r="O303" s="12"/>
      <c r="P303" s="12"/>
      <c r="Q303" s="12"/>
      <c r="R303" s="25" t="s">
        <v>579</v>
      </c>
      <c r="S303" s="25"/>
      <c r="T303" s="25"/>
      <c r="U303" s="25"/>
      <c r="V303" s="25"/>
      <c r="W303" s="13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1"/>
      <c r="BO303" s="25"/>
    </row>
    <row r="304" spans="1:67">
      <c r="A304" s="25"/>
      <c r="B304" s="25"/>
      <c r="C304" s="12"/>
      <c r="D304" s="25"/>
      <c r="E304" s="25"/>
      <c r="F304" s="25"/>
      <c r="G304" s="25"/>
      <c r="H304" s="23" t="str">
        <f>REPLACE(B304,2,1,"＊")</f>
        <v>＊</v>
      </c>
      <c r="I304" s="23" t="str">
        <f>REPLACE(C304,2,1,"＊")</f>
        <v>＊</v>
      </c>
      <c r="J304" s="25"/>
      <c r="Q304" s="12"/>
      <c r="T304" s="25"/>
      <c r="U304" s="25"/>
      <c r="V304" s="25"/>
      <c r="W304" s="14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1"/>
      <c r="BO304" s="25"/>
    </row>
    <row r="305" spans="1:67">
      <c r="A305" s="25"/>
      <c r="B305" s="25"/>
      <c r="C305" s="10"/>
      <c r="D305" s="25"/>
      <c r="E305" s="25"/>
      <c r="F305" s="25"/>
      <c r="G305" s="25"/>
      <c r="H305" s="25"/>
      <c r="I305" s="10"/>
      <c r="J305" s="11"/>
      <c r="Q305" s="12"/>
      <c r="R305" s="158" t="s">
        <v>1380</v>
      </c>
      <c r="S305" s="158"/>
      <c r="T305" s="25"/>
      <c r="U305" s="25"/>
      <c r="V305" s="25"/>
      <c r="W305" s="14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1"/>
      <c r="BO305" s="25"/>
    </row>
    <row r="306" spans="1:67">
      <c r="A306" s="25"/>
      <c r="B306" s="25"/>
      <c r="C306" s="25"/>
      <c r="D306" s="25"/>
      <c r="E306" s="25"/>
      <c r="F306" s="25"/>
      <c r="G306" s="25"/>
      <c r="I306" s="25"/>
      <c r="J306" s="25"/>
      <c r="Q306" s="12"/>
      <c r="R306" s="25"/>
      <c r="S306" s="25"/>
      <c r="T306" s="25"/>
      <c r="V306" s="25"/>
      <c r="W306" s="14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1"/>
      <c r="BO306" s="25"/>
    </row>
    <row r="307" spans="1:67">
      <c r="C307" s="25"/>
      <c r="H307" s="158" t="s">
        <v>52</v>
      </c>
      <c r="I307" s="25"/>
      <c r="J307" s="25"/>
      <c r="W307" s="14"/>
    </row>
    <row r="308" spans="1:67">
      <c r="C308" s="25"/>
      <c r="H308" s="158"/>
      <c r="I308" s="25"/>
      <c r="J308" s="25"/>
      <c r="W308" s="14"/>
    </row>
    <row r="309" spans="1:67">
      <c r="H309" s="158"/>
      <c r="W309" s="14"/>
    </row>
    <row r="310" spans="1:67">
      <c r="H310" s="158"/>
      <c r="W310" s="14"/>
    </row>
    <row r="311" spans="1:67">
      <c r="H311" s="158"/>
      <c r="W311" s="16"/>
    </row>
    <row r="312" spans="1:67">
      <c r="W312" s="14"/>
    </row>
    <row r="313" spans="1:67">
      <c r="W313" s="14"/>
    </row>
    <row r="314" spans="1:67">
      <c r="W314" s="14"/>
    </row>
    <row r="315" spans="1:67">
      <c r="W315" s="14"/>
    </row>
    <row r="316" spans="1:67">
      <c r="W316" s="14"/>
    </row>
    <row r="317" spans="1:67" ht="16.2">
      <c r="H317" s="22"/>
      <c r="W317" s="14"/>
    </row>
    <row r="318" spans="1:67">
      <c r="W318" s="14"/>
    </row>
    <row r="319" spans="1:67">
      <c r="W319" s="14"/>
    </row>
    <row r="320" spans="1:67">
      <c r="W320" s="14"/>
    </row>
    <row r="321" spans="23:23">
      <c r="W321" s="14"/>
    </row>
    <row r="322" spans="23:23">
      <c r="W322" s="17"/>
    </row>
    <row r="323" spans="23:23">
      <c r="W323" s="25"/>
    </row>
    <row r="324" spans="23:23">
      <c r="W324" s="25"/>
    </row>
    <row r="325" spans="23:23">
      <c r="W325" s="25"/>
    </row>
    <row r="326" spans="23:23">
      <c r="W326" s="25"/>
    </row>
    <row r="327" spans="23:23">
      <c r="W327" s="15"/>
    </row>
    <row r="328" spans="23:23">
      <c r="W328" s="15"/>
    </row>
    <row r="329" spans="23:23">
      <c r="W329" s="15"/>
    </row>
  </sheetData>
  <mergeCells count="62">
    <mergeCell ref="F1:F4"/>
    <mergeCell ref="G1:G4"/>
    <mergeCell ref="H1:H4"/>
    <mergeCell ref="I1:I4"/>
    <mergeCell ref="J1:J4"/>
    <mergeCell ref="A1:A4"/>
    <mergeCell ref="B1:B4"/>
    <mergeCell ref="C1:C4"/>
    <mergeCell ref="D1:D4"/>
    <mergeCell ref="E1:E4"/>
    <mergeCell ref="BN1:BN4"/>
    <mergeCell ref="R2:R4"/>
    <mergeCell ref="S2:S4"/>
    <mergeCell ref="T2:T4"/>
    <mergeCell ref="U2:U4"/>
    <mergeCell ref="R1:W1"/>
    <mergeCell ref="X1:AL1"/>
    <mergeCell ref="AM1:AV1"/>
    <mergeCell ref="AW1:BL1"/>
    <mergeCell ref="BM1:BM4"/>
    <mergeCell ref="AH2:AI3"/>
    <mergeCell ref="AJ2:AL2"/>
    <mergeCell ref="AF3:AF4"/>
    <mergeCell ref="AM2:AV2"/>
    <mergeCell ref="AG3:AG4"/>
    <mergeCell ref="AJ3:AL3"/>
    <mergeCell ref="BH3:BH4"/>
    <mergeCell ref="AM3:AN3"/>
    <mergeCell ref="AO3:AO4"/>
    <mergeCell ref="AP3:AP4"/>
    <mergeCell ref="AQ3:AQ4"/>
    <mergeCell ref="AR3:AS3"/>
    <mergeCell ref="AT3:AV3"/>
    <mergeCell ref="AW2:AW4"/>
    <mergeCell ref="AX2:AY3"/>
    <mergeCell ref="AZ2:BA3"/>
    <mergeCell ref="BB2:BL2"/>
    <mergeCell ref="BK3:BK4"/>
    <mergeCell ref="BL3:BL4"/>
    <mergeCell ref="BI3:BI4"/>
    <mergeCell ref="BJ3:BJ4"/>
    <mergeCell ref="R305:S305"/>
    <mergeCell ref="H307:H311"/>
    <mergeCell ref="BB3:BC3"/>
    <mergeCell ref="BD3:BE3"/>
    <mergeCell ref="BF3:BG3"/>
    <mergeCell ref="Z3:Z4"/>
    <mergeCell ref="AC3:AC4"/>
    <mergeCell ref="AD3:AD4"/>
    <mergeCell ref="AE3:AE4"/>
    <mergeCell ref="V2:V4"/>
    <mergeCell ref="X2:Y3"/>
    <mergeCell ref="Z2:AG2"/>
    <mergeCell ref="AA3:AB3"/>
    <mergeCell ref="Q1:Q4"/>
    <mergeCell ref="K1:K4"/>
    <mergeCell ref="W2:W4"/>
    <mergeCell ref="L1:L4"/>
    <mergeCell ref="M1:M4"/>
    <mergeCell ref="N1:N4"/>
    <mergeCell ref="O1:O4"/>
    <mergeCell ref="P1:P4"/>
  </mergeCells>
  <phoneticPr fontId="9" type="noConversion"/>
  <pageMargins left="0.19685039370078741" right="0" top="0.43307086614173229" bottom="0.31496062992125984" header="0.23622047244094491" footer="0"/>
  <pageSetup paperSize="9" scale="39" fitToHeight="0" orientation="landscape" r:id="rId1"/>
  <headerFooter>
    <oddHeader xml:space="preserve">&amp;C&amp;"標楷體,粗體"&amp;24新光醫院 110 年 2 月份心臟血管外科年度手術人數申報表&amp;R   </oddHeader>
    <oddFooter>&amp;R&amp;P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N393"/>
  <sheetViews>
    <sheetView zoomScale="80" zoomScaleNormal="80" zoomScaleSheetLayoutView="55" workbookViewId="0">
      <pane xSplit="11" ySplit="4" topLeftCell="L5" activePane="bottomRight" state="frozen"/>
      <selection pane="topRight" activeCell="J1" sqref="J1"/>
      <selection pane="bottomLeft" activeCell="A5" sqref="A5"/>
      <selection pane="bottomRight" activeCell="B1" sqref="B1:G1048576"/>
    </sheetView>
  </sheetViews>
  <sheetFormatPr defaultColWidth="14.77734375" defaultRowHeight="15.6"/>
  <cols>
    <col min="1" max="1" width="6.33203125" style="15" bestFit="1" customWidth="1"/>
    <col min="2" max="2" width="23.21875" style="15" hidden="1" customWidth="1"/>
    <col min="3" max="3" width="11.88671875" style="15" hidden="1" customWidth="1"/>
    <col min="4" max="5" width="6.33203125" style="15" hidden="1" customWidth="1"/>
    <col min="6" max="7" width="13.21875" style="15" hidden="1" customWidth="1"/>
    <col min="8" max="8" width="18.44140625" style="15" customWidth="1"/>
    <col min="9" max="9" width="11.88671875" style="15" customWidth="1"/>
    <col min="10" max="10" width="13.21875" style="15" bestFit="1" customWidth="1"/>
    <col min="11" max="11" width="11.21875" style="26" bestFit="1" customWidth="1"/>
    <col min="12" max="12" width="10.5546875" style="15" hidden="1" customWidth="1"/>
    <col min="13" max="14" width="9.44140625" style="15" hidden="1" customWidth="1"/>
    <col min="15" max="15" width="8.5546875" style="15" hidden="1" customWidth="1"/>
    <col min="16" max="16" width="7.44140625" style="15" customWidth="1"/>
    <col min="17" max="17" width="9.6640625" style="4" bestFit="1" customWidth="1"/>
    <col min="18" max="19" width="6.44140625" style="4" bestFit="1" customWidth="1"/>
    <col min="20" max="20" width="5.88671875" style="4" bestFit="1" customWidth="1"/>
    <col min="21" max="21" width="5.44140625" style="4" bestFit="1" customWidth="1"/>
    <col min="22" max="22" width="9.44140625" style="4" bestFit="1" customWidth="1"/>
    <col min="23" max="23" width="5.77734375" style="4" bestFit="1" customWidth="1"/>
    <col min="24" max="24" width="4.44140625" style="4" bestFit="1" customWidth="1"/>
    <col min="25" max="25" width="5.77734375" style="4" bestFit="1" customWidth="1"/>
    <col min="26" max="26" width="2.88671875" style="4" bestFit="1" customWidth="1"/>
    <col min="27" max="27" width="3.88671875" style="4" bestFit="1" customWidth="1"/>
    <col min="28" max="28" width="3.77734375" style="4" bestFit="1" customWidth="1"/>
    <col min="29" max="29" width="4.6640625" style="4" bestFit="1" customWidth="1"/>
    <col min="30" max="30" width="6.109375" style="4" bestFit="1" customWidth="1"/>
    <col min="31" max="31" width="7.77734375" style="4" bestFit="1" customWidth="1"/>
    <col min="32" max="32" width="6.21875" style="4" bestFit="1" customWidth="1"/>
    <col min="33" max="33" width="5.77734375" style="4" bestFit="1" customWidth="1"/>
    <col min="34" max="34" width="5.44140625" style="4" bestFit="1" customWidth="1"/>
    <col min="35" max="35" width="5.77734375" style="4" bestFit="1" customWidth="1"/>
    <col min="36" max="36" width="6.44140625" style="4" bestFit="1" customWidth="1"/>
    <col min="37" max="37" width="6" style="4" bestFit="1" customWidth="1"/>
    <col min="38" max="38" width="2.88671875" style="4" bestFit="1" customWidth="1"/>
    <col min="39" max="39" width="3.21875" style="4" bestFit="1" customWidth="1"/>
    <col min="40" max="40" width="3.77734375" style="4" bestFit="1" customWidth="1"/>
    <col min="41" max="41" width="4.6640625" style="4" bestFit="1" customWidth="1"/>
    <col min="42" max="42" width="5" style="4" bestFit="1" customWidth="1"/>
    <col min="43" max="43" width="3" style="4" bestFit="1" customWidth="1"/>
    <col min="44" max="44" width="2.77734375" style="4" bestFit="1" customWidth="1"/>
    <col min="45" max="45" width="5.77734375" style="4" bestFit="1" customWidth="1"/>
    <col min="46" max="46" width="6.44140625" style="4" bestFit="1" customWidth="1"/>
    <col min="47" max="47" width="6" style="4" bestFit="1" customWidth="1"/>
    <col min="48" max="48" width="6.6640625" style="4" bestFit="1" customWidth="1"/>
    <col min="49" max="49" width="3" style="4" bestFit="1" customWidth="1"/>
    <col min="50" max="52" width="3.88671875" style="4" bestFit="1" customWidth="1"/>
    <col min="53" max="53" width="3.77734375" style="4" bestFit="1" customWidth="1"/>
    <col min="54" max="54" width="4.6640625" style="4" bestFit="1" customWidth="1"/>
    <col min="55" max="55" width="5.77734375" style="4" bestFit="1" customWidth="1"/>
    <col min="56" max="56" width="5.109375" style="4" bestFit="1" customWidth="1"/>
    <col min="57" max="57" width="8.77734375" style="4" bestFit="1" customWidth="1"/>
    <col min="58" max="58" width="8.88671875" style="4" customWidth="1"/>
    <col min="59" max="59" width="3.88671875" style="4" bestFit="1" customWidth="1"/>
    <col min="60" max="60" width="4.6640625" style="4" bestFit="1" customWidth="1"/>
    <col min="61" max="61" width="5" style="4" bestFit="1" customWidth="1"/>
    <col min="62" max="62" width="5.77734375" style="4" bestFit="1" customWidth="1"/>
    <col min="63" max="63" width="9.44140625" style="4" bestFit="1" customWidth="1"/>
    <col min="64" max="64" width="6" style="4" bestFit="1" customWidth="1"/>
    <col min="65" max="65" width="13.109375" style="4" customWidth="1"/>
    <col min="66" max="66" width="3.21875" style="4" bestFit="1" customWidth="1"/>
    <col min="67" max="16384" width="14.77734375" style="4"/>
  </cols>
  <sheetData>
    <row r="1" spans="1:66">
      <c r="A1" s="151" t="s">
        <v>0</v>
      </c>
      <c r="B1" s="151" t="s">
        <v>1</v>
      </c>
      <c r="C1" s="153" t="s">
        <v>46</v>
      </c>
      <c r="D1" s="151" t="s">
        <v>2</v>
      </c>
      <c r="E1" s="151" t="s">
        <v>3</v>
      </c>
      <c r="F1" s="151" t="s">
        <v>1187</v>
      </c>
      <c r="G1" s="151" t="s">
        <v>1188</v>
      </c>
      <c r="H1" s="151" t="s">
        <v>1</v>
      </c>
      <c r="I1" s="153" t="s">
        <v>46</v>
      </c>
      <c r="J1" s="155" t="s">
        <v>47</v>
      </c>
      <c r="K1" s="149" t="s">
        <v>48</v>
      </c>
      <c r="L1" s="182" t="s">
        <v>2294</v>
      </c>
      <c r="M1" s="182" t="s">
        <v>2295</v>
      </c>
      <c r="N1" s="182" t="s">
        <v>2296</v>
      </c>
      <c r="O1" s="182" t="s">
        <v>2317</v>
      </c>
      <c r="P1" s="149" t="s">
        <v>1189</v>
      </c>
      <c r="Q1" s="143" t="s">
        <v>4</v>
      </c>
      <c r="R1" s="144"/>
      <c r="S1" s="144"/>
      <c r="T1" s="144"/>
      <c r="U1" s="144"/>
      <c r="V1" s="145"/>
      <c r="W1" s="141" t="s">
        <v>5</v>
      </c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1"/>
      <c r="AM1" s="140"/>
      <c r="AN1" s="140"/>
      <c r="AO1" s="140"/>
      <c r="AP1" s="140"/>
      <c r="AQ1" s="140"/>
      <c r="AR1" s="140"/>
      <c r="AS1" s="140"/>
      <c r="AT1" s="140"/>
      <c r="AU1" s="140"/>
      <c r="AV1" s="141" t="s">
        <v>6</v>
      </c>
      <c r="AW1" s="140"/>
      <c r="AX1" s="140"/>
      <c r="AY1" s="140"/>
      <c r="AZ1" s="140"/>
      <c r="BA1" s="140"/>
      <c r="BB1" s="140"/>
      <c r="BC1" s="140"/>
      <c r="BD1" s="140"/>
      <c r="BE1" s="140"/>
      <c r="BF1" s="140"/>
      <c r="BG1" s="140"/>
      <c r="BH1" s="140"/>
      <c r="BI1" s="140"/>
      <c r="BJ1" s="140"/>
      <c r="BK1" s="140"/>
      <c r="BL1" s="141" t="s">
        <v>7</v>
      </c>
      <c r="BM1" s="141" t="s">
        <v>8</v>
      </c>
      <c r="BN1" s="26" t="s">
        <v>9</v>
      </c>
    </row>
    <row r="2" spans="1:66">
      <c r="A2" s="152"/>
      <c r="B2" s="150"/>
      <c r="C2" s="154"/>
      <c r="D2" s="150"/>
      <c r="E2" s="150"/>
      <c r="F2" s="150"/>
      <c r="G2" s="150"/>
      <c r="H2" s="150"/>
      <c r="I2" s="154"/>
      <c r="J2" s="150"/>
      <c r="K2" s="156"/>
      <c r="L2" s="160"/>
      <c r="M2" s="160"/>
      <c r="N2" s="160"/>
      <c r="O2" s="160"/>
      <c r="P2" s="150"/>
      <c r="Q2" s="139" t="s">
        <v>1185</v>
      </c>
      <c r="R2" s="142" t="s">
        <v>10</v>
      </c>
      <c r="S2" s="139" t="s">
        <v>11</v>
      </c>
      <c r="T2" s="139" t="s">
        <v>12</v>
      </c>
      <c r="U2" s="139" t="s">
        <v>13</v>
      </c>
      <c r="V2" s="146" t="s">
        <v>50</v>
      </c>
      <c r="W2" s="139" t="s">
        <v>14</v>
      </c>
      <c r="X2" s="140"/>
      <c r="Y2" s="139" t="s">
        <v>15</v>
      </c>
      <c r="Z2" s="140"/>
      <c r="AA2" s="140"/>
      <c r="AB2" s="140"/>
      <c r="AC2" s="140"/>
      <c r="AD2" s="140"/>
      <c r="AE2" s="140"/>
      <c r="AF2" s="140"/>
      <c r="AG2" s="139" t="s">
        <v>16</v>
      </c>
      <c r="AH2" s="140"/>
      <c r="AI2" s="139" t="s">
        <v>17</v>
      </c>
      <c r="AJ2" s="140"/>
      <c r="AK2" s="140"/>
      <c r="AL2" s="139" t="s">
        <v>18</v>
      </c>
      <c r="AM2" s="140"/>
      <c r="AN2" s="140"/>
      <c r="AO2" s="140"/>
      <c r="AP2" s="140"/>
      <c r="AQ2" s="140"/>
      <c r="AR2" s="140"/>
      <c r="AS2" s="140"/>
      <c r="AT2" s="140"/>
      <c r="AU2" s="140"/>
      <c r="AV2" s="139" t="s">
        <v>19</v>
      </c>
      <c r="AW2" s="139" t="s">
        <v>20</v>
      </c>
      <c r="AX2" s="140"/>
      <c r="AY2" s="139" t="s">
        <v>1186</v>
      </c>
      <c r="AZ2" s="140"/>
      <c r="BA2" s="139" t="s">
        <v>21</v>
      </c>
      <c r="BB2" s="140"/>
      <c r="BC2" s="140"/>
      <c r="BD2" s="140"/>
      <c r="BE2" s="140"/>
      <c r="BF2" s="140"/>
      <c r="BG2" s="140"/>
      <c r="BH2" s="140"/>
      <c r="BI2" s="140"/>
      <c r="BJ2" s="140"/>
      <c r="BK2" s="140"/>
      <c r="BL2" s="140"/>
      <c r="BM2" s="140"/>
      <c r="BN2" s="26"/>
    </row>
    <row r="3" spans="1:66">
      <c r="A3" s="152"/>
      <c r="B3" s="150"/>
      <c r="C3" s="154"/>
      <c r="D3" s="150"/>
      <c r="E3" s="150"/>
      <c r="F3" s="150"/>
      <c r="G3" s="150"/>
      <c r="H3" s="150"/>
      <c r="I3" s="154"/>
      <c r="J3" s="150"/>
      <c r="K3" s="156"/>
      <c r="L3" s="160"/>
      <c r="M3" s="160"/>
      <c r="N3" s="160"/>
      <c r="O3" s="160"/>
      <c r="P3" s="150"/>
      <c r="Q3" s="140"/>
      <c r="R3" s="140"/>
      <c r="S3" s="140"/>
      <c r="T3" s="140"/>
      <c r="U3" s="140"/>
      <c r="V3" s="147"/>
      <c r="W3" s="140"/>
      <c r="X3" s="140"/>
      <c r="Y3" s="139" t="s">
        <v>22</v>
      </c>
      <c r="Z3" s="139" t="s">
        <v>23</v>
      </c>
      <c r="AA3" s="140"/>
      <c r="AB3" s="139" t="s">
        <v>24</v>
      </c>
      <c r="AC3" s="139" t="s">
        <v>25</v>
      </c>
      <c r="AD3" s="139" t="s">
        <v>26</v>
      </c>
      <c r="AE3" s="139" t="s">
        <v>27</v>
      </c>
      <c r="AF3" s="139" t="s">
        <v>28</v>
      </c>
      <c r="AG3" s="140"/>
      <c r="AH3" s="140"/>
      <c r="AI3" s="139" t="s">
        <v>29</v>
      </c>
      <c r="AJ3" s="140"/>
      <c r="AK3" s="140"/>
      <c r="AL3" s="139" t="s">
        <v>23</v>
      </c>
      <c r="AM3" s="140"/>
      <c r="AN3" s="139" t="s">
        <v>24</v>
      </c>
      <c r="AO3" s="139" t="s">
        <v>25</v>
      </c>
      <c r="AP3" s="139" t="s">
        <v>28</v>
      </c>
      <c r="AQ3" s="139" t="s">
        <v>30</v>
      </c>
      <c r="AR3" s="140"/>
      <c r="AS3" s="139" t="s">
        <v>29</v>
      </c>
      <c r="AT3" s="140"/>
      <c r="AU3" s="140"/>
      <c r="AV3" s="140"/>
      <c r="AW3" s="140"/>
      <c r="AX3" s="140"/>
      <c r="AY3" s="140"/>
      <c r="AZ3" s="140"/>
      <c r="BA3" s="139" t="s">
        <v>31</v>
      </c>
      <c r="BB3" s="140"/>
      <c r="BC3" s="139" t="s">
        <v>29</v>
      </c>
      <c r="BD3" s="140"/>
      <c r="BE3" s="139" t="s">
        <v>23</v>
      </c>
      <c r="BF3" s="140"/>
      <c r="BG3" s="139" t="s">
        <v>24</v>
      </c>
      <c r="BH3" s="139" t="s">
        <v>25</v>
      </c>
      <c r="BI3" s="139" t="s">
        <v>28</v>
      </c>
      <c r="BJ3" s="139" t="s">
        <v>32</v>
      </c>
      <c r="BK3" s="139" t="s">
        <v>33</v>
      </c>
      <c r="BL3" s="140"/>
      <c r="BM3" s="140"/>
      <c r="BN3" s="26"/>
    </row>
    <row r="4" spans="1:66">
      <c r="A4" s="152"/>
      <c r="B4" s="150"/>
      <c r="C4" s="154"/>
      <c r="D4" s="150"/>
      <c r="E4" s="150"/>
      <c r="F4" s="150"/>
      <c r="G4" s="150"/>
      <c r="H4" s="150"/>
      <c r="I4" s="154"/>
      <c r="J4" s="150"/>
      <c r="K4" s="156"/>
      <c r="L4" s="160"/>
      <c r="M4" s="160"/>
      <c r="N4" s="160"/>
      <c r="O4" s="160"/>
      <c r="P4" s="150"/>
      <c r="Q4" s="140"/>
      <c r="R4" s="140"/>
      <c r="S4" s="140"/>
      <c r="T4" s="140"/>
      <c r="U4" s="140"/>
      <c r="V4" s="148"/>
      <c r="W4" s="27" t="s">
        <v>22</v>
      </c>
      <c r="X4" s="27" t="s">
        <v>34</v>
      </c>
      <c r="Y4" s="140"/>
      <c r="Z4" s="27" t="s">
        <v>35</v>
      </c>
      <c r="AA4" s="27" t="s">
        <v>36</v>
      </c>
      <c r="AB4" s="140"/>
      <c r="AC4" s="140"/>
      <c r="AD4" s="140"/>
      <c r="AE4" s="140"/>
      <c r="AF4" s="140"/>
      <c r="AG4" s="27" t="s">
        <v>22</v>
      </c>
      <c r="AH4" s="27" t="s">
        <v>37</v>
      </c>
      <c r="AI4" s="27" t="s">
        <v>22</v>
      </c>
      <c r="AJ4" s="27" t="s">
        <v>38</v>
      </c>
      <c r="AK4" s="27" t="s">
        <v>39</v>
      </c>
      <c r="AL4" s="27" t="s">
        <v>35</v>
      </c>
      <c r="AM4" s="27" t="s">
        <v>36</v>
      </c>
      <c r="AN4" s="140"/>
      <c r="AO4" s="140"/>
      <c r="AP4" s="140"/>
      <c r="AQ4" s="27" t="s">
        <v>40</v>
      </c>
      <c r="AR4" s="27" t="s">
        <v>41</v>
      </c>
      <c r="AS4" s="27" t="s">
        <v>22</v>
      </c>
      <c r="AT4" s="27" t="s">
        <v>38</v>
      </c>
      <c r="AU4" s="27" t="s">
        <v>39</v>
      </c>
      <c r="AV4" s="140"/>
      <c r="AW4" s="27" t="s">
        <v>40</v>
      </c>
      <c r="AX4" s="27" t="s">
        <v>41</v>
      </c>
      <c r="AY4" s="27" t="s">
        <v>40</v>
      </c>
      <c r="AZ4" s="27" t="s">
        <v>41</v>
      </c>
      <c r="BA4" s="27" t="s">
        <v>42</v>
      </c>
      <c r="BB4" s="27" t="s">
        <v>43</v>
      </c>
      <c r="BC4" s="27" t="s">
        <v>22</v>
      </c>
      <c r="BD4" s="27" t="s">
        <v>44</v>
      </c>
      <c r="BE4" s="27" t="s">
        <v>35</v>
      </c>
      <c r="BF4" s="27" t="s">
        <v>36</v>
      </c>
      <c r="BG4" s="140"/>
      <c r="BH4" s="140"/>
      <c r="BI4" s="140"/>
      <c r="BJ4" s="140"/>
      <c r="BK4" s="140"/>
      <c r="BL4" s="140"/>
      <c r="BM4" s="140"/>
      <c r="BN4" s="26"/>
    </row>
    <row r="5" spans="1:66" ht="16.350000000000001" customHeight="1">
      <c r="A5" s="23">
        <v>1</v>
      </c>
      <c r="B5" s="28" t="s">
        <v>215</v>
      </c>
      <c r="C5" s="28" t="s">
        <v>110</v>
      </c>
      <c r="D5" s="28" t="s">
        <v>216</v>
      </c>
      <c r="E5" s="28">
        <v>62</v>
      </c>
      <c r="F5" s="28"/>
      <c r="G5" s="28"/>
      <c r="H5" s="23" t="str">
        <f t="shared" ref="H5:H18" si="0">REPLACE(B5,2,1,"＊")</f>
        <v>陳＊金鳳</v>
      </c>
      <c r="I5" s="23" t="str">
        <f t="shared" ref="I5:I68" si="1">REPLACE(C5,2,1,"＊")</f>
        <v>1＊245344</v>
      </c>
      <c r="J5" s="28" t="s">
        <v>78</v>
      </c>
      <c r="K5" s="28" t="s">
        <v>67</v>
      </c>
      <c r="L5" s="60" t="s">
        <v>67</v>
      </c>
      <c r="M5" s="60"/>
      <c r="N5" s="60"/>
      <c r="O5" s="60"/>
      <c r="P5" s="41" t="s">
        <v>334</v>
      </c>
      <c r="Q5" s="3"/>
      <c r="R5" s="3"/>
      <c r="S5" s="3"/>
      <c r="T5" s="3"/>
      <c r="U5" s="3"/>
      <c r="V5" s="3"/>
      <c r="W5" s="3"/>
      <c r="X5" s="3"/>
      <c r="Y5" s="3"/>
      <c r="Z5" s="3"/>
      <c r="AA5" s="2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2"/>
      <c r="AW5" s="3"/>
      <c r="AX5" s="3"/>
      <c r="AY5" s="2"/>
      <c r="AZ5" s="2"/>
      <c r="BA5" s="3"/>
      <c r="BB5" s="1" t="s">
        <v>1377</v>
      </c>
      <c r="BC5" s="2"/>
      <c r="BD5" s="2"/>
      <c r="BE5" s="2"/>
      <c r="BF5" s="2"/>
      <c r="BG5" s="2"/>
      <c r="BH5" s="3"/>
      <c r="BI5" s="2"/>
      <c r="BJ5" s="2"/>
      <c r="BK5" s="3"/>
      <c r="BL5" s="2"/>
      <c r="BM5" s="1"/>
      <c r="BN5" s="26"/>
    </row>
    <row r="6" spans="1:66" ht="16.2">
      <c r="A6" s="23">
        <v>2</v>
      </c>
      <c r="B6" s="28" t="s">
        <v>217</v>
      </c>
      <c r="C6" s="28" t="s">
        <v>111</v>
      </c>
      <c r="D6" s="28" t="s">
        <v>218</v>
      </c>
      <c r="E6" s="28">
        <v>69</v>
      </c>
      <c r="F6" s="28"/>
      <c r="G6" s="28"/>
      <c r="H6" s="23" t="str">
        <f t="shared" si="0"/>
        <v>高＊誠</v>
      </c>
      <c r="I6" s="23" t="str">
        <f t="shared" si="1"/>
        <v>1＊562172</v>
      </c>
      <c r="J6" s="28" t="s">
        <v>78</v>
      </c>
      <c r="K6" s="28" t="s">
        <v>67</v>
      </c>
      <c r="L6" s="60" t="s">
        <v>67</v>
      </c>
      <c r="M6" s="60"/>
      <c r="N6" s="60"/>
      <c r="O6" s="60"/>
      <c r="P6" s="41" t="s">
        <v>334</v>
      </c>
      <c r="Q6" s="3"/>
      <c r="R6" s="3"/>
      <c r="S6" s="3"/>
      <c r="T6" s="3"/>
      <c r="U6" s="3"/>
      <c r="V6" s="3"/>
      <c r="W6" s="3"/>
      <c r="X6" s="3"/>
      <c r="Y6" s="3"/>
      <c r="Z6" s="3"/>
      <c r="AA6" s="2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2"/>
      <c r="AW6" s="3"/>
      <c r="AX6" s="3"/>
      <c r="AY6" s="2"/>
      <c r="AZ6" s="2"/>
      <c r="BA6" s="3"/>
      <c r="BB6" s="1" t="s">
        <v>1377</v>
      </c>
      <c r="BC6" s="2"/>
      <c r="BD6" s="2"/>
      <c r="BE6" s="2"/>
      <c r="BF6" s="2"/>
      <c r="BG6" s="2"/>
      <c r="BH6" s="3"/>
      <c r="BI6" s="2"/>
      <c r="BJ6" s="2"/>
      <c r="BK6" s="3"/>
      <c r="BL6" s="2"/>
      <c r="BM6" s="1"/>
      <c r="BN6" s="26"/>
    </row>
    <row r="7" spans="1:66" ht="16.2">
      <c r="A7" s="23">
        <v>3</v>
      </c>
      <c r="B7" s="28" t="s">
        <v>219</v>
      </c>
      <c r="C7" s="28" t="s">
        <v>112</v>
      </c>
      <c r="D7" s="28" t="s">
        <v>216</v>
      </c>
      <c r="E7" s="28">
        <v>67</v>
      </c>
      <c r="F7" s="28"/>
      <c r="G7" s="28"/>
      <c r="H7" s="23" t="str">
        <f t="shared" si="0"/>
        <v>邱＊梅</v>
      </c>
      <c r="I7" s="23" t="str">
        <f t="shared" si="1"/>
        <v>2＊289310</v>
      </c>
      <c r="J7" s="28" t="s">
        <v>78</v>
      </c>
      <c r="K7" s="28" t="s">
        <v>58</v>
      </c>
      <c r="L7" s="60" t="s">
        <v>58</v>
      </c>
      <c r="M7" s="60"/>
      <c r="N7" s="60"/>
      <c r="O7" s="60"/>
      <c r="P7" s="41" t="s">
        <v>334</v>
      </c>
      <c r="Q7" s="3"/>
      <c r="R7" s="3"/>
      <c r="S7" s="3"/>
      <c r="T7" s="3"/>
      <c r="U7" s="3"/>
      <c r="V7" s="3"/>
      <c r="W7" s="3"/>
      <c r="X7" s="3"/>
      <c r="Y7" s="3"/>
      <c r="Z7" s="3"/>
      <c r="AA7" s="2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2"/>
      <c r="AW7" s="3"/>
      <c r="AX7" s="1" t="s">
        <v>1377</v>
      </c>
      <c r="AY7" s="2"/>
      <c r="AZ7" s="2"/>
      <c r="BA7" s="3"/>
      <c r="BB7" s="3"/>
      <c r="BC7" s="2"/>
      <c r="BD7" s="2"/>
      <c r="BE7" s="2"/>
      <c r="BF7" s="2"/>
      <c r="BG7" s="2"/>
      <c r="BH7" s="3"/>
      <c r="BI7" s="2"/>
      <c r="BJ7" s="1"/>
      <c r="BK7" s="3"/>
      <c r="BL7" s="2"/>
      <c r="BM7" s="1"/>
      <c r="BN7" s="26"/>
    </row>
    <row r="8" spans="1:66" ht="16.2">
      <c r="A8" s="23">
        <v>4</v>
      </c>
      <c r="B8" s="28" t="s">
        <v>220</v>
      </c>
      <c r="C8" s="28" t="s">
        <v>113</v>
      </c>
      <c r="D8" s="28" t="s">
        <v>218</v>
      </c>
      <c r="E8" s="28">
        <v>48</v>
      </c>
      <c r="F8" s="28"/>
      <c r="G8" s="28"/>
      <c r="H8" s="23" t="str">
        <f t="shared" si="0"/>
        <v>王＊榮</v>
      </c>
      <c r="I8" s="23" t="str">
        <f t="shared" si="1"/>
        <v>2＊671706</v>
      </c>
      <c r="J8" s="28" t="s">
        <v>78</v>
      </c>
      <c r="K8" s="28" t="s">
        <v>67</v>
      </c>
      <c r="L8" s="60" t="s">
        <v>67</v>
      </c>
      <c r="M8" s="60"/>
      <c r="N8" s="60"/>
      <c r="O8" s="60"/>
      <c r="P8" s="41" t="s">
        <v>334</v>
      </c>
      <c r="Q8" s="3"/>
      <c r="R8" s="3"/>
      <c r="S8" s="3"/>
      <c r="T8" s="3"/>
      <c r="U8" s="3"/>
      <c r="V8" s="3"/>
      <c r="W8" s="3"/>
      <c r="X8" s="3"/>
      <c r="Y8" s="3"/>
      <c r="Z8" s="3"/>
      <c r="AA8" s="2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2"/>
      <c r="AW8" s="3"/>
      <c r="AX8" s="3"/>
      <c r="AY8" s="2"/>
      <c r="AZ8" s="2"/>
      <c r="BA8" s="3"/>
      <c r="BB8" s="1" t="s">
        <v>1377</v>
      </c>
      <c r="BC8" s="2"/>
      <c r="BD8" s="2"/>
      <c r="BE8" s="2"/>
      <c r="BF8" s="2"/>
      <c r="BG8" s="2"/>
      <c r="BH8" s="3"/>
      <c r="BI8" s="2"/>
      <c r="BJ8" s="2"/>
      <c r="BK8" s="3"/>
      <c r="BL8" s="2"/>
      <c r="BM8" s="1"/>
      <c r="BN8" s="26"/>
    </row>
    <row r="9" spans="1:66" ht="16.350000000000001" customHeight="1">
      <c r="A9" s="23">
        <v>5</v>
      </c>
      <c r="B9" s="28" t="s">
        <v>221</v>
      </c>
      <c r="C9" s="28" t="s">
        <v>114</v>
      </c>
      <c r="D9" s="28" t="s">
        <v>216</v>
      </c>
      <c r="E9" s="28">
        <v>67</v>
      </c>
      <c r="F9" s="28"/>
      <c r="G9" s="28"/>
      <c r="H9" s="23" t="str">
        <f t="shared" si="0"/>
        <v>莊＊英</v>
      </c>
      <c r="I9" s="23" t="str">
        <f t="shared" si="1"/>
        <v>1＊878491</v>
      </c>
      <c r="J9" s="28" t="s">
        <v>104</v>
      </c>
      <c r="K9" s="28" t="s">
        <v>115</v>
      </c>
      <c r="L9" s="60" t="s">
        <v>115</v>
      </c>
      <c r="M9" s="60"/>
      <c r="N9" s="60"/>
      <c r="O9" s="60"/>
      <c r="P9" s="41" t="s">
        <v>334</v>
      </c>
      <c r="Q9" s="3"/>
      <c r="R9" s="3"/>
      <c r="S9" s="3"/>
      <c r="T9" s="3"/>
      <c r="U9" s="3"/>
      <c r="V9" s="3"/>
      <c r="W9" s="3"/>
      <c r="X9" s="3"/>
      <c r="Y9" s="3"/>
      <c r="Z9" s="3"/>
      <c r="AA9" s="2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2"/>
      <c r="AW9" s="3"/>
      <c r="AX9" s="3"/>
      <c r="AY9" s="2"/>
      <c r="AZ9" s="2"/>
      <c r="BA9" s="3"/>
      <c r="BB9" s="3"/>
      <c r="BC9" s="2"/>
      <c r="BD9" s="2"/>
      <c r="BE9" s="1" t="s">
        <v>1377</v>
      </c>
      <c r="BF9" s="2"/>
      <c r="BG9" s="2"/>
      <c r="BH9" s="3"/>
      <c r="BI9" s="2"/>
      <c r="BJ9" s="2"/>
      <c r="BK9" s="3"/>
      <c r="BL9" s="2"/>
      <c r="BM9" s="1"/>
      <c r="BN9" s="26"/>
    </row>
    <row r="10" spans="1:66" ht="16.2">
      <c r="A10" s="23">
        <v>6</v>
      </c>
      <c r="B10" s="28" t="s">
        <v>222</v>
      </c>
      <c r="C10" s="28" t="s">
        <v>116</v>
      </c>
      <c r="D10" s="28" t="s">
        <v>218</v>
      </c>
      <c r="E10" s="28">
        <v>71</v>
      </c>
      <c r="F10" s="28"/>
      <c r="G10" s="28"/>
      <c r="H10" s="23" t="str">
        <f t="shared" si="0"/>
        <v>曾＊水</v>
      </c>
      <c r="I10" s="23" t="str">
        <f t="shared" si="1"/>
        <v>0＊001844</v>
      </c>
      <c r="J10" s="28" t="s">
        <v>104</v>
      </c>
      <c r="K10" s="28" t="s">
        <v>67</v>
      </c>
      <c r="L10" s="60" t="s">
        <v>67</v>
      </c>
      <c r="M10" s="60"/>
      <c r="N10" s="60"/>
      <c r="O10" s="60"/>
      <c r="P10" s="41" t="s">
        <v>334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2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2"/>
      <c r="AW10" s="3"/>
      <c r="AX10" s="3"/>
      <c r="AY10" s="2"/>
      <c r="AZ10" s="2"/>
      <c r="BA10" s="3"/>
      <c r="BB10" s="1" t="s">
        <v>1377</v>
      </c>
      <c r="BC10" s="2"/>
      <c r="BD10" s="2"/>
      <c r="BE10" s="2"/>
      <c r="BF10" s="2"/>
      <c r="BG10" s="2"/>
      <c r="BH10" s="3"/>
      <c r="BI10" s="2"/>
      <c r="BJ10" s="2"/>
      <c r="BK10" s="3"/>
      <c r="BL10" s="2"/>
      <c r="BM10" s="1"/>
      <c r="BN10" s="26"/>
    </row>
    <row r="11" spans="1:66" ht="16.2">
      <c r="A11" s="23">
        <v>7</v>
      </c>
      <c r="B11" s="28" t="s">
        <v>223</v>
      </c>
      <c r="C11" s="28" t="s">
        <v>117</v>
      </c>
      <c r="D11" s="28" t="s">
        <v>216</v>
      </c>
      <c r="E11" s="28">
        <v>77</v>
      </c>
      <c r="F11" s="28"/>
      <c r="G11" s="28"/>
      <c r="H11" s="23" t="str">
        <f t="shared" si="0"/>
        <v>何＊蓮</v>
      </c>
      <c r="I11" s="23" t="str">
        <f t="shared" si="1"/>
        <v>2＊649334</v>
      </c>
      <c r="J11" s="28" t="s">
        <v>104</v>
      </c>
      <c r="K11" s="28" t="s">
        <v>118</v>
      </c>
      <c r="L11" s="60" t="s">
        <v>118</v>
      </c>
      <c r="M11" s="60"/>
      <c r="N11" s="60"/>
      <c r="O11" s="60"/>
      <c r="P11" s="41" t="s">
        <v>334</v>
      </c>
      <c r="Q11" s="3"/>
      <c r="R11" s="3"/>
      <c r="S11" s="3"/>
      <c r="T11" s="3"/>
      <c r="U11" s="3"/>
      <c r="V11" s="3"/>
      <c r="W11" s="3"/>
      <c r="X11" s="3"/>
      <c r="Y11" s="3"/>
      <c r="Z11" s="3"/>
      <c r="AA11" s="2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2"/>
      <c r="AW11" s="3"/>
      <c r="AX11" s="3"/>
      <c r="AY11" s="2"/>
      <c r="AZ11" s="2"/>
      <c r="BA11" s="1" t="s">
        <v>1378</v>
      </c>
      <c r="BB11" s="3"/>
      <c r="BC11" s="2"/>
      <c r="BD11" s="2"/>
      <c r="BE11" s="2"/>
      <c r="BF11" s="2"/>
      <c r="BG11" s="2"/>
      <c r="BH11" s="3"/>
      <c r="BI11" s="2"/>
      <c r="BJ11" s="2"/>
      <c r="BK11" s="3"/>
      <c r="BL11" s="2"/>
      <c r="BM11" s="1"/>
      <c r="BN11" s="26"/>
    </row>
    <row r="12" spans="1:66" ht="16.2">
      <c r="A12" s="23">
        <v>8</v>
      </c>
      <c r="B12" s="28" t="s">
        <v>224</v>
      </c>
      <c r="C12" s="28" t="s">
        <v>119</v>
      </c>
      <c r="D12" s="28" t="s">
        <v>218</v>
      </c>
      <c r="E12" s="28">
        <v>83</v>
      </c>
      <c r="F12" s="28"/>
      <c r="G12" s="28"/>
      <c r="H12" s="23" t="str">
        <f t="shared" si="0"/>
        <v>蔡＊固</v>
      </c>
      <c r="I12" s="23" t="str">
        <f t="shared" si="1"/>
        <v>2＊741393</v>
      </c>
      <c r="J12" s="28" t="s">
        <v>104</v>
      </c>
      <c r="K12" s="28" t="s">
        <v>67</v>
      </c>
      <c r="L12" s="60" t="s">
        <v>67</v>
      </c>
      <c r="M12" s="60"/>
      <c r="N12" s="60"/>
      <c r="O12" s="60"/>
      <c r="P12" s="41" t="s">
        <v>334</v>
      </c>
      <c r="Q12" s="3"/>
      <c r="R12" s="3"/>
      <c r="S12" s="3"/>
      <c r="T12" s="3"/>
      <c r="U12" s="3"/>
      <c r="V12" s="3"/>
      <c r="W12" s="3"/>
      <c r="X12" s="3"/>
      <c r="Y12" s="3"/>
      <c r="Z12" s="3"/>
      <c r="AA12" s="2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2"/>
      <c r="AW12" s="3"/>
      <c r="AX12" s="3"/>
      <c r="AY12" s="2"/>
      <c r="AZ12" s="2"/>
      <c r="BA12" s="3"/>
      <c r="BB12" s="1" t="s">
        <v>1377</v>
      </c>
      <c r="BC12" s="2"/>
      <c r="BD12" s="2"/>
      <c r="BE12" s="2"/>
      <c r="BF12" s="2"/>
      <c r="BG12" s="2"/>
      <c r="BH12" s="3"/>
      <c r="BI12" s="2"/>
      <c r="BJ12" s="2"/>
      <c r="BK12" s="3"/>
      <c r="BL12" s="2"/>
      <c r="BM12" s="1"/>
      <c r="BN12" s="26"/>
    </row>
    <row r="13" spans="1:66" ht="16.350000000000001" customHeight="1">
      <c r="A13" s="23">
        <v>9</v>
      </c>
      <c r="B13" s="28" t="s">
        <v>225</v>
      </c>
      <c r="C13" s="28" t="s">
        <v>120</v>
      </c>
      <c r="D13" s="28" t="s">
        <v>216</v>
      </c>
      <c r="E13" s="28">
        <v>51</v>
      </c>
      <c r="F13" s="28"/>
      <c r="G13" s="28"/>
      <c r="H13" s="23" t="str">
        <f t="shared" si="0"/>
        <v>陳＊璇</v>
      </c>
      <c r="I13" s="23" t="str">
        <f t="shared" si="1"/>
        <v>1＊684506</v>
      </c>
      <c r="J13" s="28" t="s">
        <v>104</v>
      </c>
      <c r="K13" s="28" t="s">
        <v>58</v>
      </c>
      <c r="L13" s="60" t="s">
        <v>58</v>
      </c>
      <c r="M13" s="60"/>
      <c r="N13" s="60"/>
      <c r="O13" s="60"/>
      <c r="P13" s="41" t="s">
        <v>334</v>
      </c>
      <c r="Q13" s="3"/>
      <c r="R13" s="3"/>
      <c r="S13" s="3"/>
      <c r="T13" s="3"/>
      <c r="U13" s="3"/>
      <c r="V13" s="3"/>
      <c r="W13" s="3"/>
      <c r="X13" s="3"/>
      <c r="Y13" s="3"/>
      <c r="Z13" s="3"/>
      <c r="AA13" s="2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2"/>
      <c r="AW13" s="1" t="s">
        <v>1377</v>
      </c>
      <c r="AX13" s="3"/>
      <c r="AY13" s="2"/>
      <c r="AZ13" s="2"/>
      <c r="BA13" s="3"/>
      <c r="BB13" s="3"/>
      <c r="BC13" s="2"/>
      <c r="BD13" s="2"/>
      <c r="BE13" s="2"/>
      <c r="BF13" s="2"/>
      <c r="BG13" s="2"/>
      <c r="BH13" s="3"/>
      <c r="BI13" s="2"/>
      <c r="BJ13" s="2"/>
      <c r="BK13" s="3"/>
      <c r="BL13" s="2"/>
      <c r="BM13" s="1"/>
      <c r="BN13" s="26"/>
    </row>
    <row r="14" spans="1:66" ht="16.2">
      <c r="A14" s="23">
        <v>10</v>
      </c>
      <c r="B14" s="28" t="s">
        <v>227</v>
      </c>
      <c r="C14" s="28" t="s">
        <v>123</v>
      </c>
      <c r="D14" s="28" t="s">
        <v>216</v>
      </c>
      <c r="E14" s="28">
        <v>39</v>
      </c>
      <c r="F14" s="28"/>
      <c r="G14" s="28"/>
      <c r="H14" s="23" t="str">
        <f t="shared" si="0"/>
        <v>邱＊惠</v>
      </c>
      <c r="I14" s="23" t="str">
        <f t="shared" si="1"/>
        <v>1＊745617</v>
      </c>
      <c r="J14" s="28" t="s">
        <v>85</v>
      </c>
      <c r="K14" s="28" t="s">
        <v>115</v>
      </c>
      <c r="L14" s="60" t="s">
        <v>115</v>
      </c>
      <c r="M14" s="60"/>
      <c r="N14" s="60"/>
      <c r="O14" s="60"/>
      <c r="P14" s="41" t="s">
        <v>334</v>
      </c>
      <c r="Q14" s="3"/>
      <c r="R14" s="3"/>
      <c r="S14" s="3"/>
      <c r="T14" s="3"/>
      <c r="U14" s="3"/>
      <c r="V14" s="3"/>
      <c r="W14" s="3"/>
      <c r="X14" s="3"/>
      <c r="Y14" s="3"/>
      <c r="Z14" s="3"/>
      <c r="AA14" s="2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2"/>
      <c r="AW14" s="3"/>
      <c r="AX14" s="3"/>
      <c r="AY14" s="2"/>
      <c r="AZ14" s="2"/>
      <c r="BA14" s="3"/>
      <c r="BB14" s="3"/>
      <c r="BC14" s="2"/>
      <c r="BD14" s="2"/>
      <c r="BE14" s="1" t="s">
        <v>1377</v>
      </c>
      <c r="BF14" s="2"/>
      <c r="BG14" s="2"/>
      <c r="BH14" s="3"/>
      <c r="BI14" s="2"/>
      <c r="BJ14" s="2"/>
      <c r="BK14" s="3"/>
      <c r="BL14" s="2"/>
      <c r="BM14" s="1"/>
      <c r="BN14" s="26"/>
    </row>
    <row r="15" spans="1:66" ht="16.2">
      <c r="A15" s="23">
        <v>11</v>
      </c>
      <c r="B15" s="28" t="s">
        <v>228</v>
      </c>
      <c r="C15" s="28" t="s">
        <v>124</v>
      </c>
      <c r="D15" s="28" t="s">
        <v>218</v>
      </c>
      <c r="E15" s="28">
        <v>69</v>
      </c>
      <c r="F15" s="28"/>
      <c r="G15" s="28"/>
      <c r="H15" s="23" t="str">
        <f t="shared" si="0"/>
        <v>洪＊改</v>
      </c>
      <c r="I15" s="23" t="str">
        <f t="shared" si="1"/>
        <v>0＊765106</v>
      </c>
      <c r="J15" s="28" t="s">
        <v>85</v>
      </c>
      <c r="K15" s="28" t="s">
        <v>58</v>
      </c>
      <c r="L15" s="60" t="s">
        <v>58</v>
      </c>
      <c r="M15" s="60"/>
      <c r="N15" s="60"/>
      <c r="O15" s="60"/>
      <c r="P15" s="41" t="s">
        <v>334</v>
      </c>
      <c r="Q15" s="3"/>
      <c r="R15" s="3"/>
      <c r="S15" s="3"/>
      <c r="T15" s="3"/>
      <c r="U15" s="3"/>
      <c r="V15" s="3"/>
      <c r="W15" s="3"/>
      <c r="X15" s="3"/>
      <c r="Y15" s="3"/>
      <c r="Z15" s="3"/>
      <c r="AA15" s="2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2"/>
      <c r="AW15" s="3"/>
      <c r="AX15" s="1" t="s">
        <v>1377</v>
      </c>
      <c r="AY15" s="2"/>
      <c r="AZ15" s="2"/>
      <c r="BA15" s="3"/>
      <c r="BB15" s="3"/>
      <c r="BC15" s="2"/>
      <c r="BD15" s="2"/>
      <c r="BE15" s="2"/>
      <c r="BF15" s="2"/>
      <c r="BG15" s="2"/>
      <c r="BH15" s="3"/>
      <c r="BI15" s="2"/>
      <c r="BJ15" s="2"/>
      <c r="BK15" s="3"/>
      <c r="BL15" s="2"/>
      <c r="BM15" s="1"/>
      <c r="BN15" s="26"/>
    </row>
    <row r="16" spans="1:66" ht="16.2">
      <c r="A16" s="23">
        <v>12</v>
      </c>
      <c r="B16" s="28" t="s">
        <v>229</v>
      </c>
      <c r="C16" s="28" t="s">
        <v>125</v>
      </c>
      <c r="D16" s="28" t="s">
        <v>218</v>
      </c>
      <c r="E16" s="28">
        <v>64</v>
      </c>
      <c r="F16" s="28"/>
      <c r="G16" s="28"/>
      <c r="H16" s="23" t="str">
        <f t="shared" si="0"/>
        <v>張＊民</v>
      </c>
      <c r="I16" s="23" t="str">
        <f t="shared" si="1"/>
        <v>2＊568689</v>
      </c>
      <c r="J16" s="28" t="s">
        <v>85</v>
      </c>
      <c r="K16" s="28" t="s">
        <v>115</v>
      </c>
      <c r="L16" s="60" t="s">
        <v>115</v>
      </c>
      <c r="M16" s="60"/>
      <c r="N16" s="60"/>
      <c r="O16" s="60"/>
      <c r="P16" s="41" t="s">
        <v>334</v>
      </c>
      <c r="Q16" s="3"/>
      <c r="R16" s="3"/>
      <c r="S16" s="3"/>
      <c r="T16" s="3"/>
      <c r="U16" s="3"/>
      <c r="V16" s="3"/>
      <c r="W16" s="3"/>
      <c r="X16" s="3"/>
      <c r="Y16" s="3"/>
      <c r="Z16" s="3"/>
      <c r="AA16" s="2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2"/>
      <c r="AW16" s="3"/>
      <c r="AX16" s="3"/>
      <c r="AY16" s="2"/>
      <c r="AZ16" s="2"/>
      <c r="BA16" s="3"/>
      <c r="BB16" s="3"/>
      <c r="BC16" s="2"/>
      <c r="BD16" s="2"/>
      <c r="BE16" s="1" t="s">
        <v>1377</v>
      </c>
      <c r="BF16" s="2"/>
      <c r="BG16" s="2"/>
      <c r="BH16" s="3"/>
      <c r="BI16" s="2"/>
      <c r="BJ16" s="2"/>
      <c r="BK16" s="3"/>
      <c r="BL16" s="2"/>
      <c r="BM16" s="1"/>
      <c r="BN16" s="26"/>
    </row>
    <row r="17" spans="1:66" ht="16.350000000000001" customHeight="1">
      <c r="A17" s="23">
        <v>13</v>
      </c>
      <c r="B17" s="28" t="s">
        <v>230</v>
      </c>
      <c r="C17" s="28" t="s">
        <v>126</v>
      </c>
      <c r="D17" s="28" t="s">
        <v>216</v>
      </c>
      <c r="E17" s="28">
        <v>82</v>
      </c>
      <c r="F17" s="28"/>
      <c r="G17" s="28"/>
      <c r="H17" s="23" t="str">
        <f t="shared" si="0"/>
        <v>陳＊來好</v>
      </c>
      <c r="I17" s="23" t="str">
        <f t="shared" si="1"/>
        <v>0＊688969</v>
      </c>
      <c r="J17" s="28" t="s">
        <v>85</v>
      </c>
      <c r="K17" s="28" t="s">
        <v>115</v>
      </c>
      <c r="L17" s="60" t="s">
        <v>115</v>
      </c>
      <c r="M17" s="60"/>
      <c r="N17" s="60"/>
      <c r="O17" s="60"/>
      <c r="P17" s="41" t="s">
        <v>334</v>
      </c>
      <c r="Q17" s="3"/>
      <c r="R17" s="3"/>
      <c r="S17" s="3"/>
      <c r="T17" s="3"/>
      <c r="U17" s="3"/>
      <c r="V17" s="3"/>
      <c r="W17" s="3"/>
      <c r="X17" s="3"/>
      <c r="Y17" s="3"/>
      <c r="Z17" s="3"/>
      <c r="AA17" s="2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2"/>
      <c r="AW17" s="3"/>
      <c r="AX17" s="3"/>
      <c r="AY17" s="2"/>
      <c r="AZ17" s="2"/>
      <c r="BA17" s="3"/>
      <c r="BB17" s="3"/>
      <c r="BC17" s="2"/>
      <c r="BD17" s="2"/>
      <c r="BE17" s="1" t="s">
        <v>1377</v>
      </c>
      <c r="BF17" s="2"/>
      <c r="BG17" s="2"/>
      <c r="BH17" s="3"/>
      <c r="BI17" s="2"/>
      <c r="BJ17" s="2"/>
      <c r="BK17" s="3"/>
      <c r="BL17" s="2"/>
      <c r="BM17" s="1"/>
      <c r="BN17" s="26"/>
    </row>
    <row r="18" spans="1:66" ht="16.2">
      <c r="A18" s="23">
        <v>14</v>
      </c>
      <c r="B18" s="28" t="s">
        <v>231</v>
      </c>
      <c r="C18" s="28" t="s">
        <v>127</v>
      </c>
      <c r="D18" s="28" t="s">
        <v>218</v>
      </c>
      <c r="E18" s="28">
        <v>61</v>
      </c>
      <c r="F18" s="28"/>
      <c r="G18" s="28"/>
      <c r="H18" s="23" t="str">
        <f t="shared" si="0"/>
        <v>李＊富</v>
      </c>
      <c r="I18" s="23" t="str">
        <f t="shared" si="1"/>
        <v>0＊199105</v>
      </c>
      <c r="J18" s="28" t="s">
        <v>85</v>
      </c>
      <c r="K18" s="28" t="s">
        <v>115</v>
      </c>
      <c r="L18" s="60" t="s">
        <v>115</v>
      </c>
      <c r="M18" s="60"/>
      <c r="N18" s="60"/>
      <c r="O18" s="60"/>
      <c r="P18" s="41" t="s">
        <v>334</v>
      </c>
      <c r="Q18" s="3"/>
      <c r="R18" s="3"/>
      <c r="S18" s="3"/>
      <c r="T18" s="3"/>
      <c r="U18" s="3"/>
      <c r="V18" s="3"/>
      <c r="W18" s="3"/>
      <c r="X18" s="3"/>
      <c r="Y18" s="3"/>
      <c r="Z18" s="3"/>
      <c r="AA18" s="2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2"/>
      <c r="AW18" s="3"/>
      <c r="AX18" s="3"/>
      <c r="AY18" s="2"/>
      <c r="AZ18" s="2"/>
      <c r="BA18" s="3"/>
      <c r="BB18" s="3"/>
      <c r="BC18" s="2"/>
      <c r="BD18" s="2"/>
      <c r="BE18" s="2"/>
      <c r="BF18" s="2"/>
      <c r="BG18" s="2"/>
      <c r="BH18" s="3"/>
      <c r="BI18" s="2"/>
      <c r="BJ18" s="2"/>
      <c r="BK18" s="3"/>
      <c r="BL18" s="2"/>
      <c r="BM18" s="1"/>
      <c r="BN18" s="26"/>
    </row>
    <row r="19" spans="1:66" ht="33.6" customHeight="1">
      <c r="A19" s="23">
        <v>15</v>
      </c>
      <c r="B19" s="42" t="s">
        <v>128</v>
      </c>
      <c r="C19" s="28" t="s">
        <v>129</v>
      </c>
      <c r="D19" s="28" t="s">
        <v>216</v>
      </c>
      <c r="E19" s="28">
        <v>50</v>
      </c>
      <c r="F19" s="28" t="s">
        <v>66</v>
      </c>
      <c r="G19" s="28" t="s">
        <v>130</v>
      </c>
      <c r="H19" s="42" t="s">
        <v>1383</v>
      </c>
      <c r="I19" s="23" t="str">
        <f t="shared" si="1"/>
        <v>1＊408362</v>
      </c>
      <c r="J19" s="28" t="s">
        <v>131</v>
      </c>
      <c r="K19" s="28" t="s">
        <v>1097</v>
      </c>
      <c r="L19" s="60" t="s">
        <v>2300</v>
      </c>
      <c r="M19" s="60" t="s">
        <v>2299</v>
      </c>
      <c r="N19" s="60"/>
      <c r="O19" s="60"/>
      <c r="P19" s="41" t="s">
        <v>334</v>
      </c>
      <c r="Q19" s="3"/>
      <c r="R19" s="3"/>
      <c r="S19" s="3"/>
      <c r="T19" s="3"/>
      <c r="U19" s="3"/>
      <c r="V19" s="3"/>
      <c r="W19" s="3"/>
      <c r="X19" s="3"/>
      <c r="Y19" s="3"/>
      <c r="Z19" s="3"/>
      <c r="AA19" s="2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2"/>
      <c r="AW19" s="3"/>
      <c r="AX19" s="3"/>
      <c r="AY19" s="2"/>
      <c r="AZ19" s="2"/>
      <c r="BA19" s="3"/>
      <c r="BB19" s="3"/>
      <c r="BC19" s="2"/>
      <c r="BD19" s="2"/>
      <c r="BE19" s="1" t="s">
        <v>1377</v>
      </c>
      <c r="BF19" s="2"/>
      <c r="BG19" s="2"/>
      <c r="BH19" s="3"/>
      <c r="BI19" s="2"/>
      <c r="BJ19" s="2"/>
      <c r="BK19" s="3"/>
      <c r="BL19" s="2"/>
      <c r="BM19" s="1" t="s">
        <v>1098</v>
      </c>
      <c r="BN19" s="26"/>
    </row>
    <row r="20" spans="1:66" ht="16.2">
      <c r="A20" s="23">
        <v>16</v>
      </c>
      <c r="B20" s="28" t="s">
        <v>232</v>
      </c>
      <c r="C20" s="28" t="s">
        <v>132</v>
      </c>
      <c r="D20" s="28" t="s">
        <v>216</v>
      </c>
      <c r="E20" s="28">
        <v>69</v>
      </c>
      <c r="F20" s="28"/>
      <c r="G20" s="28"/>
      <c r="H20" s="23" t="str">
        <f t="shared" ref="H20:H35" si="2">REPLACE(B20,2,1,"＊")</f>
        <v>楊＊月英</v>
      </c>
      <c r="I20" s="23" t="str">
        <f t="shared" si="1"/>
        <v>0＊784887</v>
      </c>
      <c r="J20" s="28" t="s">
        <v>90</v>
      </c>
      <c r="K20" s="28" t="s">
        <v>115</v>
      </c>
      <c r="L20" s="60" t="s">
        <v>115</v>
      </c>
      <c r="M20" s="60"/>
      <c r="N20" s="60"/>
      <c r="O20" s="60"/>
      <c r="P20" s="41" t="s">
        <v>334</v>
      </c>
      <c r="Q20" s="3"/>
      <c r="R20" s="3"/>
      <c r="S20" s="3"/>
      <c r="T20" s="3"/>
      <c r="U20" s="3"/>
      <c r="V20" s="3"/>
      <c r="W20" s="3"/>
      <c r="X20" s="3"/>
      <c r="Y20" s="3"/>
      <c r="Z20" s="3"/>
      <c r="AA20" s="2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2"/>
      <c r="AW20" s="3"/>
      <c r="AX20" s="3"/>
      <c r="AY20" s="2"/>
      <c r="AZ20" s="2"/>
      <c r="BA20" s="3"/>
      <c r="BB20" s="3"/>
      <c r="BC20" s="2"/>
      <c r="BD20" s="2"/>
      <c r="BE20" s="1" t="s">
        <v>1377</v>
      </c>
      <c r="BF20" s="2"/>
      <c r="BG20" s="2"/>
      <c r="BH20" s="3"/>
      <c r="BI20" s="2"/>
      <c r="BJ20" s="2"/>
      <c r="BK20" s="3"/>
      <c r="BL20" s="2"/>
      <c r="BM20" s="1"/>
      <c r="BN20" s="26"/>
    </row>
    <row r="21" spans="1:66" ht="16.350000000000001" customHeight="1">
      <c r="A21" s="23">
        <v>17</v>
      </c>
      <c r="B21" s="28" t="s">
        <v>233</v>
      </c>
      <c r="C21" s="28" t="s">
        <v>133</v>
      </c>
      <c r="D21" s="28" t="s">
        <v>218</v>
      </c>
      <c r="E21" s="28">
        <v>77</v>
      </c>
      <c r="F21" s="28"/>
      <c r="G21" s="28"/>
      <c r="H21" s="23" t="str">
        <f t="shared" si="2"/>
        <v>劉＊雄</v>
      </c>
      <c r="I21" s="23" t="str">
        <f t="shared" si="1"/>
        <v>0＊909001</v>
      </c>
      <c r="J21" s="28" t="s">
        <v>90</v>
      </c>
      <c r="K21" s="28" t="s">
        <v>115</v>
      </c>
      <c r="L21" s="60" t="s">
        <v>115</v>
      </c>
      <c r="M21" s="60"/>
      <c r="N21" s="60"/>
      <c r="O21" s="60"/>
      <c r="P21" s="41" t="s">
        <v>334</v>
      </c>
      <c r="Q21" s="3"/>
      <c r="R21" s="3"/>
      <c r="S21" s="3"/>
      <c r="T21" s="3"/>
      <c r="U21" s="3"/>
      <c r="V21" s="3"/>
      <c r="W21" s="3"/>
      <c r="X21" s="3"/>
      <c r="Y21" s="3"/>
      <c r="Z21" s="3"/>
      <c r="AA21" s="2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2"/>
      <c r="AW21" s="3"/>
      <c r="AX21" s="3"/>
      <c r="AY21" s="2"/>
      <c r="AZ21" s="2"/>
      <c r="BA21" s="3"/>
      <c r="BB21" s="3"/>
      <c r="BC21" s="2"/>
      <c r="BD21" s="2"/>
      <c r="BE21" s="1" t="s">
        <v>1377</v>
      </c>
      <c r="BF21" s="2"/>
      <c r="BG21" s="2"/>
      <c r="BH21" s="3"/>
      <c r="BI21" s="2"/>
      <c r="BJ21" s="2"/>
      <c r="BK21" s="3"/>
      <c r="BL21" s="2"/>
      <c r="BM21" s="1"/>
      <c r="BN21" s="26"/>
    </row>
    <row r="22" spans="1:66" ht="16.2">
      <c r="A22" s="23">
        <v>18</v>
      </c>
      <c r="B22" s="28" t="s">
        <v>234</v>
      </c>
      <c r="C22" s="28" t="s">
        <v>134</v>
      </c>
      <c r="D22" s="28" t="s">
        <v>218</v>
      </c>
      <c r="E22" s="28">
        <v>82</v>
      </c>
      <c r="F22" s="28"/>
      <c r="G22" s="28"/>
      <c r="H22" s="23" t="str">
        <f t="shared" si="2"/>
        <v>凌＊雄</v>
      </c>
      <c r="I22" s="23" t="str">
        <f t="shared" si="1"/>
        <v>0＊469666</v>
      </c>
      <c r="J22" s="28" t="s">
        <v>90</v>
      </c>
      <c r="K22" s="28" t="s">
        <v>135</v>
      </c>
      <c r="L22" s="60" t="s">
        <v>135</v>
      </c>
      <c r="M22" s="60"/>
      <c r="N22" s="60"/>
      <c r="O22" s="60"/>
      <c r="P22" s="41" t="s">
        <v>334</v>
      </c>
      <c r="Q22" s="3"/>
      <c r="R22" s="3"/>
      <c r="S22" s="3"/>
      <c r="T22" s="3"/>
      <c r="U22" s="3"/>
      <c r="V22" s="3"/>
      <c r="W22" s="3"/>
      <c r="X22" s="3"/>
      <c r="Y22" s="3"/>
      <c r="Z22" s="3"/>
      <c r="AA22" s="2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2"/>
      <c r="AW22" s="3"/>
      <c r="AX22" s="3"/>
      <c r="AY22" s="2"/>
      <c r="AZ22" s="1" t="s">
        <v>1377</v>
      </c>
      <c r="BA22" s="3"/>
      <c r="BB22" s="3"/>
      <c r="BC22" s="2"/>
      <c r="BD22" s="2"/>
      <c r="BE22" s="2"/>
      <c r="BF22" s="2"/>
      <c r="BG22" s="2"/>
      <c r="BH22" s="3"/>
      <c r="BI22" s="2"/>
      <c r="BJ22" s="2"/>
      <c r="BK22" s="3"/>
      <c r="BL22" s="2"/>
      <c r="BM22" s="1"/>
      <c r="BN22" s="26"/>
    </row>
    <row r="23" spans="1:66" ht="16.2">
      <c r="A23" s="23">
        <v>19</v>
      </c>
      <c r="B23" s="28" t="s">
        <v>235</v>
      </c>
      <c r="C23" s="28" t="s">
        <v>136</v>
      </c>
      <c r="D23" s="28" t="s">
        <v>218</v>
      </c>
      <c r="E23" s="28">
        <v>57</v>
      </c>
      <c r="F23" s="28"/>
      <c r="G23" s="28"/>
      <c r="H23" s="23" t="str">
        <f t="shared" si="2"/>
        <v>陳＊輝</v>
      </c>
      <c r="I23" s="23" t="str">
        <f t="shared" si="1"/>
        <v>0＊454661</v>
      </c>
      <c r="J23" s="28" t="s">
        <v>90</v>
      </c>
      <c r="K23" s="28" t="s">
        <v>67</v>
      </c>
      <c r="L23" s="60" t="s">
        <v>67</v>
      </c>
      <c r="M23" s="60"/>
      <c r="N23" s="60"/>
      <c r="O23" s="60"/>
      <c r="P23" s="41" t="s">
        <v>334</v>
      </c>
      <c r="Q23" s="3"/>
      <c r="R23" s="3"/>
      <c r="S23" s="3"/>
      <c r="T23" s="3"/>
      <c r="U23" s="3"/>
      <c r="V23" s="3"/>
      <c r="W23" s="3"/>
      <c r="X23" s="3"/>
      <c r="Y23" s="3"/>
      <c r="Z23" s="3"/>
      <c r="AA23" s="2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2"/>
      <c r="AW23" s="3"/>
      <c r="AX23" s="3"/>
      <c r="AY23" s="2"/>
      <c r="AZ23" s="2"/>
      <c r="BA23" s="3"/>
      <c r="BB23" s="1" t="s">
        <v>1377</v>
      </c>
      <c r="BC23" s="2"/>
      <c r="BD23" s="2"/>
      <c r="BE23" s="2"/>
      <c r="BF23" s="2"/>
      <c r="BG23" s="2"/>
      <c r="BH23" s="3"/>
      <c r="BI23" s="2"/>
      <c r="BJ23" s="2"/>
      <c r="BK23" s="3"/>
      <c r="BL23" s="2"/>
      <c r="BM23" s="1"/>
      <c r="BN23" s="26"/>
    </row>
    <row r="24" spans="1:66" ht="16.2">
      <c r="A24" s="23">
        <v>20</v>
      </c>
      <c r="B24" s="28" t="s">
        <v>236</v>
      </c>
      <c r="C24" s="28" t="s">
        <v>137</v>
      </c>
      <c r="D24" s="28" t="s">
        <v>218</v>
      </c>
      <c r="E24" s="28">
        <v>60</v>
      </c>
      <c r="F24" s="28"/>
      <c r="G24" s="28"/>
      <c r="H24" s="23" t="str">
        <f t="shared" si="2"/>
        <v>曾＊輝</v>
      </c>
      <c r="I24" s="23" t="str">
        <f t="shared" si="1"/>
        <v>1＊202915</v>
      </c>
      <c r="J24" s="28" t="s">
        <v>90</v>
      </c>
      <c r="K24" s="28" t="s">
        <v>91</v>
      </c>
      <c r="L24" s="60" t="s">
        <v>91</v>
      </c>
      <c r="M24" s="60"/>
      <c r="N24" s="60"/>
      <c r="O24" s="60"/>
      <c r="P24" s="41" t="s">
        <v>334</v>
      </c>
      <c r="Q24" s="3"/>
      <c r="R24" s="3"/>
      <c r="S24" s="3"/>
      <c r="T24" s="3"/>
      <c r="U24" s="3"/>
      <c r="V24" s="3"/>
      <c r="W24" s="3"/>
      <c r="X24" s="3"/>
      <c r="Y24" s="3"/>
      <c r="Z24" s="3"/>
      <c r="AA24" s="2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2"/>
      <c r="AW24" s="3"/>
      <c r="AX24" s="3"/>
      <c r="AY24" s="2"/>
      <c r="AZ24" s="2"/>
      <c r="BA24" s="3"/>
      <c r="BB24" s="3"/>
      <c r="BC24" s="2"/>
      <c r="BD24" s="2"/>
      <c r="BE24" s="2"/>
      <c r="BF24" s="2"/>
      <c r="BG24" s="2"/>
      <c r="BH24" s="3"/>
      <c r="BI24" s="2"/>
      <c r="BJ24" s="2"/>
      <c r="BK24" s="3"/>
      <c r="BL24" s="2"/>
      <c r="BM24" s="1" t="s">
        <v>1099</v>
      </c>
      <c r="BN24" s="26"/>
    </row>
    <row r="25" spans="1:66" ht="16.350000000000001" customHeight="1">
      <c r="A25" s="23">
        <v>21</v>
      </c>
      <c r="B25" s="28" t="s">
        <v>237</v>
      </c>
      <c r="C25" s="28" t="s">
        <v>138</v>
      </c>
      <c r="D25" s="28" t="s">
        <v>216</v>
      </c>
      <c r="E25" s="28">
        <v>72</v>
      </c>
      <c r="F25" s="28"/>
      <c r="G25" s="28"/>
      <c r="H25" s="23" t="str">
        <f t="shared" si="2"/>
        <v>董＊品</v>
      </c>
      <c r="I25" s="23" t="str">
        <f t="shared" si="1"/>
        <v>0＊385711</v>
      </c>
      <c r="J25" s="28" t="s">
        <v>90</v>
      </c>
      <c r="K25" s="28" t="s">
        <v>139</v>
      </c>
      <c r="L25" s="60" t="s">
        <v>139</v>
      </c>
      <c r="M25" s="60"/>
      <c r="N25" s="60"/>
      <c r="O25" s="60"/>
      <c r="P25" s="41" t="s">
        <v>334</v>
      </c>
      <c r="Q25" s="3"/>
      <c r="R25" s="3"/>
      <c r="S25" s="3"/>
      <c r="T25" s="2" t="s">
        <v>1377</v>
      </c>
      <c r="U25" s="3"/>
      <c r="V25" s="2" t="s">
        <v>1100</v>
      </c>
      <c r="W25" s="3"/>
      <c r="X25" s="3"/>
      <c r="Y25" s="3"/>
      <c r="Z25" s="3"/>
      <c r="AA25" s="2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2"/>
      <c r="AW25" s="3"/>
      <c r="AX25" s="3"/>
      <c r="AY25" s="2"/>
      <c r="AZ25" s="2"/>
      <c r="BA25" s="3"/>
      <c r="BB25" s="3"/>
      <c r="BC25" s="2"/>
      <c r="BD25" s="2"/>
      <c r="BE25" s="2"/>
      <c r="BF25" s="2"/>
      <c r="BG25" s="2"/>
      <c r="BH25" s="3"/>
      <c r="BI25" s="2"/>
      <c r="BJ25" s="2"/>
      <c r="BK25" s="3"/>
      <c r="BL25" s="2"/>
      <c r="BM25" s="1"/>
      <c r="BN25" s="26"/>
    </row>
    <row r="26" spans="1:66" ht="16.2">
      <c r="A26" s="23">
        <v>22</v>
      </c>
      <c r="B26" s="28" t="s">
        <v>238</v>
      </c>
      <c r="C26" s="28" t="s">
        <v>140</v>
      </c>
      <c r="D26" s="28" t="s">
        <v>218</v>
      </c>
      <c r="E26" s="28">
        <v>57</v>
      </c>
      <c r="F26" s="28"/>
      <c r="G26" s="28"/>
      <c r="H26" s="23" t="str">
        <f t="shared" si="2"/>
        <v>簡＊璋</v>
      </c>
      <c r="I26" s="23" t="str">
        <f t="shared" si="1"/>
        <v>1＊026296</v>
      </c>
      <c r="J26" s="43">
        <v>44216</v>
      </c>
      <c r="K26" s="28" t="s">
        <v>135</v>
      </c>
      <c r="L26" s="60" t="s">
        <v>135</v>
      </c>
      <c r="M26" s="65"/>
      <c r="N26" s="65"/>
      <c r="O26" s="65"/>
      <c r="P26" s="41" t="s">
        <v>334</v>
      </c>
      <c r="Q26" s="3"/>
      <c r="R26" s="3"/>
      <c r="S26" s="3"/>
      <c r="T26" s="3"/>
      <c r="U26" s="3"/>
      <c r="V26" s="3"/>
      <c r="W26" s="3"/>
      <c r="X26" s="3"/>
      <c r="Y26" s="3"/>
      <c r="Z26" s="3"/>
      <c r="AA26" s="2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2"/>
      <c r="AW26" s="3"/>
      <c r="AX26" s="3"/>
      <c r="AY26" s="2"/>
      <c r="AZ26" s="2"/>
      <c r="BA26" s="1" t="s">
        <v>1378</v>
      </c>
      <c r="BB26" s="3"/>
      <c r="BC26" s="2"/>
      <c r="BD26" s="2"/>
      <c r="BE26" s="2"/>
      <c r="BF26" s="2"/>
      <c r="BG26" s="2"/>
      <c r="BH26" s="3"/>
      <c r="BI26" s="2"/>
      <c r="BJ26" s="2"/>
      <c r="BK26" s="3"/>
      <c r="BL26" s="2"/>
      <c r="BM26" s="1"/>
      <c r="BN26" s="26"/>
    </row>
    <row r="27" spans="1:66" ht="16.2">
      <c r="A27" s="23">
        <v>23</v>
      </c>
      <c r="B27" s="28" t="s">
        <v>239</v>
      </c>
      <c r="C27" s="28" t="s">
        <v>141</v>
      </c>
      <c r="D27" s="28" t="s">
        <v>216</v>
      </c>
      <c r="E27" s="28">
        <v>86</v>
      </c>
      <c r="F27" s="28"/>
      <c r="G27" s="28"/>
      <c r="H27" s="23" t="str">
        <f t="shared" si="2"/>
        <v>張＊淑子</v>
      </c>
      <c r="I27" s="23" t="str">
        <f t="shared" si="1"/>
        <v>0＊646789</v>
      </c>
      <c r="J27" s="28" t="s">
        <v>95</v>
      </c>
      <c r="K27" s="28" t="s">
        <v>115</v>
      </c>
      <c r="L27" s="60" t="s">
        <v>115</v>
      </c>
      <c r="M27" s="60"/>
      <c r="N27" s="60"/>
      <c r="O27" s="60"/>
      <c r="P27" s="41" t="s">
        <v>334</v>
      </c>
      <c r="Q27" s="3"/>
      <c r="R27" s="3"/>
      <c r="S27" s="3"/>
      <c r="T27" s="3"/>
      <c r="U27" s="3"/>
      <c r="V27" s="3"/>
      <c r="W27" s="3"/>
      <c r="X27" s="3"/>
      <c r="Y27" s="3"/>
      <c r="Z27" s="3"/>
      <c r="AA27" s="2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2"/>
      <c r="AW27" s="3"/>
      <c r="AX27" s="3"/>
      <c r="AY27" s="2"/>
      <c r="AZ27" s="2"/>
      <c r="BA27" s="3"/>
      <c r="BB27" s="3"/>
      <c r="BC27" s="2"/>
      <c r="BD27" s="2"/>
      <c r="BE27" s="1" t="s">
        <v>1377</v>
      </c>
      <c r="BF27" s="2"/>
      <c r="BG27" s="2"/>
      <c r="BH27" s="3"/>
      <c r="BI27" s="2"/>
      <c r="BJ27" s="2"/>
      <c r="BK27" s="3"/>
      <c r="BL27" s="2"/>
      <c r="BM27" s="1"/>
      <c r="BN27" s="26"/>
    </row>
    <row r="28" spans="1:66" ht="31.2">
      <c r="A28" s="23">
        <v>24</v>
      </c>
      <c r="B28" s="28" t="s">
        <v>240</v>
      </c>
      <c r="C28" s="28" t="s">
        <v>142</v>
      </c>
      <c r="D28" s="28" t="s">
        <v>216</v>
      </c>
      <c r="E28" s="28">
        <v>54</v>
      </c>
      <c r="F28" s="28"/>
      <c r="G28" s="28"/>
      <c r="H28" s="23" t="str">
        <f t="shared" si="2"/>
        <v>倪＊貞</v>
      </c>
      <c r="I28" s="23" t="str">
        <f t="shared" si="1"/>
        <v>2＊711051</v>
      </c>
      <c r="J28" s="28" t="s">
        <v>95</v>
      </c>
      <c r="K28" s="28" t="s">
        <v>1101</v>
      </c>
      <c r="L28" s="60" t="s">
        <v>2301</v>
      </c>
      <c r="M28" s="60" t="s">
        <v>2302</v>
      </c>
      <c r="N28" s="60"/>
      <c r="O28" s="60"/>
      <c r="P28" s="41" t="s">
        <v>334</v>
      </c>
      <c r="Q28" s="3"/>
      <c r="R28" s="3"/>
      <c r="S28" s="3"/>
      <c r="T28" s="3"/>
      <c r="U28" s="3"/>
      <c r="V28" s="3"/>
      <c r="W28" s="3"/>
      <c r="X28" s="3"/>
      <c r="Y28" s="3"/>
      <c r="Z28" s="3"/>
      <c r="AA28" s="2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2"/>
      <c r="AW28" s="3"/>
      <c r="AX28" s="3"/>
      <c r="AY28" s="2"/>
      <c r="AZ28" s="2"/>
      <c r="BA28" s="3"/>
      <c r="BB28" s="3"/>
      <c r="BC28" s="2"/>
      <c r="BD28" s="2"/>
      <c r="BE28" s="1" t="s">
        <v>1377</v>
      </c>
      <c r="BF28" s="2"/>
      <c r="BG28" s="2"/>
      <c r="BH28" s="3"/>
      <c r="BI28" s="2"/>
      <c r="BJ28" s="2"/>
      <c r="BK28" s="3"/>
      <c r="BL28" s="2"/>
      <c r="BM28" s="1" t="s">
        <v>1098</v>
      </c>
      <c r="BN28" s="26"/>
    </row>
    <row r="29" spans="1:66" ht="16.350000000000001" customHeight="1">
      <c r="A29" s="23">
        <v>25</v>
      </c>
      <c r="B29" s="28" t="s">
        <v>241</v>
      </c>
      <c r="C29" s="28" t="s">
        <v>143</v>
      </c>
      <c r="D29" s="28" t="s">
        <v>216</v>
      </c>
      <c r="E29" s="28">
        <v>88</v>
      </c>
      <c r="F29" s="28"/>
      <c r="G29" s="28"/>
      <c r="H29" s="23" t="str">
        <f t="shared" si="2"/>
        <v>李＊春</v>
      </c>
      <c r="I29" s="23" t="str">
        <f t="shared" si="1"/>
        <v>2＊752200</v>
      </c>
      <c r="J29" s="28" t="s">
        <v>95</v>
      </c>
      <c r="K29" s="28" t="s">
        <v>118</v>
      </c>
      <c r="L29" s="60" t="s">
        <v>118</v>
      </c>
      <c r="M29" s="60"/>
      <c r="N29" s="60"/>
      <c r="O29" s="60"/>
      <c r="P29" s="41" t="s">
        <v>334</v>
      </c>
      <c r="Q29" s="3"/>
      <c r="R29" s="3"/>
      <c r="S29" s="3"/>
      <c r="T29" s="3"/>
      <c r="U29" s="3"/>
      <c r="V29" s="3"/>
      <c r="W29" s="3"/>
      <c r="X29" s="3"/>
      <c r="Y29" s="3"/>
      <c r="Z29" s="3"/>
      <c r="AA29" s="2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2"/>
      <c r="AW29" s="3"/>
      <c r="AX29" s="3"/>
      <c r="AY29" s="2"/>
      <c r="AZ29" s="2"/>
      <c r="BA29" s="1" t="s">
        <v>1378</v>
      </c>
      <c r="BB29" s="3"/>
      <c r="BC29" s="2"/>
      <c r="BD29" s="2"/>
      <c r="BE29" s="2"/>
      <c r="BF29" s="2"/>
      <c r="BG29" s="2"/>
      <c r="BH29" s="3"/>
      <c r="BI29" s="2"/>
      <c r="BJ29" s="2"/>
      <c r="BK29" s="3"/>
      <c r="BL29" s="2"/>
      <c r="BM29" s="1"/>
      <c r="BN29" s="26"/>
    </row>
    <row r="30" spans="1:66" ht="39.6" customHeight="1">
      <c r="A30" s="23">
        <v>26</v>
      </c>
      <c r="B30" s="28" t="s">
        <v>242</v>
      </c>
      <c r="C30" s="28" t="s">
        <v>144</v>
      </c>
      <c r="D30" s="28" t="s">
        <v>216</v>
      </c>
      <c r="E30" s="28">
        <v>58</v>
      </c>
      <c r="F30" s="28"/>
      <c r="G30" s="28"/>
      <c r="H30" s="23" t="str">
        <f t="shared" si="2"/>
        <v>李＊鈴</v>
      </c>
      <c r="I30" s="23" t="str">
        <f t="shared" si="1"/>
        <v>1＊190944</v>
      </c>
      <c r="J30" s="28" t="s">
        <v>95</v>
      </c>
      <c r="K30" s="28" t="s">
        <v>145</v>
      </c>
      <c r="L30" s="60" t="s">
        <v>145</v>
      </c>
      <c r="M30" s="60"/>
      <c r="N30" s="60"/>
      <c r="O30" s="60"/>
      <c r="P30" s="41" t="s">
        <v>334</v>
      </c>
      <c r="Q30" s="3"/>
      <c r="R30" s="3"/>
      <c r="S30" s="3"/>
      <c r="T30" s="3"/>
      <c r="U30" s="3"/>
      <c r="V30" s="3"/>
      <c r="W30" s="3"/>
      <c r="X30" s="3"/>
      <c r="Y30" s="3"/>
      <c r="Z30" s="3"/>
      <c r="AA30" s="2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2"/>
      <c r="AW30" s="3"/>
      <c r="AX30" s="3"/>
      <c r="AY30" s="2"/>
      <c r="AZ30" s="2"/>
      <c r="BA30" s="3"/>
      <c r="BB30" s="3"/>
      <c r="BC30" s="2"/>
      <c r="BD30" s="2"/>
      <c r="BE30" s="2"/>
      <c r="BF30" s="1" t="s">
        <v>1102</v>
      </c>
      <c r="BG30" s="2"/>
      <c r="BH30" s="3"/>
      <c r="BI30" s="2"/>
      <c r="BJ30" s="2"/>
      <c r="BK30" s="3"/>
      <c r="BL30" s="2"/>
      <c r="BM30" s="1"/>
      <c r="BN30" s="26"/>
    </row>
    <row r="31" spans="1:66" ht="16.2">
      <c r="A31" s="23">
        <v>27</v>
      </c>
      <c r="B31" s="28" t="s">
        <v>243</v>
      </c>
      <c r="C31" s="28" t="s">
        <v>146</v>
      </c>
      <c r="D31" s="28" t="s">
        <v>216</v>
      </c>
      <c r="E31" s="28">
        <v>71</v>
      </c>
      <c r="F31" s="28"/>
      <c r="G31" s="28"/>
      <c r="H31" s="23" t="str">
        <f t="shared" si="2"/>
        <v>李＊緞</v>
      </c>
      <c r="I31" s="23" t="str">
        <f t="shared" si="1"/>
        <v>2＊752284</v>
      </c>
      <c r="J31" s="28" t="s">
        <v>95</v>
      </c>
      <c r="K31" s="28" t="s">
        <v>118</v>
      </c>
      <c r="L31" s="60" t="s">
        <v>118</v>
      </c>
      <c r="M31" s="60"/>
      <c r="N31" s="60"/>
      <c r="O31" s="60"/>
      <c r="P31" s="41" t="s">
        <v>334</v>
      </c>
      <c r="Q31" s="3"/>
      <c r="R31" s="3"/>
      <c r="S31" s="3"/>
      <c r="T31" s="3"/>
      <c r="U31" s="3"/>
      <c r="V31" s="3"/>
      <c r="W31" s="3"/>
      <c r="X31" s="3"/>
      <c r="Y31" s="3"/>
      <c r="Z31" s="3"/>
      <c r="AA31" s="2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2"/>
      <c r="AW31" s="3"/>
      <c r="AX31" s="3"/>
      <c r="AY31" s="2"/>
      <c r="AZ31" s="2"/>
      <c r="BA31" s="1" t="s">
        <v>1378</v>
      </c>
      <c r="BB31" s="3"/>
      <c r="BC31" s="2"/>
      <c r="BD31" s="2"/>
      <c r="BE31" s="2"/>
      <c r="BF31" s="2"/>
      <c r="BG31" s="2"/>
      <c r="BH31" s="3"/>
      <c r="BI31" s="2"/>
      <c r="BJ31" s="2"/>
      <c r="BK31" s="3"/>
      <c r="BL31" s="2"/>
      <c r="BM31" s="1"/>
      <c r="BN31" s="26"/>
    </row>
    <row r="32" spans="1:66" ht="16.2">
      <c r="A32" s="23">
        <v>28</v>
      </c>
      <c r="B32" s="28" t="s">
        <v>244</v>
      </c>
      <c r="C32" s="28" t="s">
        <v>147</v>
      </c>
      <c r="D32" s="28" t="s">
        <v>216</v>
      </c>
      <c r="E32" s="28">
        <v>78</v>
      </c>
      <c r="F32" s="28"/>
      <c r="G32" s="28"/>
      <c r="H32" s="23" t="str">
        <f t="shared" si="2"/>
        <v>李＊月</v>
      </c>
      <c r="I32" s="23" t="str">
        <f t="shared" si="1"/>
        <v>1＊557425</v>
      </c>
      <c r="J32" s="28" t="s">
        <v>95</v>
      </c>
      <c r="K32" s="28" t="s">
        <v>115</v>
      </c>
      <c r="L32" s="60" t="s">
        <v>115</v>
      </c>
      <c r="M32" s="60"/>
      <c r="N32" s="60"/>
      <c r="O32" s="60"/>
      <c r="P32" s="41" t="s">
        <v>334</v>
      </c>
      <c r="Q32" s="3"/>
      <c r="R32" s="3"/>
      <c r="S32" s="3"/>
      <c r="T32" s="3"/>
      <c r="U32" s="3"/>
      <c r="V32" s="3"/>
      <c r="W32" s="3"/>
      <c r="X32" s="3"/>
      <c r="Y32" s="3"/>
      <c r="Z32" s="3"/>
      <c r="AA32" s="2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2"/>
      <c r="AW32" s="3"/>
      <c r="AX32" s="3"/>
      <c r="AY32" s="2"/>
      <c r="AZ32" s="2"/>
      <c r="BA32" s="3"/>
      <c r="BB32" s="3"/>
      <c r="BC32" s="2"/>
      <c r="BD32" s="2"/>
      <c r="BE32" s="1" t="s">
        <v>1377</v>
      </c>
      <c r="BF32" s="2"/>
      <c r="BG32" s="2"/>
      <c r="BH32" s="3"/>
      <c r="BI32" s="2"/>
      <c r="BJ32" s="2"/>
      <c r="BK32" s="3"/>
      <c r="BL32" s="2"/>
      <c r="BM32" s="1"/>
      <c r="BN32" s="26"/>
    </row>
    <row r="33" spans="1:66" ht="16.350000000000001" customHeight="1">
      <c r="A33" s="23">
        <v>29</v>
      </c>
      <c r="B33" s="28" t="s">
        <v>245</v>
      </c>
      <c r="C33" s="28" t="s">
        <v>148</v>
      </c>
      <c r="D33" s="28" t="s">
        <v>218</v>
      </c>
      <c r="E33" s="28">
        <v>75</v>
      </c>
      <c r="F33" s="28"/>
      <c r="G33" s="28"/>
      <c r="H33" s="23" t="str">
        <f t="shared" si="2"/>
        <v>吳＊榮</v>
      </c>
      <c r="I33" s="23" t="str">
        <f t="shared" si="1"/>
        <v>2＊203703</v>
      </c>
      <c r="J33" s="28" t="s">
        <v>95</v>
      </c>
      <c r="K33" s="28" t="s">
        <v>115</v>
      </c>
      <c r="L33" s="60" t="s">
        <v>115</v>
      </c>
      <c r="M33" s="60"/>
      <c r="N33" s="60"/>
      <c r="O33" s="60"/>
      <c r="P33" s="41" t="s">
        <v>334</v>
      </c>
      <c r="Q33" s="3"/>
      <c r="R33" s="3"/>
      <c r="S33" s="3"/>
      <c r="T33" s="3"/>
      <c r="U33" s="3"/>
      <c r="V33" s="3"/>
      <c r="W33" s="3"/>
      <c r="X33" s="3"/>
      <c r="Y33" s="3"/>
      <c r="Z33" s="3"/>
      <c r="AA33" s="2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2"/>
      <c r="AW33" s="3"/>
      <c r="AX33" s="3"/>
      <c r="AY33" s="2"/>
      <c r="AZ33" s="2"/>
      <c r="BA33" s="3"/>
      <c r="BB33" s="3"/>
      <c r="BC33" s="2"/>
      <c r="BD33" s="2"/>
      <c r="BE33" s="1" t="s">
        <v>1377</v>
      </c>
      <c r="BF33" s="2"/>
      <c r="BG33" s="2"/>
      <c r="BH33" s="3"/>
      <c r="BI33" s="2"/>
      <c r="BJ33" s="2"/>
      <c r="BK33" s="3"/>
      <c r="BL33" s="2"/>
      <c r="BM33" s="1"/>
      <c r="BN33" s="26"/>
    </row>
    <row r="34" spans="1:66" ht="16.2">
      <c r="A34" s="23">
        <v>30</v>
      </c>
      <c r="B34" s="28" t="s">
        <v>238</v>
      </c>
      <c r="C34" s="28" t="s">
        <v>140</v>
      </c>
      <c r="D34" s="28" t="s">
        <v>218</v>
      </c>
      <c r="E34" s="28">
        <v>57</v>
      </c>
      <c r="F34" s="28"/>
      <c r="G34" s="28"/>
      <c r="H34" s="23" t="str">
        <f t="shared" si="2"/>
        <v>簡＊璋</v>
      </c>
      <c r="I34" s="23" t="str">
        <f t="shared" si="1"/>
        <v>1＊026296</v>
      </c>
      <c r="J34" s="28" t="s">
        <v>95</v>
      </c>
      <c r="K34" s="28" t="s">
        <v>118</v>
      </c>
      <c r="L34" s="60" t="s">
        <v>118</v>
      </c>
      <c r="M34" s="60"/>
      <c r="N34" s="60"/>
      <c r="O34" s="60"/>
      <c r="P34" s="41" t="s">
        <v>334</v>
      </c>
      <c r="Q34" s="3"/>
      <c r="R34" s="3"/>
      <c r="S34" s="3"/>
      <c r="T34" s="3"/>
      <c r="U34" s="3"/>
      <c r="V34" s="3"/>
      <c r="W34" s="3"/>
      <c r="X34" s="3"/>
      <c r="Y34" s="3"/>
      <c r="Z34" s="3"/>
      <c r="AA34" s="2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2"/>
      <c r="AW34" s="3"/>
      <c r="AX34" s="3"/>
      <c r="AY34" s="2"/>
      <c r="AZ34" s="2"/>
      <c r="BA34" s="1" t="s">
        <v>1378</v>
      </c>
      <c r="BB34" s="3"/>
      <c r="BC34" s="2"/>
      <c r="BD34" s="2"/>
      <c r="BE34" s="2"/>
      <c r="BF34" s="2"/>
      <c r="BG34" s="2"/>
      <c r="BH34" s="3"/>
      <c r="BI34" s="2"/>
      <c r="BJ34" s="2"/>
      <c r="BK34" s="3"/>
      <c r="BL34" s="2"/>
      <c r="BM34" s="1"/>
      <c r="BN34" s="26"/>
    </row>
    <row r="35" spans="1:66" ht="16.2">
      <c r="A35" s="23">
        <v>31</v>
      </c>
      <c r="B35" s="28" t="s">
        <v>246</v>
      </c>
      <c r="C35" s="28" t="s">
        <v>149</v>
      </c>
      <c r="D35" s="28" t="s">
        <v>218</v>
      </c>
      <c r="E35" s="28">
        <v>69</v>
      </c>
      <c r="F35" s="28"/>
      <c r="G35" s="28"/>
      <c r="H35" s="23" t="str">
        <f t="shared" si="2"/>
        <v>詹＊賡</v>
      </c>
      <c r="I35" s="23" t="str">
        <f t="shared" si="1"/>
        <v>0＊223134</v>
      </c>
      <c r="J35" s="28" t="s">
        <v>95</v>
      </c>
      <c r="K35" s="28" t="s">
        <v>91</v>
      </c>
      <c r="L35" s="60" t="s">
        <v>91</v>
      </c>
      <c r="M35" s="60"/>
      <c r="N35" s="60"/>
      <c r="O35" s="60"/>
      <c r="P35" s="41" t="s">
        <v>334</v>
      </c>
      <c r="Q35" s="3"/>
      <c r="R35" s="3"/>
      <c r="S35" s="3"/>
      <c r="T35" s="3"/>
      <c r="U35" s="3"/>
      <c r="V35" s="3"/>
      <c r="W35" s="3"/>
      <c r="X35" s="3"/>
      <c r="Y35" s="3"/>
      <c r="Z35" s="3"/>
      <c r="AA35" s="2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2"/>
      <c r="AW35" s="3"/>
      <c r="AX35" s="3"/>
      <c r="AY35" s="2"/>
      <c r="AZ35" s="2"/>
      <c r="BA35" s="3"/>
      <c r="BB35" s="3"/>
      <c r="BC35" s="2"/>
      <c r="BD35" s="2"/>
      <c r="BE35" s="2"/>
      <c r="BF35" s="2"/>
      <c r="BG35" s="2"/>
      <c r="BH35" s="3"/>
      <c r="BI35" s="2"/>
      <c r="BJ35" s="2"/>
      <c r="BK35" s="3"/>
      <c r="BL35" s="2"/>
      <c r="BM35" s="1" t="s">
        <v>1099</v>
      </c>
      <c r="BN35" s="26"/>
    </row>
    <row r="36" spans="1:66" ht="46.95" customHeight="1">
      <c r="A36" s="23">
        <v>32</v>
      </c>
      <c r="B36" s="28" t="s">
        <v>128</v>
      </c>
      <c r="C36" s="28" t="s">
        <v>129</v>
      </c>
      <c r="D36" s="28" t="s">
        <v>216</v>
      </c>
      <c r="E36" s="28">
        <v>50</v>
      </c>
      <c r="F36" s="28" t="s">
        <v>66</v>
      </c>
      <c r="G36" s="28" t="s">
        <v>130</v>
      </c>
      <c r="H36" s="42" t="s">
        <v>1382</v>
      </c>
      <c r="I36" s="23" t="str">
        <f t="shared" si="1"/>
        <v>1＊408362</v>
      </c>
      <c r="J36" s="28" t="s">
        <v>87</v>
      </c>
      <c r="K36" s="28" t="s">
        <v>1103</v>
      </c>
      <c r="L36" s="60" t="s">
        <v>2303</v>
      </c>
      <c r="M36" s="60" t="s">
        <v>2299</v>
      </c>
      <c r="N36" s="60"/>
      <c r="O36" s="60"/>
      <c r="P36" s="41" t="s">
        <v>334</v>
      </c>
      <c r="Q36" s="3"/>
      <c r="R36" s="3"/>
      <c r="S36" s="3"/>
      <c r="T36" s="3"/>
      <c r="U36" s="3"/>
      <c r="V36" s="3"/>
      <c r="W36" s="3"/>
      <c r="X36" s="3"/>
      <c r="Y36" s="3"/>
      <c r="Z36" s="3"/>
      <c r="AA36" s="2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2"/>
      <c r="AW36" s="3"/>
      <c r="AX36" s="3"/>
      <c r="AY36" s="2"/>
      <c r="AZ36" s="2"/>
      <c r="BA36" s="3"/>
      <c r="BB36" s="3"/>
      <c r="BC36" s="2"/>
      <c r="BD36" s="2"/>
      <c r="BE36" s="1" t="s">
        <v>1104</v>
      </c>
      <c r="BF36" s="2"/>
      <c r="BG36" s="2"/>
      <c r="BH36" s="3"/>
      <c r="BI36" s="2"/>
      <c r="BJ36" s="2"/>
      <c r="BK36" s="3"/>
      <c r="BL36" s="2"/>
      <c r="BM36" s="1" t="s">
        <v>1105</v>
      </c>
      <c r="BN36" s="26"/>
    </row>
    <row r="37" spans="1:66" ht="16.350000000000001" customHeight="1">
      <c r="A37" s="23">
        <v>33</v>
      </c>
      <c r="B37" s="28" t="s">
        <v>247</v>
      </c>
      <c r="C37" s="28" t="s">
        <v>150</v>
      </c>
      <c r="D37" s="28" t="s">
        <v>218</v>
      </c>
      <c r="E37" s="28">
        <v>87</v>
      </c>
      <c r="F37" s="28"/>
      <c r="G37" s="28"/>
      <c r="H37" s="23" t="str">
        <f t="shared" ref="H37:H93" si="3">REPLACE(B37,2,1,"＊")</f>
        <v>許＊華</v>
      </c>
      <c r="I37" s="23" t="str">
        <f t="shared" si="1"/>
        <v>1＊832059</v>
      </c>
      <c r="J37" s="28" t="s">
        <v>105</v>
      </c>
      <c r="K37" s="28" t="s">
        <v>115</v>
      </c>
      <c r="L37" s="60" t="s">
        <v>2299</v>
      </c>
      <c r="M37" s="60"/>
      <c r="N37" s="60"/>
      <c r="O37" s="60"/>
      <c r="P37" s="41" t="s">
        <v>334</v>
      </c>
      <c r="Q37" s="3"/>
      <c r="R37" s="3"/>
      <c r="S37" s="3"/>
      <c r="T37" s="3"/>
      <c r="U37" s="3"/>
      <c r="V37" s="3"/>
      <c r="W37" s="3"/>
      <c r="X37" s="3"/>
      <c r="Y37" s="3"/>
      <c r="Z37" s="3"/>
      <c r="AA37" s="2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2"/>
      <c r="AW37" s="3"/>
      <c r="AX37" s="3"/>
      <c r="AY37" s="2"/>
      <c r="AZ37" s="2"/>
      <c r="BA37" s="3"/>
      <c r="BB37" s="3"/>
      <c r="BC37" s="2"/>
      <c r="BD37" s="2"/>
      <c r="BE37" s="1" t="s">
        <v>1377</v>
      </c>
      <c r="BF37" s="2"/>
      <c r="BG37" s="2"/>
      <c r="BH37" s="3"/>
      <c r="BI37" s="2"/>
      <c r="BJ37" s="2"/>
      <c r="BK37" s="3"/>
      <c r="BL37" s="2"/>
      <c r="BM37" s="1"/>
      <c r="BN37" s="26"/>
    </row>
    <row r="38" spans="1:66" ht="31.2">
      <c r="A38" s="23">
        <v>34</v>
      </c>
      <c r="B38" s="28" t="s">
        <v>248</v>
      </c>
      <c r="C38" s="28" t="s">
        <v>151</v>
      </c>
      <c r="D38" s="28" t="s">
        <v>218</v>
      </c>
      <c r="E38" s="28">
        <v>58</v>
      </c>
      <c r="F38" s="28"/>
      <c r="G38" s="28"/>
      <c r="H38" s="23" t="str">
        <f t="shared" si="3"/>
        <v xml:space="preserve"> ＊偉國</v>
      </c>
      <c r="I38" s="23" t="str">
        <f t="shared" si="1"/>
        <v>2＊759112</v>
      </c>
      <c r="J38" s="28" t="s">
        <v>105</v>
      </c>
      <c r="K38" s="28" t="s">
        <v>1106</v>
      </c>
      <c r="L38" s="60" t="s">
        <v>2297</v>
      </c>
      <c r="M38" s="60" t="s">
        <v>2304</v>
      </c>
      <c r="N38" s="60"/>
      <c r="O38" s="60"/>
      <c r="P38" s="41" t="s">
        <v>334</v>
      </c>
      <c r="Q38" s="3"/>
      <c r="R38" s="3"/>
      <c r="S38" s="3"/>
      <c r="T38" s="3"/>
      <c r="U38" s="3"/>
      <c r="V38" s="3"/>
      <c r="W38" s="3"/>
      <c r="X38" s="3"/>
      <c r="Y38" s="3"/>
      <c r="Z38" s="3"/>
      <c r="AA38" s="2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2"/>
      <c r="AW38" s="3"/>
      <c r="AX38" s="3"/>
      <c r="AY38" s="2"/>
      <c r="AZ38" s="1" t="s">
        <v>1377</v>
      </c>
      <c r="BA38" s="3"/>
      <c r="BB38" s="1" t="s">
        <v>1377</v>
      </c>
      <c r="BC38" s="2"/>
      <c r="BD38" s="2"/>
      <c r="BE38" s="2"/>
      <c r="BF38" s="2"/>
      <c r="BG38" s="2"/>
      <c r="BH38" s="3"/>
      <c r="BI38" s="2"/>
      <c r="BJ38" s="2"/>
      <c r="BK38" s="3"/>
      <c r="BL38" s="2"/>
      <c r="BM38" s="1"/>
      <c r="BN38" s="26"/>
    </row>
    <row r="39" spans="1:66" ht="16.2">
      <c r="A39" s="23">
        <v>35</v>
      </c>
      <c r="B39" s="28" t="s">
        <v>249</v>
      </c>
      <c r="C39" s="28" t="s">
        <v>152</v>
      </c>
      <c r="D39" s="28" t="s">
        <v>216</v>
      </c>
      <c r="E39" s="28">
        <v>86</v>
      </c>
      <c r="F39" s="28"/>
      <c r="G39" s="28"/>
      <c r="H39" s="23" t="str">
        <f t="shared" si="3"/>
        <v>趙＊嫩妹</v>
      </c>
      <c r="I39" s="23" t="str">
        <f t="shared" si="1"/>
        <v>2＊735075</v>
      </c>
      <c r="J39" s="28" t="s">
        <v>105</v>
      </c>
      <c r="K39" s="28" t="s">
        <v>67</v>
      </c>
      <c r="L39" s="60" t="s">
        <v>2297</v>
      </c>
      <c r="M39" s="60"/>
      <c r="N39" s="60"/>
      <c r="O39" s="60"/>
      <c r="P39" s="41" t="s">
        <v>334</v>
      </c>
      <c r="Q39" s="3"/>
      <c r="R39" s="3"/>
      <c r="S39" s="3"/>
      <c r="T39" s="3"/>
      <c r="U39" s="3"/>
      <c r="V39" s="3"/>
      <c r="W39" s="3"/>
      <c r="X39" s="3"/>
      <c r="Y39" s="3"/>
      <c r="Z39" s="3"/>
      <c r="AA39" s="2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2"/>
      <c r="AW39" s="3"/>
      <c r="AX39" s="3"/>
      <c r="AY39" s="2"/>
      <c r="AZ39" s="2"/>
      <c r="BA39" s="3"/>
      <c r="BB39" s="1" t="s">
        <v>1377</v>
      </c>
      <c r="BC39" s="2"/>
      <c r="BD39" s="2"/>
      <c r="BE39" s="2"/>
      <c r="BF39" s="2"/>
      <c r="BG39" s="2"/>
      <c r="BH39" s="3"/>
      <c r="BI39" s="2"/>
      <c r="BJ39" s="2"/>
      <c r="BK39" s="3"/>
      <c r="BL39" s="2"/>
      <c r="BM39" s="1"/>
      <c r="BN39" s="26"/>
    </row>
    <row r="40" spans="1:66" ht="33.6" customHeight="1">
      <c r="A40" s="23">
        <v>36</v>
      </c>
      <c r="B40" s="28" t="s">
        <v>250</v>
      </c>
      <c r="C40" s="28" t="s">
        <v>153</v>
      </c>
      <c r="D40" s="28" t="s">
        <v>218</v>
      </c>
      <c r="E40" s="28">
        <v>63</v>
      </c>
      <c r="F40" s="28" t="s">
        <v>107</v>
      </c>
      <c r="G40" s="44">
        <v>44257</v>
      </c>
      <c r="H40" s="23" t="str">
        <f t="shared" si="3"/>
        <v>黃＊賜</v>
      </c>
      <c r="I40" s="23" t="str">
        <f t="shared" si="1"/>
        <v>2＊753842</v>
      </c>
      <c r="J40" s="28" t="s">
        <v>105</v>
      </c>
      <c r="K40" s="28" t="s">
        <v>1107</v>
      </c>
      <c r="L40" s="60" t="s">
        <v>2300</v>
      </c>
      <c r="M40" s="60" t="s">
        <v>2305</v>
      </c>
      <c r="N40" s="60"/>
      <c r="O40" s="60"/>
      <c r="P40" s="41" t="s">
        <v>334</v>
      </c>
      <c r="Q40" s="3"/>
      <c r="R40" s="3"/>
      <c r="S40" s="3"/>
      <c r="T40" s="3"/>
      <c r="U40" s="3"/>
      <c r="V40" s="3"/>
      <c r="W40" s="3"/>
      <c r="X40" s="3"/>
      <c r="Y40" s="3"/>
      <c r="Z40" s="3"/>
      <c r="AA40" s="1" t="s">
        <v>1377</v>
      </c>
      <c r="AB40" s="3"/>
      <c r="AC40" s="3"/>
      <c r="AD40" s="3"/>
      <c r="AE40" s="3"/>
      <c r="AF40" s="3"/>
      <c r="AG40" s="3"/>
      <c r="AH40" s="3"/>
      <c r="AI40" s="1" t="s">
        <v>1377</v>
      </c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2"/>
      <c r="AW40" s="3"/>
      <c r="AX40" s="3"/>
      <c r="AY40" s="2"/>
      <c r="AZ40" s="2"/>
      <c r="BA40" s="3"/>
      <c r="BB40" s="3"/>
      <c r="BC40" s="2"/>
      <c r="BD40" s="2"/>
      <c r="BE40" s="2"/>
      <c r="BF40" s="2"/>
      <c r="BG40" s="2"/>
      <c r="BH40" s="3"/>
      <c r="BI40" s="2"/>
      <c r="BJ40" s="2"/>
      <c r="BK40" s="3"/>
      <c r="BL40" s="2"/>
      <c r="BM40" s="1"/>
      <c r="BN40" s="26"/>
    </row>
    <row r="41" spans="1:66" ht="16.350000000000001" customHeight="1">
      <c r="A41" s="23">
        <v>37</v>
      </c>
      <c r="B41" s="28" t="s">
        <v>251</v>
      </c>
      <c r="C41" s="28" t="s">
        <v>154</v>
      </c>
      <c r="D41" s="28" t="s">
        <v>218</v>
      </c>
      <c r="E41" s="28">
        <v>73</v>
      </c>
      <c r="F41" s="28" t="s">
        <v>87</v>
      </c>
      <c r="G41" s="28" t="s">
        <v>74</v>
      </c>
      <c r="H41" s="23" t="str">
        <f t="shared" si="3"/>
        <v>許＊言</v>
      </c>
      <c r="I41" s="23" t="str">
        <f t="shared" si="1"/>
        <v>1＊246379</v>
      </c>
      <c r="J41" s="28" t="s">
        <v>100</v>
      </c>
      <c r="K41" s="28" t="s">
        <v>118</v>
      </c>
      <c r="L41" s="60" t="s">
        <v>118</v>
      </c>
      <c r="M41" s="60"/>
      <c r="N41" s="60"/>
      <c r="O41" s="60"/>
      <c r="P41" s="41" t="s">
        <v>334</v>
      </c>
      <c r="Q41" s="3"/>
      <c r="R41" s="3"/>
      <c r="S41" s="3"/>
      <c r="T41" s="3"/>
      <c r="U41" s="3"/>
      <c r="V41" s="3"/>
      <c r="W41" s="3"/>
      <c r="X41" s="3"/>
      <c r="Y41" s="3"/>
      <c r="Z41" s="3"/>
      <c r="AA41" s="2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2"/>
      <c r="AW41" s="3"/>
      <c r="AX41" s="3"/>
      <c r="AY41" s="2"/>
      <c r="AZ41" s="2"/>
      <c r="BA41" s="1" t="s">
        <v>1378</v>
      </c>
      <c r="BB41" s="3"/>
      <c r="BC41" s="2"/>
      <c r="BD41" s="2"/>
      <c r="BE41" s="2"/>
      <c r="BF41" s="2"/>
      <c r="BG41" s="2"/>
      <c r="BH41" s="3"/>
      <c r="BI41" s="2"/>
      <c r="BJ41" s="2"/>
      <c r="BK41" s="3"/>
      <c r="BL41" s="2"/>
      <c r="BM41" s="1"/>
      <c r="BN41" s="26"/>
    </row>
    <row r="42" spans="1:66" ht="16.2">
      <c r="A42" s="23">
        <v>38</v>
      </c>
      <c r="B42" s="28" t="s">
        <v>252</v>
      </c>
      <c r="C42" s="28" t="s">
        <v>155</v>
      </c>
      <c r="D42" s="28" t="s">
        <v>216</v>
      </c>
      <c r="E42" s="28">
        <v>79</v>
      </c>
      <c r="F42" s="28"/>
      <c r="G42" s="28"/>
      <c r="H42" s="23" t="str">
        <f t="shared" si="3"/>
        <v>王＊月雲</v>
      </c>
      <c r="I42" s="23" t="str">
        <f t="shared" si="1"/>
        <v>1＊913627</v>
      </c>
      <c r="J42" s="28" t="s">
        <v>100</v>
      </c>
      <c r="K42" s="28" t="s">
        <v>67</v>
      </c>
      <c r="L42" s="60" t="s">
        <v>67</v>
      </c>
      <c r="M42" s="60"/>
      <c r="N42" s="60"/>
      <c r="O42" s="60"/>
      <c r="P42" s="41" t="s">
        <v>334</v>
      </c>
      <c r="Q42" s="3"/>
      <c r="R42" s="3"/>
      <c r="S42" s="3"/>
      <c r="T42" s="3"/>
      <c r="U42" s="3"/>
      <c r="V42" s="3"/>
      <c r="W42" s="3"/>
      <c r="X42" s="3"/>
      <c r="Y42" s="3"/>
      <c r="Z42" s="3"/>
      <c r="AA42" s="2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2"/>
      <c r="AW42" s="3"/>
      <c r="AX42" s="3"/>
      <c r="AY42" s="2"/>
      <c r="AZ42" s="2"/>
      <c r="BA42" s="1" t="s">
        <v>1108</v>
      </c>
      <c r="BB42" s="1" t="s">
        <v>1377</v>
      </c>
      <c r="BC42" s="2"/>
      <c r="BD42" s="2"/>
      <c r="BE42" s="2"/>
      <c r="BF42" s="2"/>
      <c r="BG42" s="2"/>
      <c r="BH42" s="3"/>
      <c r="BI42" s="2"/>
      <c r="BJ42" s="2"/>
      <c r="BK42" s="3"/>
      <c r="BL42" s="2"/>
      <c r="BM42" s="1"/>
      <c r="BN42" s="26"/>
    </row>
    <row r="43" spans="1:66" ht="16.2">
      <c r="A43" s="23">
        <v>39</v>
      </c>
      <c r="B43" s="28" t="s">
        <v>253</v>
      </c>
      <c r="C43" s="28" t="s">
        <v>156</v>
      </c>
      <c r="D43" s="28" t="s">
        <v>218</v>
      </c>
      <c r="E43" s="28">
        <v>62</v>
      </c>
      <c r="F43" s="28"/>
      <c r="G43" s="28"/>
      <c r="H43" s="23" t="str">
        <f t="shared" si="3"/>
        <v>孫＊成</v>
      </c>
      <c r="I43" s="23" t="str">
        <f t="shared" si="1"/>
        <v>2＊760414</v>
      </c>
      <c r="J43" s="28" t="s">
        <v>100</v>
      </c>
      <c r="K43" s="28" t="s">
        <v>118</v>
      </c>
      <c r="L43" s="60" t="s">
        <v>118</v>
      </c>
      <c r="M43" s="60"/>
      <c r="N43" s="60"/>
      <c r="O43" s="60"/>
      <c r="P43" s="41" t="s">
        <v>334</v>
      </c>
      <c r="Q43" s="3"/>
      <c r="R43" s="3"/>
      <c r="S43" s="3"/>
      <c r="T43" s="3"/>
      <c r="U43" s="3"/>
      <c r="V43" s="3"/>
      <c r="W43" s="3"/>
      <c r="X43" s="3"/>
      <c r="Y43" s="3"/>
      <c r="Z43" s="3"/>
      <c r="AA43" s="2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2"/>
      <c r="AW43" s="3"/>
      <c r="AX43" s="3"/>
      <c r="AY43" s="2"/>
      <c r="AZ43" s="2"/>
      <c r="BA43" s="1" t="s">
        <v>1378</v>
      </c>
      <c r="BB43" s="3"/>
      <c r="BC43" s="2"/>
      <c r="BD43" s="2"/>
      <c r="BE43" s="2"/>
      <c r="BF43" s="2"/>
      <c r="BG43" s="2"/>
      <c r="BH43" s="3"/>
      <c r="BI43" s="2"/>
      <c r="BJ43" s="2"/>
      <c r="BK43" s="3"/>
      <c r="BL43" s="2"/>
      <c r="BM43" s="1"/>
      <c r="BN43" s="26"/>
    </row>
    <row r="44" spans="1:66" ht="16.2">
      <c r="A44" s="23">
        <v>40</v>
      </c>
      <c r="B44" s="28" t="s">
        <v>254</v>
      </c>
      <c r="C44" s="28" t="s">
        <v>157</v>
      </c>
      <c r="D44" s="28" t="s">
        <v>216</v>
      </c>
      <c r="E44" s="28">
        <v>46</v>
      </c>
      <c r="F44" s="28"/>
      <c r="G44" s="28"/>
      <c r="H44" s="23" t="str">
        <f t="shared" si="3"/>
        <v>林＊秀</v>
      </c>
      <c r="I44" s="23" t="str">
        <f t="shared" si="1"/>
        <v>2＊753460</v>
      </c>
      <c r="J44" s="28" t="s">
        <v>100</v>
      </c>
      <c r="K44" s="28" t="s">
        <v>67</v>
      </c>
      <c r="L44" s="60" t="s">
        <v>67</v>
      </c>
      <c r="M44" s="60"/>
      <c r="N44" s="60"/>
      <c r="O44" s="60"/>
      <c r="P44" s="41" t="s">
        <v>334</v>
      </c>
      <c r="Q44" s="3"/>
      <c r="R44" s="3"/>
      <c r="S44" s="3"/>
      <c r="T44" s="3"/>
      <c r="U44" s="3"/>
      <c r="V44" s="3"/>
      <c r="W44" s="3"/>
      <c r="X44" s="3"/>
      <c r="Y44" s="3"/>
      <c r="Z44" s="3"/>
      <c r="AA44" s="2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2"/>
      <c r="AW44" s="3"/>
      <c r="AX44" s="3"/>
      <c r="AY44" s="2"/>
      <c r="AZ44" s="2"/>
      <c r="BA44" s="3"/>
      <c r="BB44" s="1" t="s">
        <v>1377</v>
      </c>
      <c r="BC44" s="2"/>
      <c r="BD44" s="2"/>
      <c r="BE44" s="2"/>
      <c r="BF44" s="2"/>
      <c r="BG44" s="2"/>
      <c r="BH44" s="3"/>
      <c r="BI44" s="2"/>
      <c r="BJ44" s="2"/>
      <c r="BK44" s="3"/>
      <c r="BL44" s="2"/>
      <c r="BM44" s="1"/>
      <c r="BN44" s="26"/>
    </row>
    <row r="45" spans="1:66" ht="16.350000000000001" customHeight="1">
      <c r="A45" s="23">
        <v>41</v>
      </c>
      <c r="B45" s="28" t="s">
        <v>255</v>
      </c>
      <c r="C45" s="28" t="s">
        <v>158</v>
      </c>
      <c r="D45" s="28" t="s">
        <v>216</v>
      </c>
      <c r="E45" s="28">
        <v>75</v>
      </c>
      <c r="F45" s="28"/>
      <c r="G45" s="28"/>
      <c r="H45" s="23" t="str">
        <f t="shared" si="3"/>
        <v>王＊金鳳</v>
      </c>
      <c r="I45" s="23" t="str">
        <f t="shared" si="1"/>
        <v>0＊587225</v>
      </c>
      <c r="J45" s="28" t="s">
        <v>100</v>
      </c>
      <c r="K45" s="28" t="s">
        <v>135</v>
      </c>
      <c r="L45" s="60" t="s">
        <v>135</v>
      </c>
      <c r="M45" s="60"/>
      <c r="N45" s="60"/>
      <c r="O45" s="60"/>
      <c r="P45" s="41" t="s">
        <v>334</v>
      </c>
      <c r="Q45" s="3"/>
      <c r="R45" s="3"/>
      <c r="S45" s="3"/>
      <c r="T45" s="3"/>
      <c r="U45" s="3"/>
      <c r="V45" s="3"/>
      <c r="W45" s="3"/>
      <c r="X45" s="3"/>
      <c r="Y45" s="3"/>
      <c r="Z45" s="3"/>
      <c r="AA45" s="2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2"/>
      <c r="AW45" s="3"/>
      <c r="AX45" s="3"/>
      <c r="AY45" s="2"/>
      <c r="AZ45" s="1" t="s">
        <v>1377</v>
      </c>
      <c r="BA45" s="3"/>
      <c r="BB45" s="3"/>
      <c r="BC45" s="2"/>
      <c r="BD45" s="2"/>
      <c r="BE45" s="2"/>
      <c r="BF45" s="2"/>
      <c r="BG45" s="2"/>
      <c r="BH45" s="3"/>
      <c r="BI45" s="2"/>
      <c r="BJ45" s="2"/>
      <c r="BK45" s="3"/>
      <c r="BL45" s="2"/>
      <c r="BM45" s="1"/>
      <c r="BN45" s="26"/>
    </row>
    <row r="46" spans="1:66" ht="16.2">
      <c r="A46" s="23">
        <v>42</v>
      </c>
      <c r="B46" s="28" t="s">
        <v>230</v>
      </c>
      <c r="C46" s="28" t="s">
        <v>126</v>
      </c>
      <c r="D46" s="28" t="s">
        <v>216</v>
      </c>
      <c r="E46" s="28">
        <v>82</v>
      </c>
      <c r="F46" s="28"/>
      <c r="G46" s="28"/>
      <c r="H46" s="23" t="str">
        <f t="shared" si="3"/>
        <v>陳＊來好</v>
      </c>
      <c r="I46" s="23" t="str">
        <f t="shared" si="1"/>
        <v>0＊688969</v>
      </c>
      <c r="J46" s="28" t="s">
        <v>100</v>
      </c>
      <c r="K46" s="28" t="s">
        <v>118</v>
      </c>
      <c r="L46" s="60" t="s">
        <v>118</v>
      </c>
      <c r="M46" s="60"/>
      <c r="N46" s="60"/>
      <c r="O46" s="60"/>
      <c r="P46" s="41" t="s">
        <v>334</v>
      </c>
      <c r="Q46" s="3"/>
      <c r="R46" s="3"/>
      <c r="S46" s="3"/>
      <c r="T46" s="3"/>
      <c r="U46" s="3"/>
      <c r="V46" s="3"/>
      <c r="W46" s="3"/>
      <c r="X46" s="3"/>
      <c r="Y46" s="3"/>
      <c r="Z46" s="3"/>
      <c r="AA46" s="2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2"/>
      <c r="AW46" s="3"/>
      <c r="AX46" s="3"/>
      <c r="AY46" s="2"/>
      <c r="AZ46" s="2"/>
      <c r="BA46" s="1" t="s">
        <v>1378</v>
      </c>
      <c r="BB46" s="3"/>
      <c r="BC46" s="2"/>
      <c r="BD46" s="2"/>
      <c r="BE46" s="2"/>
      <c r="BF46" s="2"/>
      <c r="BG46" s="2"/>
      <c r="BH46" s="3"/>
      <c r="BI46" s="2"/>
      <c r="BJ46" s="2"/>
      <c r="BK46" s="3"/>
      <c r="BL46" s="2"/>
      <c r="BM46" s="1"/>
      <c r="BN46" s="26"/>
    </row>
    <row r="47" spans="1:66" ht="16.2">
      <c r="A47" s="23">
        <v>43</v>
      </c>
      <c r="B47" s="28" t="s">
        <v>256</v>
      </c>
      <c r="C47" s="28" t="s">
        <v>159</v>
      </c>
      <c r="D47" s="28" t="s">
        <v>216</v>
      </c>
      <c r="E47" s="28">
        <v>45</v>
      </c>
      <c r="F47" s="28"/>
      <c r="G47" s="28"/>
      <c r="H47" s="23" t="str">
        <f t="shared" si="3"/>
        <v>李＊瑩</v>
      </c>
      <c r="I47" s="23" t="str">
        <f t="shared" si="1"/>
        <v>0＊287330</v>
      </c>
      <c r="J47" s="28" t="s">
        <v>100</v>
      </c>
      <c r="K47" s="28" t="s">
        <v>67</v>
      </c>
      <c r="L47" s="60" t="s">
        <v>67</v>
      </c>
      <c r="M47" s="60"/>
      <c r="N47" s="60"/>
      <c r="O47" s="60"/>
      <c r="P47" s="41" t="s">
        <v>334</v>
      </c>
      <c r="Q47" s="3"/>
      <c r="R47" s="3"/>
      <c r="S47" s="3"/>
      <c r="T47" s="3"/>
      <c r="U47" s="3"/>
      <c r="V47" s="3"/>
      <c r="W47" s="3"/>
      <c r="X47" s="3"/>
      <c r="Y47" s="3"/>
      <c r="Z47" s="3"/>
      <c r="AA47" s="2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2"/>
      <c r="AW47" s="3"/>
      <c r="AX47" s="3"/>
      <c r="AY47" s="2"/>
      <c r="AZ47" s="2"/>
      <c r="BA47" s="1" t="s">
        <v>1378</v>
      </c>
      <c r="BB47" s="3"/>
      <c r="BC47" s="2"/>
      <c r="BD47" s="2"/>
      <c r="BE47" s="2"/>
      <c r="BF47" s="2"/>
      <c r="BG47" s="2"/>
      <c r="BH47" s="3"/>
      <c r="BI47" s="2"/>
      <c r="BJ47" s="2"/>
      <c r="BK47" s="3"/>
      <c r="BL47" s="2"/>
      <c r="BM47" s="1"/>
      <c r="BN47" s="26"/>
    </row>
    <row r="48" spans="1:66" ht="16.2">
      <c r="A48" s="23">
        <v>44</v>
      </c>
      <c r="B48" s="28" t="s">
        <v>257</v>
      </c>
      <c r="C48" s="28" t="s">
        <v>56</v>
      </c>
      <c r="D48" s="28" t="s">
        <v>216</v>
      </c>
      <c r="E48" s="28">
        <v>48</v>
      </c>
      <c r="F48" s="28"/>
      <c r="G48" s="28"/>
      <c r="H48" s="23" t="str">
        <f t="shared" si="3"/>
        <v>吳＊瓔</v>
      </c>
      <c r="I48" s="23" t="str">
        <f t="shared" si="1"/>
        <v>1＊944956</v>
      </c>
      <c r="J48" s="28" t="s">
        <v>57</v>
      </c>
      <c r="K48" s="28" t="s">
        <v>58</v>
      </c>
      <c r="L48" s="60" t="s">
        <v>58</v>
      </c>
      <c r="M48" s="60"/>
      <c r="N48" s="60"/>
      <c r="O48" s="60"/>
      <c r="P48" s="28">
        <v>1058</v>
      </c>
      <c r="Q48" s="3"/>
      <c r="R48" s="3"/>
      <c r="S48" s="3"/>
      <c r="T48" s="3"/>
      <c r="U48" s="3"/>
      <c r="V48" s="3"/>
      <c r="W48" s="3"/>
      <c r="X48" s="3"/>
      <c r="Y48" s="3"/>
      <c r="Z48" s="3"/>
      <c r="AA48" s="2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2"/>
      <c r="AW48" s="3"/>
      <c r="AX48" s="1" t="s">
        <v>1377</v>
      </c>
      <c r="AY48" s="2"/>
      <c r="AZ48" s="2"/>
      <c r="BA48" s="3"/>
      <c r="BB48" s="3"/>
      <c r="BC48" s="2"/>
      <c r="BD48" s="2"/>
      <c r="BE48" s="2"/>
      <c r="BF48" s="2"/>
      <c r="BG48" s="2"/>
      <c r="BH48" s="3"/>
      <c r="BI48" s="2"/>
      <c r="BJ48" s="2"/>
      <c r="BK48" s="3"/>
      <c r="BL48" s="2"/>
      <c r="BM48" s="1"/>
      <c r="BN48" s="26"/>
    </row>
    <row r="49" spans="1:66" ht="16.350000000000001" customHeight="1">
      <c r="A49" s="23">
        <v>45</v>
      </c>
      <c r="B49" s="28" t="s">
        <v>258</v>
      </c>
      <c r="C49" s="28" t="s">
        <v>59</v>
      </c>
      <c r="D49" s="28" t="s">
        <v>216</v>
      </c>
      <c r="E49" s="28">
        <v>55</v>
      </c>
      <c r="F49" s="28"/>
      <c r="G49" s="28"/>
      <c r="H49" s="23" t="str">
        <f t="shared" si="3"/>
        <v>徐＊淑茹</v>
      </c>
      <c r="I49" s="23" t="str">
        <f t="shared" si="1"/>
        <v>0＊720274</v>
      </c>
      <c r="J49" s="28" t="s">
        <v>57</v>
      </c>
      <c r="K49" s="28" t="s">
        <v>58</v>
      </c>
      <c r="L49" s="60" t="s">
        <v>58</v>
      </c>
      <c r="M49" s="60"/>
      <c r="N49" s="60"/>
      <c r="O49" s="60"/>
      <c r="P49" s="28">
        <v>1058</v>
      </c>
      <c r="Q49" s="3"/>
      <c r="R49" s="3"/>
      <c r="S49" s="3"/>
      <c r="T49" s="3"/>
      <c r="U49" s="3"/>
      <c r="V49" s="3"/>
      <c r="W49" s="3"/>
      <c r="X49" s="3"/>
      <c r="Y49" s="3"/>
      <c r="Z49" s="3"/>
      <c r="AA49" s="2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2"/>
      <c r="AW49" s="3"/>
      <c r="AX49" s="1" t="s">
        <v>1377</v>
      </c>
      <c r="AY49" s="2"/>
      <c r="AZ49" s="2"/>
      <c r="BA49" s="3"/>
      <c r="BB49" s="3"/>
      <c r="BC49" s="2"/>
      <c r="BD49" s="2"/>
      <c r="BE49" s="2"/>
      <c r="BF49" s="2"/>
      <c r="BG49" s="2"/>
      <c r="BH49" s="3"/>
      <c r="BI49" s="2"/>
      <c r="BJ49" s="2"/>
      <c r="BK49" s="3"/>
      <c r="BL49" s="2"/>
      <c r="BM49" s="1"/>
      <c r="BN49" s="26"/>
    </row>
    <row r="50" spans="1:66" ht="16.2">
      <c r="A50" s="23">
        <v>46</v>
      </c>
      <c r="B50" s="28" t="s">
        <v>259</v>
      </c>
      <c r="C50" s="28" t="s">
        <v>60</v>
      </c>
      <c r="D50" s="28" t="s">
        <v>216</v>
      </c>
      <c r="E50" s="28">
        <v>70</v>
      </c>
      <c r="F50" s="28"/>
      <c r="G50" s="28"/>
      <c r="H50" s="23" t="str">
        <f t="shared" si="3"/>
        <v>邱＊希榮</v>
      </c>
      <c r="I50" s="23" t="str">
        <f t="shared" si="1"/>
        <v>1＊268777</v>
      </c>
      <c r="J50" s="28" t="s">
        <v>57</v>
      </c>
      <c r="K50" s="28" t="s">
        <v>61</v>
      </c>
      <c r="L50" s="60" t="s">
        <v>61</v>
      </c>
      <c r="M50" s="60"/>
      <c r="N50" s="60"/>
      <c r="O50" s="60"/>
      <c r="P50" s="28">
        <v>1058</v>
      </c>
      <c r="Q50" s="3"/>
      <c r="R50" s="3"/>
      <c r="S50" s="2" t="s">
        <v>1100</v>
      </c>
      <c r="T50" s="2" t="s">
        <v>1377</v>
      </c>
      <c r="U50" s="2" t="s">
        <v>1377</v>
      </c>
      <c r="V50" s="3"/>
      <c r="W50" s="3"/>
      <c r="X50" s="3"/>
      <c r="Y50" s="3"/>
      <c r="Z50" s="3"/>
      <c r="AA50" s="2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2"/>
      <c r="AW50" s="3"/>
      <c r="AX50" s="3"/>
      <c r="AY50" s="2"/>
      <c r="AZ50" s="2"/>
      <c r="BA50" s="3"/>
      <c r="BB50" s="3"/>
      <c r="BC50" s="2"/>
      <c r="BD50" s="2"/>
      <c r="BE50" s="2"/>
      <c r="BF50" s="2"/>
      <c r="BG50" s="2"/>
      <c r="BH50" s="3"/>
      <c r="BI50" s="2"/>
      <c r="BJ50" s="2"/>
      <c r="BK50" s="3"/>
      <c r="BL50" s="2"/>
      <c r="BM50" s="1"/>
      <c r="BN50" s="26"/>
    </row>
    <row r="51" spans="1:66" ht="46.8">
      <c r="A51" s="23">
        <v>47</v>
      </c>
      <c r="B51" s="28" t="s">
        <v>260</v>
      </c>
      <c r="C51" s="28" t="s">
        <v>62</v>
      </c>
      <c r="D51" s="28" t="s">
        <v>218</v>
      </c>
      <c r="E51" s="28">
        <v>81</v>
      </c>
      <c r="F51" s="44">
        <v>44204</v>
      </c>
      <c r="G51" s="28" t="s">
        <v>63</v>
      </c>
      <c r="H51" s="23" t="str">
        <f t="shared" si="3"/>
        <v>林＊雄</v>
      </c>
      <c r="I51" s="23" t="str">
        <f t="shared" si="1"/>
        <v>0＊076562</v>
      </c>
      <c r="J51" s="28" t="s">
        <v>64</v>
      </c>
      <c r="K51" s="28" t="s">
        <v>1109</v>
      </c>
      <c r="L51" s="60" t="s">
        <v>2305</v>
      </c>
      <c r="M51" s="60" t="s">
        <v>2306</v>
      </c>
      <c r="N51" s="60" t="s">
        <v>2307</v>
      </c>
      <c r="O51" s="60"/>
      <c r="P51" s="28">
        <v>1058</v>
      </c>
      <c r="Q51" s="3"/>
      <c r="R51" s="3"/>
      <c r="S51" s="3"/>
      <c r="T51" s="3"/>
      <c r="U51" s="3"/>
      <c r="V51" s="3"/>
      <c r="W51" s="3"/>
      <c r="X51" s="3"/>
      <c r="Y51" s="1" t="s">
        <v>1377</v>
      </c>
      <c r="Z51" s="3"/>
      <c r="AA51" s="1" t="s">
        <v>1377</v>
      </c>
      <c r="AB51" s="3"/>
      <c r="AC51" s="3"/>
      <c r="AD51" s="3"/>
      <c r="AE51" s="1" t="s">
        <v>1377</v>
      </c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2"/>
      <c r="AW51" s="3"/>
      <c r="AX51" s="3"/>
      <c r="AY51" s="2"/>
      <c r="AZ51" s="2"/>
      <c r="BA51" s="3"/>
      <c r="BB51" s="3"/>
      <c r="BC51" s="2"/>
      <c r="BD51" s="2"/>
      <c r="BE51" s="2"/>
      <c r="BF51" s="2"/>
      <c r="BG51" s="2"/>
      <c r="BH51" s="3"/>
      <c r="BI51" s="2"/>
      <c r="BJ51" s="2"/>
      <c r="BK51" s="3"/>
      <c r="BL51" s="2"/>
      <c r="BM51" s="1"/>
      <c r="BN51" s="26"/>
    </row>
    <row r="52" spans="1:66" ht="16.2">
      <c r="A52" s="23">
        <v>48</v>
      </c>
      <c r="B52" s="28" t="s">
        <v>261</v>
      </c>
      <c r="C52" s="28" t="s">
        <v>65</v>
      </c>
      <c r="D52" s="28" t="s">
        <v>218</v>
      </c>
      <c r="E52" s="28">
        <v>49</v>
      </c>
      <c r="F52" s="28"/>
      <c r="G52" s="28"/>
      <c r="H52" s="23" t="str">
        <f t="shared" si="3"/>
        <v>潘＊郎</v>
      </c>
      <c r="I52" s="23" t="str">
        <f t="shared" si="1"/>
        <v>2＊107630</v>
      </c>
      <c r="J52" s="28" t="s">
        <v>66</v>
      </c>
      <c r="K52" s="28" t="s">
        <v>67</v>
      </c>
      <c r="L52" s="60" t="s">
        <v>2297</v>
      </c>
      <c r="M52" s="60"/>
      <c r="N52" s="60"/>
      <c r="O52" s="60"/>
      <c r="P52" s="28">
        <v>1058</v>
      </c>
      <c r="Q52" s="3"/>
      <c r="R52" s="3"/>
      <c r="S52" s="3"/>
      <c r="T52" s="3"/>
      <c r="U52" s="3"/>
      <c r="V52" s="3"/>
      <c r="W52" s="3"/>
      <c r="X52" s="3"/>
      <c r="Y52" s="3"/>
      <c r="Z52" s="3"/>
      <c r="AA52" s="2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2"/>
      <c r="AW52" s="3"/>
      <c r="AX52" s="3"/>
      <c r="AY52" s="2"/>
      <c r="AZ52" s="2"/>
      <c r="BA52" s="3"/>
      <c r="BB52" s="1" t="s">
        <v>1377</v>
      </c>
      <c r="BC52" s="2"/>
      <c r="BD52" s="2"/>
      <c r="BE52" s="2"/>
      <c r="BF52" s="2"/>
      <c r="BG52" s="2"/>
      <c r="BH52" s="3"/>
      <c r="BI52" s="2"/>
      <c r="BJ52" s="2"/>
      <c r="BK52" s="3"/>
      <c r="BL52" s="2"/>
      <c r="BM52" s="1"/>
      <c r="BN52" s="26"/>
    </row>
    <row r="53" spans="1:66" ht="16.350000000000001" customHeight="1">
      <c r="A53" s="23">
        <v>49</v>
      </c>
      <c r="B53" s="28" t="s">
        <v>262</v>
      </c>
      <c r="C53" s="28" t="s">
        <v>68</v>
      </c>
      <c r="D53" s="28" t="s">
        <v>216</v>
      </c>
      <c r="E53" s="28">
        <v>57</v>
      </c>
      <c r="F53" s="28"/>
      <c r="G53" s="28"/>
      <c r="H53" s="23" t="str">
        <f t="shared" si="3"/>
        <v>莫＊青</v>
      </c>
      <c r="I53" s="23" t="str">
        <f t="shared" si="1"/>
        <v>2＊712936</v>
      </c>
      <c r="J53" s="28" t="s">
        <v>66</v>
      </c>
      <c r="K53" s="28" t="s">
        <v>58</v>
      </c>
      <c r="L53" s="60" t="s">
        <v>2298</v>
      </c>
      <c r="M53" s="60"/>
      <c r="N53" s="60"/>
      <c r="O53" s="60"/>
      <c r="P53" s="28">
        <v>1058</v>
      </c>
      <c r="Q53" s="3"/>
      <c r="R53" s="3"/>
      <c r="S53" s="3"/>
      <c r="T53" s="3"/>
      <c r="U53" s="3"/>
      <c r="V53" s="3"/>
      <c r="W53" s="3"/>
      <c r="X53" s="3"/>
      <c r="Y53" s="3"/>
      <c r="Z53" s="3"/>
      <c r="AA53" s="2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2"/>
      <c r="AW53" s="3"/>
      <c r="AX53" s="1" t="s">
        <v>1377</v>
      </c>
      <c r="AY53" s="2"/>
      <c r="AZ53" s="2"/>
      <c r="BA53" s="3"/>
      <c r="BB53" s="3"/>
      <c r="BC53" s="2"/>
      <c r="BD53" s="2"/>
      <c r="BE53" s="2"/>
      <c r="BF53" s="2"/>
      <c r="BG53" s="2"/>
      <c r="BH53" s="3"/>
      <c r="BI53" s="2"/>
      <c r="BJ53" s="2"/>
      <c r="BK53" s="3"/>
      <c r="BL53" s="2"/>
      <c r="BM53" s="1"/>
      <c r="BN53" s="26"/>
    </row>
    <row r="54" spans="1:66" ht="31.2">
      <c r="A54" s="23">
        <v>50</v>
      </c>
      <c r="B54" s="28" t="s">
        <v>263</v>
      </c>
      <c r="C54" s="28" t="s">
        <v>69</v>
      </c>
      <c r="D54" s="28" t="s">
        <v>218</v>
      </c>
      <c r="E54" s="28">
        <v>57</v>
      </c>
      <c r="F54" s="28"/>
      <c r="G54" s="28"/>
      <c r="H54" s="23" t="str">
        <f t="shared" si="3"/>
        <v>段＊強</v>
      </c>
      <c r="I54" s="23" t="str">
        <f t="shared" si="1"/>
        <v>0＊644600</v>
      </c>
      <c r="J54" s="28" t="s">
        <v>66</v>
      </c>
      <c r="K54" s="28" t="s">
        <v>1110</v>
      </c>
      <c r="L54" s="60" t="s">
        <v>2308</v>
      </c>
      <c r="M54" s="60" t="s">
        <v>2309</v>
      </c>
      <c r="N54" s="60"/>
      <c r="O54" s="60"/>
      <c r="P54" s="28">
        <v>1058</v>
      </c>
      <c r="Q54" s="3"/>
      <c r="R54" s="3"/>
      <c r="S54" s="2" t="s">
        <v>1100</v>
      </c>
      <c r="T54" s="2" t="s">
        <v>1377</v>
      </c>
      <c r="U54" s="2" t="s">
        <v>1377</v>
      </c>
      <c r="V54" s="3"/>
      <c r="W54" s="3"/>
      <c r="X54" s="3"/>
      <c r="Y54" s="3"/>
      <c r="Z54" s="3"/>
      <c r="AA54" s="2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2"/>
      <c r="AW54" s="3"/>
      <c r="AX54" s="3"/>
      <c r="AY54" s="2"/>
      <c r="AZ54" s="2"/>
      <c r="BA54" s="3"/>
      <c r="BB54" s="3"/>
      <c r="BC54" s="2"/>
      <c r="BD54" s="2"/>
      <c r="BE54" s="2"/>
      <c r="BF54" s="2"/>
      <c r="BG54" s="2"/>
      <c r="BH54" s="3"/>
      <c r="BI54" s="2"/>
      <c r="BJ54" s="2"/>
      <c r="BK54" s="3"/>
      <c r="BL54" s="2"/>
      <c r="BM54" s="1" t="s">
        <v>1111</v>
      </c>
      <c r="BN54" s="26"/>
    </row>
    <row r="55" spans="1:66" ht="16.2">
      <c r="A55" s="23">
        <v>51</v>
      </c>
      <c r="B55" s="28" t="s">
        <v>264</v>
      </c>
      <c r="C55" s="28" t="s">
        <v>70</v>
      </c>
      <c r="D55" s="28" t="s">
        <v>218</v>
      </c>
      <c r="E55" s="28">
        <v>76</v>
      </c>
      <c r="F55" s="28"/>
      <c r="G55" s="28"/>
      <c r="H55" s="23" t="str">
        <f t="shared" si="3"/>
        <v>張＊隆</v>
      </c>
      <c r="I55" s="23" t="str">
        <f t="shared" si="1"/>
        <v>0＊004547</v>
      </c>
      <c r="J55" s="28" t="s">
        <v>71</v>
      </c>
      <c r="K55" s="28" t="s">
        <v>67</v>
      </c>
      <c r="L55" s="60" t="s">
        <v>67</v>
      </c>
      <c r="M55" s="60"/>
      <c r="N55" s="60"/>
      <c r="O55" s="60"/>
      <c r="P55" s="28">
        <v>1058</v>
      </c>
      <c r="Q55" s="3"/>
      <c r="R55" s="3"/>
      <c r="S55" s="3"/>
      <c r="T55" s="3"/>
      <c r="U55" s="3"/>
      <c r="V55" s="3"/>
      <c r="W55" s="3"/>
      <c r="X55" s="3"/>
      <c r="Y55" s="3"/>
      <c r="Z55" s="3"/>
      <c r="AA55" s="2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2"/>
      <c r="AW55" s="3"/>
      <c r="AX55" s="3"/>
      <c r="AY55" s="2"/>
      <c r="AZ55" s="2"/>
      <c r="BA55" s="3"/>
      <c r="BB55" s="1" t="s">
        <v>1377</v>
      </c>
      <c r="BC55" s="2"/>
      <c r="BD55" s="2"/>
      <c r="BE55" s="2"/>
      <c r="BF55" s="2"/>
      <c r="BG55" s="2"/>
      <c r="BH55" s="3"/>
      <c r="BI55" s="2"/>
      <c r="BJ55" s="2"/>
      <c r="BK55" s="3"/>
      <c r="BL55" s="2"/>
      <c r="BM55" s="1"/>
      <c r="BN55" s="26"/>
    </row>
    <row r="56" spans="1:66" ht="16.2">
      <c r="A56" s="23">
        <v>52</v>
      </c>
      <c r="B56" s="28" t="s">
        <v>265</v>
      </c>
      <c r="C56" s="28" t="s">
        <v>72</v>
      </c>
      <c r="D56" s="28" t="s">
        <v>218</v>
      </c>
      <c r="E56" s="28">
        <v>47</v>
      </c>
      <c r="F56" s="28"/>
      <c r="G56" s="28"/>
      <c r="H56" s="23" t="str">
        <f t="shared" si="3"/>
        <v>郭＊科</v>
      </c>
      <c r="I56" s="23" t="str">
        <f t="shared" si="1"/>
        <v>1＊800719</v>
      </c>
      <c r="J56" s="28" t="s">
        <v>71</v>
      </c>
      <c r="K56" s="28" t="s">
        <v>58</v>
      </c>
      <c r="L56" s="60" t="s">
        <v>58</v>
      </c>
      <c r="M56" s="60"/>
      <c r="N56" s="60"/>
      <c r="O56" s="60"/>
      <c r="P56" s="28">
        <v>1058</v>
      </c>
      <c r="Q56" s="3"/>
      <c r="R56" s="3"/>
      <c r="S56" s="3"/>
      <c r="T56" s="3"/>
      <c r="U56" s="3"/>
      <c r="V56" s="3"/>
      <c r="W56" s="3"/>
      <c r="X56" s="3"/>
      <c r="Y56" s="3"/>
      <c r="Z56" s="3"/>
      <c r="AA56" s="2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2"/>
      <c r="AW56" s="1" t="s">
        <v>1377</v>
      </c>
      <c r="AX56" s="3"/>
      <c r="AY56" s="2"/>
      <c r="AZ56" s="2"/>
      <c r="BA56" s="3"/>
      <c r="BB56" s="3"/>
      <c r="BC56" s="2"/>
      <c r="BD56" s="2"/>
      <c r="BE56" s="2"/>
      <c r="BF56" s="2"/>
      <c r="BG56" s="2"/>
      <c r="BH56" s="3"/>
      <c r="BI56" s="2"/>
      <c r="BJ56" s="2"/>
      <c r="BK56" s="3"/>
      <c r="BL56" s="2"/>
      <c r="BM56" s="1"/>
      <c r="BN56" s="26"/>
    </row>
    <row r="57" spans="1:66" ht="16.350000000000001" customHeight="1">
      <c r="A57" s="23">
        <v>53</v>
      </c>
      <c r="B57" s="28" t="s">
        <v>266</v>
      </c>
      <c r="C57" s="28" t="s">
        <v>73</v>
      </c>
      <c r="D57" s="28" t="s">
        <v>216</v>
      </c>
      <c r="E57" s="28">
        <v>55</v>
      </c>
      <c r="F57" s="28"/>
      <c r="G57" s="28"/>
      <c r="H57" s="23" t="str">
        <f t="shared" si="3"/>
        <v>陳＊碧</v>
      </c>
      <c r="I57" s="23" t="str">
        <f t="shared" si="1"/>
        <v>1＊178713</v>
      </c>
      <c r="J57" s="28" t="s">
        <v>74</v>
      </c>
      <c r="K57" s="28" t="s">
        <v>58</v>
      </c>
      <c r="L57" s="60" t="s">
        <v>58</v>
      </c>
      <c r="M57" s="60"/>
      <c r="N57" s="60"/>
      <c r="O57" s="60"/>
      <c r="P57" s="28">
        <v>1058</v>
      </c>
      <c r="Q57" s="3"/>
      <c r="R57" s="3"/>
      <c r="S57" s="3"/>
      <c r="T57" s="3"/>
      <c r="U57" s="3"/>
      <c r="V57" s="3"/>
      <c r="W57" s="3"/>
      <c r="X57" s="3"/>
      <c r="Y57" s="3"/>
      <c r="Z57" s="3"/>
      <c r="AA57" s="2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2"/>
      <c r="AW57" s="3"/>
      <c r="AX57" s="1" t="s">
        <v>1377</v>
      </c>
      <c r="AY57" s="2"/>
      <c r="AZ57" s="2"/>
      <c r="BA57" s="3"/>
      <c r="BB57" s="3"/>
      <c r="BC57" s="2"/>
      <c r="BD57" s="2"/>
      <c r="BE57" s="2"/>
      <c r="BF57" s="2"/>
      <c r="BG57" s="2"/>
      <c r="BH57" s="3"/>
      <c r="BI57" s="2"/>
      <c r="BJ57" s="2"/>
      <c r="BK57" s="3"/>
      <c r="BL57" s="2"/>
      <c r="BM57" s="1"/>
      <c r="BN57" s="26"/>
    </row>
    <row r="58" spans="1:66" ht="46.2" customHeight="1">
      <c r="A58" s="23">
        <v>54</v>
      </c>
      <c r="B58" s="28" t="s">
        <v>267</v>
      </c>
      <c r="C58" s="28" t="s">
        <v>75</v>
      </c>
      <c r="D58" s="28" t="s">
        <v>216</v>
      </c>
      <c r="E58" s="28">
        <v>71</v>
      </c>
      <c r="F58" s="28"/>
      <c r="G58" s="28"/>
      <c r="H58" s="23" t="str">
        <f t="shared" si="3"/>
        <v>張＊琴</v>
      </c>
      <c r="I58" s="23" t="str">
        <f t="shared" si="1"/>
        <v>0＊267574</v>
      </c>
      <c r="J58" s="28" t="s">
        <v>74</v>
      </c>
      <c r="K58" s="28" t="s">
        <v>76</v>
      </c>
      <c r="L58" s="60" t="s">
        <v>76</v>
      </c>
      <c r="M58" s="60"/>
      <c r="N58" s="60"/>
      <c r="O58" s="60"/>
      <c r="P58" s="28">
        <v>1058</v>
      </c>
      <c r="Q58" s="3"/>
      <c r="R58" s="3"/>
      <c r="S58" s="3"/>
      <c r="T58" s="3"/>
      <c r="U58" s="3"/>
      <c r="V58" s="3"/>
      <c r="W58" s="3"/>
      <c r="X58" s="3"/>
      <c r="Y58" s="3"/>
      <c r="Z58" s="3"/>
      <c r="AA58" s="2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2"/>
      <c r="AW58" s="3"/>
      <c r="AX58" s="3"/>
      <c r="AY58" s="2"/>
      <c r="AZ58" s="2"/>
      <c r="BA58" s="3"/>
      <c r="BB58" s="3"/>
      <c r="BC58" s="2"/>
      <c r="BD58" s="2"/>
      <c r="BE58" s="2"/>
      <c r="BF58" s="2"/>
      <c r="BG58" s="2"/>
      <c r="BH58" s="3"/>
      <c r="BI58" s="2"/>
      <c r="BJ58" s="2"/>
      <c r="BK58" s="3"/>
      <c r="BL58" s="2"/>
      <c r="BM58" s="1" t="s">
        <v>1112</v>
      </c>
      <c r="BN58" s="26"/>
    </row>
    <row r="59" spans="1:66" ht="16.2">
      <c r="A59" s="23">
        <v>55</v>
      </c>
      <c r="B59" s="28" t="s">
        <v>268</v>
      </c>
      <c r="C59" s="28" t="s">
        <v>77</v>
      </c>
      <c r="D59" s="28" t="s">
        <v>216</v>
      </c>
      <c r="E59" s="28">
        <v>38</v>
      </c>
      <c r="F59" s="28"/>
      <c r="G59" s="28"/>
      <c r="H59" s="23" t="str">
        <f t="shared" si="3"/>
        <v>宣＊慈</v>
      </c>
      <c r="I59" s="23" t="str">
        <f t="shared" si="1"/>
        <v>1＊354485</v>
      </c>
      <c r="J59" s="28" t="s">
        <v>78</v>
      </c>
      <c r="K59" s="28" t="s">
        <v>58</v>
      </c>
      <c r="L59" s="60" t="s">
        <v>58</v>
      </c>
      <c r="M59" s="60"/>
      <c r="N59" s="60"/>
      <c r="O59" s="60"/>
      <c r="P59" s="28">
        <v>1125</v>
      </c>
      <c r="Q59" s="3"/>
      <c r="R59" s="3"/>
      <c r="S59" s="3"/>
      <c r="T59" s="3"/>
      <c r="U59" s="3"/>
      <c r="V59" s="3"/>
      <c r="W59" s="3"/>
      <c r="X59" s="3"/>
      <c r="Y59" s="3"/>
      <c r="Z59" s="3"/>
      <c r="AA59" s="2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2"/>
      <c r="AW59" s="1" t="s">
        <v>1377</v>
      </c>
      <c r="AX59" s="3"/>
      <c r="AY59" s="2"/>
      <c r="AZ59" s="2"/>
      <c r="BA59" s="3"/>
      <c r="BB59" s="3"/>
      <c r="BC59" s="2"/>
      <c r="BD59" s="2"/>
      <c r="BE59" s="2"/>
      <c r="BF59" s="2"/>
      <c r="BG59" s="2"/>
      <c r="BH59" s="3"/>
      <c r="BI59" s="2"/>
      <c r="BJ59" s="2"/>
      <c r="BK59" s="3"/>
      <c r="BL59" s="2"/>
      <c r="BM59" s="1"/>
      <c r="BN59" s="26"/>
    </row>
    <row r="60" spans="1:66" ht="16.2">
      <c r="A60" s="23">
        <v>56</v>
      </c>
      <c r="B60" s="28" t="s">
        <v>269</v>
      </c>
      <c r="C60" s="28" t="s">
        <v>79</v>
      </c>
      <c r="D60" s="28" t="s">
        <v>218</v>
      </c>
      <c r="E60" s="28">
        <v>84</v>
      </c>
      <c r="F60" s="28"/>
      <c r="G60" s="28"/>
      <c r="H60" s="23" t="str">
        <f t="shared" si="3"/>
        <v>林＊東</v>
      </c>
      <c r="I60" s="23" t="str">
        <f t="shared" si="1"/>
        <v>2＊536053</v>
      </c>
      <c r="J60" s="28" t="s">
        <v>80</v>
      </c>
      <c r="K60" s="28" t="s">
        <v>67</v>
      </c>
      <c r="L60" s="60" t="s">
        <v>67</v>
      </c>
      <c r="M60" s="60"/>
      <c r="N60" s="60"/>
      <c r="O60" s="60"/>
      <c r="P60" s="28">
        <v>1125</v>
      </c>
      <c r="Q60" s="3"/>
      <c r="R60" s="3"/>
      <c r="S60" s="3"/>
      <c r="T60" s="3"/>
      <c r="U60" s="3"/>
      <c r="V60" s="3"/>
      <c r="W60" s="3"/>
      <c r="X60" s="3"/>
      <c r="Y60" s="3"/>
      <c r="Z60" s="3"/>
      <c r="AA60" s="2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2"/>
      <c r="AW60" s="3"/>
      <c r="AX60" s="3"/>
      <c r="AY60" s="2"/>
      <c r="AZ60" s="2"/>
      <c r="BA60" s="3"/>
      <c r="BB60" s="1" t="s">
        <v>1377</v>
      </c>
      <c r="BC60" s="2"/>
      <c r="BD60" s="2"/>
      <c r="BE60" s="2"/>
      <c r="BF60" s="2"/>
      <c r="BG60" s="2"/>
      <c r="BH60" s="3"/>
      <c r="BI60" s="2"/>
      <c r="BJ60" s="2"/>
      <c r="BK60" s="3"/>
      <c r="BL60" s="2"/>
      <c r="BM60" s="1"/>
      <c r="BN60" s="26"/>
    </row>
    <row r="61" spans="1:66" ht="16.2">
      <c r="A61" s="23">
        <v>57</v>
      </c>
      <c r="B61" s="28" t="s">
        <v>270</v>
      </c>
      <c r="C61" s="28" t="s">
        <v>81</v>
      </c>
      <c r="D61" s="28" t="s">
        <v>216</v>
      </c>
      <c r="E61" s="28">
        <v>62</v>
      </c>
      <c r="F61" s="28"/>
      <c r="G61" s="28"/>
      <c r="H61" s="23" t="str">
        <f t="shared" si="3"/>
        <v>羅＊玉</v>
      </c>
      <c r="I61" s="23" t="str">
        <f t="shared" si="1"/>
        <v>1＊380882</v>
      </c>
      <c r="J61" s="28" t="s">
        <v>80</v>
      </c>
      <c r="K61" s="28" t="s">
        <v>58</v>
      </c>
      <c r="L61" s="60" t="s">
        <v>58</v>
      </c>
      <c r="M61" s="60"/>
      <c r="N61" s="60"/>
      <c r="O61" s="60"/>
      <c r="P61" s="28">
        <v>1125</v>
      </c>
      <c r="Q61" s="3"/>
      <c r="R61" s="3"/>
      <c r="S61" s="3"/>
      <c r="T61" s="3"/>
      <c r="U61" s="3"/>
      <c r="V61" s="3"/>
      <c r="W61" s="3"/>
      <c r="X61" s="3"/>
      <c r="Y61" s="3"/>
      <c r="Z61" s="3"/>
      <c r="AA61" s="2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2"/>
      <c r="AW61" s="1" t="s">
        <v>1377</v>
      </c>
      <c r="AX61" s="3"/>
      <c r="AY61" s="2"/>
      <c r="AZ61" s="2"/>
      <c r="BA61" s="3"/>
      <c r="BB61" s="3"/>
      <c r="BC61" s="2"/>
      <c r="BD61" s="2"/>
      <c r="BE61" s="2"/>
      <c r="BF61" s="2"/>
      <c r="BG61" s="2"/>
      <c r="BH61" s="3"/>
      <c r="BI61" s="2"/>
      <c r="BJ61" s="2"/>
      <c r="BK61" s="3"/>
      <c r="BL61" s="2"/>
      <c r="BM61" s="1"/>
      <c r="BN61" s="26"/>
    </row>
    <row r="62" spans="1:66" ht="31.2">
      <c r="A62" s="23">
        <v>58</v>
      </c>
      <c r="B62" s="28" t="s">
        <v>271</v>
      </c>
      <c r="C62" s="28" t="s">
        <v>82</v>
      </c>
      <c r="D62" s="28" t="s">
        <v>216</v>
      </c>
      <c r="E62" s="28">
        <v>72</v>
      </c>
      <c r="F62" s="28"/>
      <c r="G62" s="28"/>
      <c r="H62" s="23" t="str">
        <f t="shared" si="3"/>
        <v>陳＊雲</v>
      </c>
      <c r="I62" s="23" t="str">
        <f t="shared" si="1"/>
        <v>0＊660907</v>
      </c>
      <c r="J62" s="28" t="s">
        <v>80</v>
      </c>
      <c r="K62" s="28" t="s">
        <v>83</v>
      </c>
      <c r="L62" s="60" t="s">
        <v>83</v>
      </c>
      <c r="M62" s="60"/>
      <c r="N62" s="60"/>
      <c r="O62" s="60"/>
      <c r="P62" s="28">
        <v>1125</v>
      </c>
      <c r="Q62" s="3"/>
      <c r="R62" s="3"/>
      <c r="S62" s="3"/>
      <c r="T62" s="3"/>
      <c r="U62" s="3"/>
      <c r="V62" s="3"/>
      <c r="W62" s="3"/>
      <c r="X62" s="3"/>
      <c r="Y62" s="3"/>
      <c r="Z62" s="3"/>
      <c r="AA62" s="2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2"/>
      <c r="AW62" s="3"/>
      <c r="AX62" s="3"/>
      <c r="AY62" s="2"/>
      <c r="AZ62" s="2"/>
      <c r="BA62" s="3"/>
      <c r="BB62" s="3"/>
      <c r="BC62" s="2"/>
      <c r="BD62" s="2"/>
      <c r="BE62" s="2"/>
      <c r="BF62" s="2"/>
      <c r="BG62" s="2"/>
      <c r="BH62" s="3"/>
      <c r="BI62" s="2"/>
      <c r="BJ62" s="2"/>
      <c r="BK62" s="3"/>
      <c r="BL62" s="2"/>
      <c r="BM62" s="1" t="s">
        <v>1098</v>
      </c>
      <c r="BN62" s="26"/>
    </row>
    <row r="63" spans="1:66" ht="39" customHeight="1">
      <c r="A63" s="23">
        <v>59</v>
      </c>
      <c r="B63" s="28" t="s">
        <v>272</v>
      </c>
      <c r="C63" s="28" t="s">
        <v>84</v>
      </c>
      <c r="D63" s="28" t="s">
        <v>218</v>
      </c>
      <c r="E63" s="28">
        <v>63</v>
      </c>
      <c r="F63" s="28" t="s">
        <v>64</v>
      </c>
      <c r="G63" s="28" t="s">
        <v>85</v>
      </c>
      <c r="H63" s="23" t="str">
        <f t="shared" si="3"/>
        <v>楊＊慶</v>
      </c>
      <c r="I63" s="23" t="str">
        <f t="shared" si="1"/>
        <v>0＊719271</v>
      </c>
      <c r="J63" s="28" t="s">
        <v>86</v>
      </c>
      <c r="K63" s="28" t="s">
        <v>1113</v>
      </c>
      <c r="L63" s="60" t="s">
        <v>2310</v>
      </c>
      <c r="M63" s="60" t="s">
        <v>2309</v>
      </c>
      <c r="N63" s="60"/>
      <c r="O63" s="60"/>
      <c r="P63" s="28">
        <v>1125</v>
      </c>
      <c r="Q63" s="3"/>
      <c r="R63" s="2" t="s">
        <v>1377</v>
      </c>
      <c r="S63" s="3"/>
      <c r="T63" s="2" t="s">
        <v>1377</v>
      </c>
      <c r="U63" s="3"/>
      <c r="V63" s="3"/>
      <c r="W63" s="3"/>
      <c r="X63" s="3"/>
      <c r="Y63" s="3"/>
      <c r="Z63" s="3"/>
      <c r="AA63" s="2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2"/>
      <c r="AW63" s="3"/>
      <c r="AX63" s="3"/>
      <c r="AY63" s="2"/>
      <c r="AZ63" s="2"/>
      <c r="BA63" s="3"/>
      <c r="BB63" s="3"/>
      <c r="BC63" s="2"/>
      <c r="BD63" s="2"/>
      <c r="BE63" s="2"/>
      <c r="BF63" s="2"/>
      <c r="BG63" s="2"/>
      <c r="BH63" s="3"/>
      <c r="BI63" s="2"/>
      <c r="BJ63" s="2"/>
      <c r="BK63" s="3"/>
      <c r="BL63" s="2"/>
      <c r="BM63" s="1" t="s">
        <v>1111</v>
      </c>
      <c r="BN63" s="26"/>
    </row>
    <row r="64" spans="1:66" ht="16.2">
      <c r="A64" s="23">
        <v>60</v>
      </c>
      <c r="B64" s="28" t="s">
        <v>274</v>
      </c>
      <c r="C64" s="28" t="s">
        <v>89</v>
      </c>
      <c r="D64" s="28" t="s">
        <v>218</v>
      </c>
      <c r="E64" s="28">
        <v>74</v>
      </c>
      <c r="F64" s="28" t="s">
        <v>90</v>
      </c>
      <c r="G64" s="28" t="s">
        <v>71</v>
      </c>
      <c r="H64" s="23" t="str">
        <f t="shared" si="3"/>
        <v>張＊雄</v>
      </c>
      <c r="I64" s="23" t="str">
        <f t="shared" si="1"/>
        <v>2＊031542</v>
      </c>
      <c r="J64" s="28" t="s">
        <v>63</v>
      </c>
      <c r="K64" s="28" t="s">
        <v>91</v>
      </c>
      <c r="L64" s="60" t="s">
        <v>2307</v>
      </c>
      <c r="M64" s="60"/>
      <c r="N64" s="60"/>
      <c r="O64" s="60"/>
      <c r="P64" s="28">
        <v>1125</v>
      </c>
      <c r="Q64" s="3"/>
      <c r="R64" s="3"/>
      <c r="S64" s="3"/>
      <c r="T64" s="3"/>
      <c r="U64" s="3"/>
      <c r="V64" s="3"/>
      <c r="W64" s="3"/>
      <c r="X64" s="3"/>
      <c r="Y64" s="3"/>
      <c r="Z64" s="3"/>
      <c r="AA64" s="2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2"/>
      <c r="AW64" s="3"/>
      <c r="AX64" s="3"/>
      <c r="AY64" s="2"/>
      <c r="AZ64" s="2"/>
      <c r="BA64" s="3"/>
      <c r="BB64" s="3"/>
      <c r="BC64" s="2"/>
      <c r="BD64" s="2"/>
      <c r="BE64" s="2"/>
      <c r="BF64" s="2"/>
      <c r="BG64" s="2"/>
      <c r="BH64" s="3"/>
      <c r="BI64" s="2" t="s">
        <v>1114</v>
      </c>
      <c r="BJ64" s="2"/>
      <c r="BK64" s="3"/>
      <c r="BL64" s="2"/>
      <c r="BM64" s="1" t="s">
        <v>1099</v>
      </c>
      <c r="BN64" s="26"/>
    </row>
    <row r="65" spans="1:66" ht="43.2" customHeight="1">
      <c r="A65" s="23">
        <v>61</v>
      </c>
      <c r="B65" s="28" t="s">
        <v>275</v>
      </c>
      <c r="C65" s="28" t="s">
        <v>92</v>
      </c>
      <c r="D65" s="28" t="s">
        <v>216</v>
      </c>
      <c r="E65" s="28">
        <v>68</v>
      </c>
      <c r="F65" s="28"/>
      <c r="G65" s="28"/>
      <c r="H65" s="23" t="str">
        <f t="shared" si="3"/>
        <v>邱＊珠</v>
      </c>
      <c r="I65" s="23" t="str">
        <f t="shared" si="1"/>
        <v>2＊610027</v>
      </c>
      <c r="J65" s="28" t="s">
        <v>63</v>
      </c>
      <c r="K65" s="28" t="s">
        <v>93</v>
      </c>
      <c r="L65" s="60" t="s">
        <v>2311</v>
      </c>
      <c r="M65" s="60"/>
      <c r="N65" s="60"/>
      <c r="O65" s="60"/>
      <c r="P65" s="28">
        <v>1125</v>
      </c>
      <c r="Q65" s="3"/>
      <c r="R65" s="3"/>
      <c r="S65" s="3"/>
      <c r="T65" s="3"/>
      <c r="U65" s="3"/>
      <c r="V65" s="3"/>
      <c r="W65" s="3"/>
      <c r="X65" s="3"/>
      <c r="Y65" s="3"/>
      <c r="Z65" s="3"/>
      <c r="AA65" s="2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2"/>
      <c r="AW65" s="3"/>
      <c r="AX65" s="3"/>
      <c r="AY65" s="2"/>
      <c r="AZ65" s="2"/>
      <c r="BA65" s="3"/>
      <c r="BB65" s="3"/>
      <c r="BC65" s="2"/>
      <c r="BD65" s="2"/>
      <c r="BE65" s="2"/>
      <c r="BF65" s="2"/>
      <c r="BG65" s="2"/>
      <c r="BH65" s="3"/>
      <c r="BI65" s="2"/>
      <c r="BJ65" s="2"/>
      <c r="BK65" s="3"/>
      <c r="BL65" s="2"/>
      <c r="BM65" s="1" t="s">
        <v>1105</v>
      </c>
      <c r="BN65" s="26"/>
    </row>
    <row r="66" spans="1:66" ht="16.2">
      <c r="A66" s="23">
        <v>62</v>
      </c>
      <c r="B66" s="28" t="s">
        <v>276</v>
      </c>
      <c r="C66" s="28" t="s">
        <v>94</v>
      </c>
      <c r="D66" s="28" t="s">
        <v>216</v>
      </c>
      <c r="E66" s="28">
        <v>73</v>
      </c>
      <c r="F66" s="28" t="s">
        <v>90</v>
      </c>
      <c r="G66" s="28" t="s">
        <v>95</v>
      </c>
      <c r="H66" s="23" t="str">
        <f t="shared" si="3"/>
        <v>鄭＊英</v>
      </c>
      <c r="I66" s="23" t="str">
        <f t="shared" si="1"/>
        <v>0＊679094</v>
      </c>
      <c r="J66" s="28" t="s">
        <v>63</v>
      </c>
      <c r="K66" s="28" t="s">
        <v>96</v>
      </c>
      <c r="L66" s="60" t="s">
        <v>2310</v>
      </c>
      <c r="M66" s="60"/>
      <c r="N66" s="60"/>
      <c r="O66" s="60"/>
      <c r="P66" s="28">
        <v>1125</v>
      </c>
      <c r="Q66" s="3"/>
      <c r="R66" s="2" t="s">
        <v>1377</v>
      </c>
      <c r="S66" s="3"/>
      <c r="T66" s="2" t="s">
        <v>1377</v>
      </c>
      <c r="U66" s="3"/>
      <c r="V66" s="3"/>
      <c r="W66" s="3"/>
      <c r="X66" s="3"/>
      <c r="Y66" s="3"/>
      <c r="Z66" s="3"/>
      <c r="AA66" s="2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2"/>
      <c r="AW66" s="3"/>
      <c r="AX66" s="3"/>
      <c r="AY66" s="2"/>
      <c r="AZ66" s="2"/>
      <c r="BA66" s="3"/>
      <c r="BB66" s="3"/>
      <c r="BC66" s="2"/>
      <c r="BD66" s="2"/>
      <c r="BE66" s="2"/>
      <c r="BF66" s="2"/>
      <c r="BG66" s="2"/>
      <c r="BH66" s="3"/>
      <c r="BI66" s="2"/>
      <c r="BJ66" s="2"/>
      <c r="BK66" s="3"/>
      <c r="BL66" s="2"/>
      <c r="BM66" s="1"/>
      <c r="BN66" s="26"/>
    </row>
    <row r="67" spans="1:66" ht="16.2">
      <c r="A67" s="23">
        <v>63</v>
      </c>
      <c r="B67" s="28" t="s">
        <v>277</v>
      </c>
      <c r="C67" s="28" t="s">
        <v>97</v>
      </c>
      <c r="D67" s="28" t="s">
        <v>216</v>
      </c>
      <c r="E67" s="28">
        <v>59</v>
      </c>
      <c r="F67" s="28"/>
      <c r="G67" s="28"/>
      <c r="H67" s="23" t="str">
        <f t="shared" si="3"/>
        <v>翁＊玫</v>
      </c>
      <c r="I67" s="23" t="str">
        <f t="shared" si="1"/>
        <v>0＊466701</v>
      </c>
      <c r="J67" s="28" t="s">
        <v>63</v>
      </c>
      <c r="K67" s="28" t="s">
        <v>67</v>
      </c>
      <c r="L67" s="60" t="s">
        <v>2297</v>
      </c>
      <c r="M67" s="60"/>
      <c r="N67" s="60"/>
      <c r="O67" s="60"/>
      <c r="P67" s="28">
        <v>1125</v>
      </c>
      <c r="Q67" s="3"/>
      <c r="R67" s="3"/>
      <c r="S67" s="3"/>
      <c r="T67" s="3"/>
      <c r="U67" s="3"/>
      <c r="V67" s="3"/>
      <c r="W67" s="3"/>
      <c r="X67" s="3"/>
      <c r="Y67" s="3"/>
      <c r="Z67" s="3"/>
      <c r="AA67" s="2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2"/>
      <c r="AW67" s="3"/>
      <c r="AX67" s="3"/>
      <c r="AY67" s="2"/>
      <c r="AZ67" s="2"/>
      <c r="BA67" s="3"/>
      <c r="BB67" s="1" t="s">
        <v>1377</v>
      </c>
      <c r="BC67" s="2"/>
      <c r="BD67" s="2"/>
      <c r="BE67" s="2"/>
      <c r="BF67" s="2"/>
      <c r="BG67" s="2"/>
      <c r="BH67" s="3"/>
      <c r="BI67" s="2"/>
      <c r="BJ67" s="2"/>
      <c r="BK67" s="3"/>
      <c r="BL67" s="2"/>
      <c r="BM67" s="1"/>
      <c r="BN67" s="26"/>
    </row>
    <row r="68" spans="1:66" ht="16.2">
      <c r="A68" s="23">
        <v>64</v>
      </c>
      <c r="B68" s="28" t="s">
        <v>278</v>
      </c>
      <c r="C68" s="28" t="s">
        <v>98</v>
      </c>
      <c r="D68" s="28" t="s">
        <v>216</v>
      </c>
      <c r="E68" s="28">
        <v>68</v>
      </c>
      <c r="F68" s="28"/>
      <c r="G68" s="28"/>
      <c r="H68" s="23" t="str">
        <f t="shared" si="3"/>
        <v>林＊樺</v>
      </c>
      <c r="I68" s="23" t="str">
        <f t="shared" si="1"/>
        <v>1＊791377</v>
      </c>
      <c r="J68" s="28" t="s">
        <v>63</v>
      </c>
      <c r="K68" s="28" t="s">
        <v>96</v>
      </c>
      <c r="L68" s="60" t="s">
        <v>2310</v>
      </c>
      <c r="M68" s="60"/>
      <c r="N68" s="60"/>
      <c r="O68" s="60"/>
      <c r="P68" s="28">
        <v>1125</v>
      </c>
      <c r="Q68" s="3"/>
      <c r="R68" s="2" t="s">
        <v>1377</v>
      </c>
      <c r="S68" s="3"/>
      <c r="T68" s="2" t="s">
        <v>1377</v>
      </c>
      <c r="U68" s="3"/>
      <c r="V68" s="3"/>
      <c r="W68" s="3"/>
      <c r="X68" s="3"/>
      <c r="Y68" s="3"/>
      <c r="Z68" s="3"/>
      <c r="AA68" s="2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2"/>
      <c r="AW68" s="3"/>
      <c r="AX68" s="3"/>
      <c r="AY68" s="2"/>
      <c r="AZ68" s="2"/>
      <c r="BA68" s="3"/>
      <c r="BB68" s="3"/>
      <c r="BC68" s="2"/>
      <c r="BD68" s="2"/>
      <c r="BE68" s="2"/>
      <c r="BF68" s="2"/>
      <c r="BG68" s="2"/>
      <c r="BH68" s="3"/>
      <c r="BI68" s="2"/>
      <c r="BJ68" s="2"/>
      <c r="BK68" s="3"/>
      <c r="BL68" s="2"/>
      <c r="BM68" s="1"/>
      <c r="BN68" s="26"/>
    </row>
    <row r="69" spans="1:66" ht="46.8">
      <c r="A69" s="23">
        <v>65</v>
      </c>
      <c r="B69" s="28" t="s">
        <v>279</v>
      </c>
      <c r="C69" s="28" t="s">
        <v>99</v>
      </c>
      <c r="D69" s="28" t="s">
        <v>216</v>
      </c>
      <c r="E69" s="28">
        <v>70</v>
      </c>
      <c r="F69" s="28" t="s">
        <v>63</v>
      </c>
      <c r="G69" s="28" t="s">
        <v>100</v>
      </c>
      <c r="H69" s="23" t="str">
        <f t="shared" si="3"/>
        <v>黃＊淑嬌</v>
      </c>
      <c r="I69" s="23" t="str">
        <f t="shared" ref="I69:I132" si="4">REPLACE(C69,2,1,"＊")</f>
        <v>1＊694367</v>
      </c>
      <c r="J69" s="28" t="s">
        <v>88</v>
      </c>
      <c r="K69" s="28" t="s">
        <v>1115</v>
      </c>
      <c r="L69" s="60" t="s">
        <v>2299</v>
      </c>
      <c r="M69" s="60" t="s">
        <v>2312</v>
      </c>
      <c r="N69" s="60" t="s">
        <v>2309</v>
      </c>
      <c r="O69" s="60"/>
      <c r="P69" s="28">
        <v>1125</v>
      </c>
      <c r="Q69" s="3"/>
      <c r="R69" s="3"/>
      <c r="S69" s="3"/>
      <c r="T69" s="3"/>
      <c r="U69" s="3"/>
      <c r="V69" s="3"/>
      <c r="W69" s="3"/>
      <c r="X69" s="3"/>
      <c r="Y69" s="3"/>
      <c r="Z69" s="1" t="s">
        <v>1377</v>
      </c>
      <c r="AA69" s="2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2"/>
      <c r="AW69" s="3"/>
      <c r="AX69" s="1"/>
      <c r="AY69" s="2"/>
      <c r="AZ69" s="2"/>
      <c r="BA69" s="3"/>
      <c r="BB69" s="3"/>
      <c r="BC69" s="2"/>
      <c r="BD69" s="2"/>
      <c r="BE69" s="2"/>
      <c r="BF69" s="2"/>
      <c r="BG69" s="2"/>
      <c r="BH69" s="3"/>
      <c r="BI69" s="2"/>
      <c r="BJ69" s="2"/>
      <c r="BK69" s="3"/>
      <c r="BL69" s="2"/>
      <c r="BM69" s="1" t="s">
        <v>1111</v>
      </c>
      <c r="BN69" s="26"/>
    </row>
    <row r="70" spans="1:66" ht="16.2">
      <c r="A70" s="23">
        <v>66</v>
      </c>
      <c r="B70" s="28" t="s">
        <v>280</v>
      </c>
      <c r="C70" s="28" t="s">
        <v>101</v>
      </c>
      <c r="D70" s="28" t="s">
        <v>216</v>
      </c>
      <c r="E70" s="28">
        <v>82</v>
      </c>
      <c r="F70" s="28"/>
      <c r="G70" s="28"/>
      <c r="H70" s="23" t="str">
        <f t="shared" si="3"/>
        <v>楊＊双蘭</v>
      </c>
      <c r="I70" s="23" t="str">
        <f t="shared" si="4"/>
        <v>2＊754196</v>
      </c>
      <c r="J70" s="28" t="s">
        <v>88</v>
      </c>
      <c r="K70" s="28" t="s">
        <v>67</v>
      </c>
      <c r="L70" s="60" t="s">
        <v>2297</v>
      </c>
      <c r="M70" s="60"/>
      <c r="N70" s="60"/>
      <c r="O70" s="60"/>
      <c r="P70" s="28">
        <v>1125</v>
      </c>
      <c r="Q70" s="3"/>
      <c r="R70" s="3"/>
      <c r="S70" s="3"/>
      <c r="T70" s="3"/>
      <c r="U70" s="3"/>
      <c r="V70" s="3"/>
      <c r="W70" s="3"/>
      <c r="X70" s="3"/>
      <c r="Y70" s="3"/>
      <c r="Z70" s="3"/>
      <c r="AA70" s="2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2"/>
      <c r="AW70" s="3"/>
      <c r="AX70" s="3"/>
      <c r="AY70" s="2"/>
      <c r="AZ70" s="2"/>
      <c r="BA70" s="3"/>
      <c r="BB70" s="1" t="s">
        <v>1377</v>
      </c>
      <c r="BC70" s="2"/>
      <c r="BD70" s="2"/>
      <c r="BE70" s="2"/>
      <c r="BF70" s="2"/>
      <c r="BG70" s="2"/>
      <c r="BH70" s="3"/>
      <c r="BI70" s="2"/>
      <c r="BJ70" s="2"/>
      <c r="BK70" s="3"/>
      <c r="BL70" s="2"/>
      <c r="BM70" s="1"/>
      <c r="BN70" s="26"/>
    </row>
    <row r="71" spans="1:66" ht="31.2">
      <c r="A71" s="23">
        <v>67</v>
      </c>
      <c r="B71" s="28" t="s">
        <v>281</v>
      </c>
      <c r="C71" s="28" t="s">
        <v>102</v>
      </c>
      <c r="D71" s="28" t="s">
        <v>218</v>
      </c>
      <c r="E71" s="28">
        <v>58</v>
      </c>
      <c r="F71" s="28"/>
      <c r="G71" s="28"/>
      <c r="H71" s="23" t="str">
        <f t="shared" si="3"/>
        <v>許＊敏</v>
      </c>
      <c r="I71" s="23" t="str">
        <f t="shared" si="4"/>
        <v>2＊753554</v>
      </c>
      <c r="J71" s="28" t="s">
        <v>88</v>
      </c>
      <c r="K71" s="28" t="s">
        <v>1116</v>
      </c>
      <c r="L71" s="60" t="s">
        <v>2307</v>
      </c>
      <c r="M71" s="60" t="s">
        <v>2313</v>
      </c>
      <c r="N71" s="60"/>
      <c r="O71" s="60"/>
      <c r="P71" s="28">
        <v>1125</v>
      </c>
      <c r="Q71" s="3"/>
      <c r="R71" s="3"/>
      <c r="S71" s="3"/>
      <c r="T71" s="3"/>
      <c r="U71" s="3"/>
      <c r="V71" s="3"/>
      <c r="W71" s="3"/>
      <c r="X71" s="3"/>
      <c r="Y71" s="3"/>
      <c r="Z71" s="3"/>
      <c r="AA71" s="2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2"/>
      <c r="AW71" s="3"/>
      <c r="AX71" s="3"/>
      <c r="AY71" s="2"/>
      <c r="AZ71" s="2"/>
      <c r="BA71" s="3"/>
      <c r="BB71" s="1"/>
      <c r="BC71" s="2"/>
      <c r="BD71" s="1" t="s">
        <v>1377</v>
      </c>
      <c r="BE71" s="1" t="s">
        <v>1377</v>
      </c>
      <c r="BF71" s="2"/>
      <c r="BG71" s="2"/>
      <c r="BH71" s="3"/>
      <c r="BI71" s="2" t="s">
        <v>1114</v>
      </c>
      <c r="BJ71" s="2"/>
      <c r="BK71" s="3"/>
      <c r="BL71" s="2"/>
      <c r="BM71" s="1" t="s">
        <v>1099</v>
      </c>
      <c r="BN71" s="26"/>
    </row>
    <row r="72" spans="1:66" ht="16.2">
      <c r="A72" s="23">
        <v>68</v>
      </c>
      <c r="B72" s="28" t="s">
        <v>282</v>
      </c>
      <c r="C72" s="28" t="s">
        <v>160</v>
      </c>
      <c r="D72" s="28" t="s">
        <v>216</v>
      </c>
      <c r="E72" s="28">
        <v>84</v>
      </c>
      <c r="F72" s="28"/>
      <c r="G72" s="28"/>
      <c r="H72" s="23" t="str">
        <f t="shared" si="3"/>
        <v>林＊阿秀</v>
      </c>
      <c r="I72" s="23" t="str">
        <f t="shared" si="4"/>
        <v>0＊671553</v>
      </c>
      <c r="J72" s="28" t="s">
        <v>78</v>
      </c>
      <c r="K72" s="28" t="s">
        <v>58</v>
      </c>
      <c r="L72" s="60" t="s">
        <v>2298</v>
      </c>
      <c r="M72" s="60"/>
      <c r="N72" s="60"/>
      <c r="O72" s="60"/>
      <c r="P72" s="28">
        <v>1173</v>
      </c>
      <c r="Q72" s="3"/>
      <c r="R72" s="3"/>
      <c r="S72" s="3"/>
      <c r="T72" s="3"/>
      <c r="U72" s="3"/>
      <c r="V72" s="3"/>
      <c r="W72" s="3"/>
      <c r="X72" s="3"/>
      <c r="Y72" s="3"/>
      <c r="Z72" s="3"/>
      <c r="AA72" s="2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2"/>
      <c r="AW72" s="3"/>
      <c r="AX72" s="1" t="s">
        <v>1377</v>
      </c>
      <c r="AY72" s="2"/>
      <c r="AZ72" s="2"/>
      <c r="BA72" s="3"/>
      <c r="BB72" s="3"/>
      <c r="BC72" s="2"/>
      <c r="BD72" s="2"/>
      <c r="BE72" s="2"/>
      <c r="BF72" s="2"/>
      <c r="BG72" s="2"/>
      <c r="BH72" s="3"/>
      <c r="BI72" s="2"/>
      <c r="BJ72" s="2"/>
      <c r="BK72" s="3"/>
      <c r="BL72" s="2"/>
      <c r="BM72" s="1"/>
      <c r="BN72" s="26"/>
    </row>
    <row r="73" spans="1:66" ht="31.2">
      <c r="A73" s="23">
        <v>69</v>
      </c>
      <c r="B73" s="28" t="s">
        <v>283</v>
      </c>
      <c r="C73" s="28" t="s">
        <v>161</v>
      </c>
      <c r="D73" s="28" t="s">
        <v>216</v>
      </c>
      <c r="E73" s="28">
        <v>62</v>
      </c>
      <c r="F73" s="28"/>
      <c r="G73" s="28"/>
      <c r="H73" s="23" t="str">
        <f t="shared" si="3"/>
        <v>黎＊蘭</v>
      </c>
      <c r="I73" s="23" t="str">
        <f t="shared" si="4"/>
        <v>0＊972862</v>
      </c>
      <c r="J73" s="28" t="s">
        <v>80</v>
      </c>
      <c r="K73" s="28" t="s">
        <v>1117</v>
      </c>
      <c r="L73" s="60" t="s">
        <v>2304</v>
      </c>
      <c r="M73" s="60" t="s">
        <v>2314</v>
      </c>
      <c r="N73" s="60"/>
      <c r="O73" s="60"/>
      <c r="P73" s="28">
        <v>1173</v>
      </c>
      <c r="Q73" s="3"/>
      <c r="R73" s="3"/>
      <c r="S73" s="3"/>
      <c r="T73" s="3"/>
      <c r="U73" s="3"/>
      <c r="V73" s="3"/>
      <c r="W73" s="3"/>
      <c r="X73" s="3"/>
      <c r="Y73" s="3"/>
      <c r="Z73" s="3"/>
      <c r="AA73" s="2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2"/>
      <c r="AW73" s="3"/>
      <c r="AX73" s="1"/>
      <c r="AY73" s="2"/>
      <c r="AZ73" s="1" t="s">
        <v>1377</v>
      </c>
      <c r="BA73" s="3"/>
      <c r="BB73" s="3"/>
      <c r="BC73" s="2"/>
      <c r="BD73" s="2"/>
      <c r="BE73" s="2"/>
      <c r="BF73" s="2"/>
      <c r="BG73" s="2" t="s">
        <v>1377</v>
      </c>
      <c r="BH73" s="3"/>
      <c r="BI73" s="2"/>
      <c r="BJ73" s="2"/>
      <c r="BK73" s="3"/>
      <c r="BL73" s="2"/>
      <c r="BM73" s="1"/>
      <c r="BN73" s="26"/>
    </row>
    <row r="74" spans="1:66" ht="16.2">
      <c r="A74" s="23">
        <v>70</v>
      </c>
      <c r="B74" s="28" t="s">
        <v>284</v>
      </c>
      <c r="C74" s="28" t="s">
        <v>162</v>
      </c>
      <c r="D74" s="28" t="s">
        <v>218</v>
      </c>
      <c r="E74" s="28">
        <v>70</v>
      </c>
      <c r="F74" s="28"/>
      <c r="G74" s="28"/>
      <c r="H74" s="23" t="str">
        <f t="shared" si="3"/>
        <v>吳＊豐</v>
      </c>
      <c r="I74" s="23" t="str">
        <f t="shared" si="4"/>
        <v>0＊169913</v>
      </c>
      <c r="J74" s="28" t="s">
        <v>57</v>
      </c>
      <c r="K74" s="28" t="s">
        <v>58</v>
      </c>
      <c r="L74" s="60" t="s">
        <v>2298</v>
      </c>
      <c r="M74" s="60"/>
      <c r="N74" s="60"/>
      <c r="O74" s="60"/>
      <c r="P74" s="28">
        <v>1173</v>
      </c>
      <c r="Q74" s="3"/>
      <c r="R74" s="3"/>
      <c r="S74" s="3"/>
      <c r="T74" s="3"/>
      <c r="U74" s="3"/>
      <c r="V74" s="3"/>
      <c r="W74" s="3"/>
      <c r="X74" s="3"/>
      <c r="Y74" s="3"/>
      <c r="Z74" s="3"/>
      <c r="AA74" s="2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2"/>
      <c r="AW74" s="3"/>
      <c r="AX74" s="1" t="s">
        <v>1377</v>
      </c>
      <c r="AY74" s="2"/>
      <c r="AZ74" s="2"/>
      <c r="BA74" s="3"/>
      <c r="BB74" s="3"/>
      <c r="BC74" s="2"/>
      <c r="BD74" s="2"/>
      <c r="BE74" s="2"/>
      <c r="BF74" s="2"/>
      <c r="BG74" s="2"/>
      <c r="BH74" s="3"/>
      <c r="BI74" s="2"/>
      <c r="BJ74" s="2"/>
      <c r="BK74" s="3"/>
      <c r="BL74" s="2"/>
      <c r="BM74" s="1"/>
      <c r="BN74" s="26"/>
    </row>
    <row r="75" spans="1:66" ht="31.2">
      <c r="A75" s="23">
        <v>71</v>
      </c>
      <c r="B75" s="28" t="s">
        <v>285</v>
      </c>
      <c r="C75" s="28" t="s">
        <v>163</v>
      </c>
      <c r="D75" s="28" t="s">
        <v>218</v>
      </c>
      <c r="E75" s="28">
        <v>84</v>
      </c>
      <c r="F75" s="28" t="s">
        <v>122</v>
      </c>
      <c r="G75" s="28" t="s">
        <v>95</v>
      </c>
      <c r="H75" s="23" t="str">
        <f t="shared" si="3"/>
        <v>李＊丁</v>
      </c>
      <c r="I75" s="23" t="str">
        <f t="shared" si="4"/>
        <v>0＊597006</v>
      </c>
      <c r="J75" s="28" t="s">
        <v>103</v>
      </c>
      <c r="K75" s="28" t="s">
        <v>1118</v>
      </c>
      <c r="L75" s="60" t="s">
        <v>2304</v>
      </c>
      <c r="M75" s="60" t="s">
        <v>2309</v>
      </c>
      <c r="N75" s="60"/>
      <c r="O75" s="60"/>
      <c r="P75" s="28">
        <v>1173</v>
      </c>
      <c r="Q75" s="3"/>
      <c r="R75" s="3"/>
      <c r="S75" s="3"/>
      <c r="T75" s="3"/>
      <c r="U75" s="3"/>
      <c r="V75" s="3"/>
      <c r="W75" s="3"/>
      <c r="X75" s="3"/>
      <c r="Y75" s="3"/>
      <c r="Z75" s="3"/>
      <c r="AA75" s="2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2"/>
      <c r="AW75" s="3"/>
      <c r="AX75" s="1"/>
      <c r="AY75" s="2"/>
      <c r="AZ75" s="1" t="s">
        <v>1377</v>
      </c>
      <c r="BA75" s="3"/>
      <c r="BB75" s="3"/>
      <c r="BC75" s="2"/>
      <c r="BD75" s="2"/>
      <c r="BE75" s="2"/>
      <c r="BF75" s="2"/>
      <c r="BG75" s="2"/>
      <c r="BH75" s="3"/>
      <c r="BI75" s="2"/>
      <c r="BJ75" s="2"/>
      <c r="BK75" s="3"/>
      <c r="BL75" s="2"/>
      <c r="BM75" s="1" t="s">
        <v>1111</v>
      </c>
      <c r="BN75" s="26"/>
    </row>
    <row r="76" spans="1:66" ht="16.2">
      <c r="A76" s="23">
        <v>72</v>
      </c>
      <c r="B76" s="28" t="s">
        <v>286</v>
      </c>
      <c r="C76" s="28" t="s">
        <v>164</v>
      </c>
      <c r="D76" s="28" t="s">
        <v>218</v>
      </c>
      <c r="E76" s="28">
        <v>56</v>
      </c>
      <c r="F76" s="28"/>
      <c r="G76" s="28"/>
      <c r="H76" s="23" t="str">
        <f t="shared" si="3"/>
        <v>施＊昇</v>
      </c>
      <c r="I76" s="23" t="str">
        <f t="shared" si="4"/>
        <v>1＊894778</v>
      </c>
      <c r="J76" s="28" t="s">
        <v>64</v>
      </c>
      <c r="K76" s="28" t="s">
        <v>58</v>
      </c>
      <c r="L76" s="60" t="s">
        <v>58</v>
      </c>
      <c r="M76" s="60"/>
      <c r="N76" s="60"/>
      <c r="O76" s="60"/>
      <c r="P76" s="28">
        <v>1173</v>
      </c>
      <c r="Q76" s="3"/>
      <c r="R76" s="3"/>
      <c r="S76" s="3"/>
      <c r="T76" s="3"/>
      <c r="U76" s="3"/>
      <c r="V76" s="3"/>
      <c r="W76" s="3"/>
      <c r="X76" s="3"/>
      <c r="Y76" s="3"/>
      <c r="Z76" s="3"/>
      <c r="AA76" s="2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2"/>
      <c r="AW76" s="1" t="s">
        <v>1377</v>
      </c>
      <c r="AX76" s="1"/>
      <c r="AY76" s="2"/>
      <c r="AZ76" s="2"/>
      <c r="BA76" s="3"/>
      <c r="BB76" s="3"/>
      <c r="BC76" s="2"/>
      <c r="BD76" s="2"/>
      <c r="BE76" s="2"/>
      <c r="BF76" s="2"/>
      <c r="BG76" s="2"/>
      <c r="BH76" s="3"/>
      <c r="BI76" s="2"/>
      <c r="BJ76" s="2"/>
      <c r="BK76" s="3"/>
      <c r="BL76" s="2"/>
      <c r="BM76" s="1"/>
      <c r="BN76" s="26"/>
    </row>
    <row r="77" spans="1:66" ht="16.2">
      <c r="A77" s="23">
        <v>73</v>
      </c>
      <c r="B77" s="28" t="s">
        <v>287</v>
      </c>
      <c r="C77" s="28" t="s">
        <v>165</v>
      </c>
      <c r="D77" s="28" t="s">
        <v>216</v>
      </c>
      <c r="E77" s="28">
        <v>72</v>
      </c>
      <c r="F77" s="28" t="s">
        <v>106</v>
      </c>
      <c r="G77" s="28" t="s">
        <v>131</v>
      </c>
      <c r="H77" s="23" t="str">
        <f t="shared" si="3"/>
        <v>許＊淑婉</v>
      </c>
      <c r="I77" s="23" t="str">
        <f t="shared" si="4"/>
        <v>0＊289440</v>
      </c>
      <c r="J77" s="28" t="s">
        <v>86</v>
      </c>
      <c r="K77" s="28" t="s">
        <v>58</v>
      </c>
      <c r="L77" s="60" t="s">
        <v>58</v>
      </c>
      <c r="M77" s="60"/>
      <c r="N77" s="60"/>
      <c r="O77" s="60"/>
      <c r="P77" s="28">
        <v>1173</v>
      </c>
      <c r="Q77" s="3"/>
      <c r="R77" s="3"/>
      <c r="S77" s="3"/>
      <c r="T77" s="3"/>
      <c r="U77" s="3"/>
      <c r="V77" s="3"/>
      <c r="W77" s="3"/>
      <c r="X77" s="3"/>
      <c r="Y77" s="3"/>
      <c r="Z77" s="3"/>
      <c r="AA77" s="2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2"/>
      <c r="AW77" s="3"/>
      <c r="AX77" s="2" t="s">
        <v>1377</v>
      </c>
      <c r="AY77" s="2"/>
      <c r="AZ77" s="2"/>
      <c r="BA77" s="3"/>
      <c r="BB77" s="3"/>
      <c r="BC77" s="2"/>
      <c r="BD77" s="2"/>
      <c r="BE77" s="2"/>
      <c r="BF77" s="2"/>
      <c r="BG77" s="2"/>
      <c r="BH77" s="3"/>
      <c r="BI77" s="2"/>
      <c r="BJ77" s="2"/>
      <c r="BK77" s="3"/>
      <c r="BL77" s="2"/>
      <c r="BM77" s="1"/>
      <c r="BN77" s="26"/>
    </row>
    <row r="78" spans="1:66" ht="16.2">
      <c r="A78" s="23">
        <v>74</v>
      </c>
      <c r="B78" s="28" t="s">
        <v>288</v>
      </c>
      <c r="C78" s="28" t="s">
        <v>166</v>
      </c>
      <c r="D78" s="28" t="s">
        <v>216</v>
      </c>
      <c r="E78" s="28">
        <v>56</v>
      </c>
      <c r="F78" s="28" t="s">
        <v>86</v>
      </c>
      <c r="G78" s="28" t="s">
        <v>167</v>
      </c>
      <c r="H78" s="23" t="str">
        <f t="shared" si="3"/>
        <v>劉＊沛</v>
      </c>
      <c r="I78" s="23" t="str">
        <f t="shared" si="4"/>
        <v>1＊788543</v>
      </c>
      <c r="J78" s="28" t="s">
        <v>86</v>
      </c>
      <c r="K78" s="28" t="s">
        <v>58</v>
      </c>
      <c r="L78" s="60" t="s">
        <v>58</v>
      </c>
      <c r="M78" s="60"/>
      <c r="N78" s="60"/>
      <c r="O78" s="60"/>
      <c r="P78" s="28">
        <v>1173</v>
      </c>
      <c r="Q78" s="3"/>
      <c r="R78" s="3"/>
      <c r="S78" s="3"/>
      <c r="T78" s="3"/>
      <c r="U78" s="3"/>
      <c r="V78" s="3"/>
      <c r="W78" s="3"/>
      <c r="X78" s="3"/>
      <c r="Y78" s="3"/>
      <c r="Z78" s="3"/>
      <c r="AA78" s="2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2"/>
      <c r="AW78" s="3"/>
      <c r="AX78" s="2" t="s">
        <v>1377</v>
      </c>
      <c r="AY78" s="2"/>
      <c r="AZ78" s="2"/>
      <c r="BA78" s="3"/>
      <c r="BB78" s="2"/>
      <c r="BC78" s="2"/>
      <c r="BD78" s="2"/>
      <c r="BE78" s="2"/>
      <c r="BF78" s="2"/>
      <c r="BG78" s="2"/>
      <c r="BH78" s="3"/>
      <c r="BI78" s="2"/>
      <c r="BJ78" s="2"/>
      <c r="BK78" s="3"/>
      <c r="BL78" s="2"/>
      <c r="BM78" s="1"/>
      <c r="BN78" s="26"/>
    </row>
    <row r="79" spans="1:66" ht="16.2">
      <c r="A79" s="23">
        <v>75</v>
      </c>
      <c r="B79" s="28" t="s">
        <v>289</v>
      </c>
      <c r="C79" s="28" t="s">
        <v>168</v>
      </c>
      <c r="D79" s="28" t="s">
        <v>216</v>
      </c>
      <c r="E79" s="28">
        <v>68</v>
      </c>
      <c r="F79" s="28" t="s">
        <v>85</v>
      </c>
      <c r="G79" s="28" t="s">
        <v>167</v>
      </c>
      <c r="H79" s="23" t="str">
        <f t="shared" si="3"/>
        <v>周＊敏行</v>
      </c>
      <c r="I79" s="23" t="str">
        <f t="shared" si="4"/>
        <v>1＊544411</v>
      </c>
      <c r="J79" s="28" t="s">
        <v>66</v>
      </c>
      <c r="K79" s="28" t="s">
        <v>67</v>
      </c>
      <c r="L79" s="60" t="s">
        <v>67</v>
      </c>
      <c r="M79" s="60"/>
      <c r="N79" s="60"/>
      <c r="O79" s="60"/>
      <c r="P79" s="28">
        <v>1173</v>
      </c>
      <c r="Q79" s="3"/>
      <c r="R79" s="3"/>
      <c r="S79" s="3"/>
      <c r="T79" s="3"/>
      <c r="U79" s="3"/>
      <c r="V79" s="3"/>
      <c r="W79" s="3"/>
      <c r="X79" s="3"/>
      <c r="Y79" s="3"/>
      <c r="Z79" s="3"/>
      <c r="AA79" s="2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2"/>
      <c r="AW79" s="3"/>
      <c r="AX79" s="3"/>
      <c r="AY79" s="2"/>
      <c r="AZ79" s="2"/>
      <c r="BA79" s="3"/>
      <c r="BB79" s="1" t="s">
        <v>1377</v>
      </c>
      <c r="BC79" s="2"/>
      <c r="BD79" s="2"/>
      <c r="BE79" s="2"/>
      <c r="BF79" s="2"/>
      <c r="BG79" s="2"/>
      <c r="BH79" s="3"/>
      <c r="BI79" s="2"/>
      <c r="BJ79" s="2"/>
      <c r="BK79" s="3"/>
      <c r="BL79" s="2"/>
      <c r="BM79" s="1"/>
      <c r="BN79" s="26"/>
    </row>
    <row r="80" spans="1:66" ht="31.2">
      <c r="A80" s="23">
        <v>76</v>
      </c>
      <c r="B80" s="28" t="s">
        <v>290</v>
      </c>
      <c r="C80" s="28" t="s">
        <v>169</v>
      </c>
      <c r="D80" s="28" t="s">
        <v>216</v>
      </c>
      <c r="E80" s="28">
        <v>77</v>
      </c>
      <c r="F80" s="28" t="s">
        <v>170</v>
      </c>
      <c r="G80" s="44">
        <v>44257</v>
      </c>
      <c r="H80" s="23" t="str">
        <f t="shared" si="3"/>
        <v>黃＊淑嬰</v>
      </c>
      <c r="I80" s="23" t="str">
        <f t="shared" si="4"/>
        <v>1＊082340</v>
      </c>
      <c r="J80" s="28" t="s">
        <v>66</v>
      </c>
      <c r="K80" s="28" t="s">
        <v>1118</v>
      </c>
      <c r="L80" s="60" t="s">
        <v>2304</v>
      </c>
      <c r="M80" s="60" t="s">
        <v>2309</v>
      </c>
      <c r="N80" s="60"/>
      <c r="O80" s="60"/>
      <c r="P80" s="28">
        <v>1173</v>
      </c>
      <c r="Q80" s="3"/>
      <c r="R80" s="3"/>
      <c r="S80" s="3"/>
      <c r="T80" s="3"/>
      <c r="U80" s="3"/>
      <c r="V80" s="3"/>
      <c r="W80" s="3"/>
      <c r="X80" s="3"/>
      <c r="Y80" s="3"/>
      <c r="Z80" s="3"/>
      <c r="AA80" s="2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2"/>
      <c r="AW80" s="3"/>
      <c r="AX80" s="2"/>
      <c r="AY80" s="2"/>
      <c r="AZ80" s="1" t="s">
        <v>1377</v>
      </c>
      <c r="BA80" s="3"/>
      <c r="BB80" s="3"/>
      <c r="BC80" s="2"/>
      <c r="BD80" s="2"/>
      <c r="BE80" s="2"/>
      <c r="BF80" s="2"/>
      <c r="BG80" s="2"/>
      <c r="BH80" s="3"/>
      <c r="BI80" s="2"/>
      <c r="BJ80" s="2"/>
      <c r="BK80" s="3"/>
      <c r="BL80" s="2"/>
      <c r="BM80" s="1" t="s">
        <v>1111</v>
      </c>
      <c r="BN80" s="26"/>
    </row>
    <row r="81" spans="1:66" ht="16.2">
      <c r="A81" s="23">
        <v>77</v>
      </c>
      <c r="B81" s="28" t="s">
        <v>291</v>
      </c>
      <c r="C81" s="28" t="s">
        <v>171</v>
      </c>
      <c r="D81" s="28" t="s">
        <v>216</v>
      </c>
      <c r="E81" s="28">
        <v>60</v>
      </c>
      <c r="F81" s="28" t="s">
        <v>85</v>
      </c>
      <c r="G81" s="28" t="s">
        <v>95</v>
      </c>
      <c r="H81" s="23" t="str">
        <f t="shared" si="3"/>
        <v>李＊珍</v>
      </c>
      <c r="I81" s="23" t="str">
        <f t="shared" si="4"/>
        <v>2＊018759</v>
      </c>
      <c r="J81" s="28" t="s">
        <v>66</v>
      </c>
      <c r="K81" s="28" t="s">
        <v>135</v>
      </c>
      <c r="L81" s="60" t="s">
        <v>2304</v>
      </c>
      <c r="M81" s="60"/>
      <c r="N81" s="60"/>
      <c r="O81" s="60"/>
      <c r="P81" s="28">
        <v>1173</v>
      </c>
      <c r="Q81" s="3"/>
      <c r="R81" s="3"/>
      <c r="S81" s="3"/>
      <c r="T81" s="3"/>
      <c r="U81" s="3"/>
      <c r="V81" s="3"/>
      <c r="W81" s="3"/>
      <c r="X81" s="3"/>
      <c r="Y81" s="3"/>
      <c r="Z81" s="3"/>
      <c r="AA81" s="2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2"/>
      <c r="AW81" s="3"/>
      <c r="AX81" s="2"/>
      <c r="AY81" s="2"/>
      <c r="AZ81" s="1" t="s">
        <v>1377</v>
      </c>
      <c r="BA81" s="3"/>
      <c r="BB81" s="3"/>
      <c r="BC81" s="2"/>
      <c r="BD81" s="2"/>
      <c r="BE81" s="2"/>
      <c r="BF81" s="2"/>
      <c r="BG81" s="2"/>
      <c r="BH81" s="3"/>
      <c r="BI81" s="2"/>
      <c r="BJ81" s="2"/>
      <c r="BK81" s="3"/>
      <c r="BL81" s="2"/>
      <c r="BM81" s="1"/>
      <c r="BN81" s="26"/>
    </row>
    <row r="82" spans="1:66" ht="16.2">
      <c r="A82" s="23">
        <v>78</v>
      </c>
      <c r="B82" s="28" t="s">
        <v>292</v>
      </c>
      <c r="C82" s="28" t="s">
        <v>172</v>
      </c>
      <c r="D82" s="28" t="s">
        <v>216</v>
      </c>
      <c r="E82" s="28">
        <v>80</v>
      </c>
      <c r="F82" s="28"/>
      <c r="G82" s="28"/>
      <c r="H82" s="23" t="str">
        <f t="shared" si="3"/>
        <v>邱＊妹</v>
      </c>
      <c r="I82" s="23" t="str">
        <f t="shared" si="4"/>
        <v>2＊278609</v>
      </c>
      <c r="J82" s="28" t="s">
        <v>167</v>
      </c>
      <c r="K82" s="28" t="s">
        <v>67</v>
      </c>
      <c r="L82" s="60" t="s">
        <v>2297</v>
      </c>
      <c r="M82" s="60"/>
      <c r="N82" s="60"/>
      <c r="O82" s="60"/>
      <c r="P82" s="28">
        <v>1173</v>
      </c>
      <c r="Q82" s="3"/>
      <c r="R82" s="3"/>
      <c r="S82" s="3"/>
      <c r="T82" s="3"/>
      <c r="U82" s="3"/>
      <c r="V82" s="3"/>
      <c r="W82" s="3"/>
      <c r="X82" s="3"/>
      <c r="Y82" s="3"/>
      <c r="Z82" s="3"/>
      <c r="AA82" s="2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2"/>
      <c r="AW82" s="3"/>
      <c r="AX82" s="2"/>
      <c r="AY82" s="2"/>
      <c r="AZ82" s="2"/>
      <c r="BA82" s="3"/>
      <c r="BB82" s="1" t="s">
        <v>1377</v>
      </c>
      <c r="BC82" s="2"/>
      <c r="BD82" s="2"/>
      <c r="BE82" s="2"/>
      <c r="BF82" s="2"/>
      <c r="BG82" s="2"/>
      <c r="BH82" s="3"/>
      <c r="BI82" s="2"/>
      <c r="BJ82" s="2"/>
      <c r="BK82" s="3"/>
      <c r="BL82" s="2"/>
      <c r="BM82" s="1"/>
      <c r="BN82" s="26"/>
    </row>
    <row r="83" spans="1:66" ht="16.2">
      <c r="A83" s="23">
        <v>79</v>
      </c>
      <c r="B83" s="28" t="s">
        <v>293</v>
      </c>
      <c r="C83" s="28" t="s">
        <v>173</v>
      </c>
      <c r="D83" s="28" t="s">
        <v>218</v>
      </c>
      <c r="E83" s="28">
        <v>55</v>
      </c>
      <c r="F83" s="28" t="s">
        <v>86</v>
      </c>
      <c r="G83" s="28" t="s">
        <v>95</v>
      </c>
      <c r="H83" s="23" t="str">
        <f t="shared" si="3"/>
        <v>呂＊良</v>
      </c>
      <c r="I83" s="23" t="str">
        <f t="shared" si="4"/>
        <v>1＊826555</v>
      </c>
      <c r="J83" s="28" t="s">
        <v>167</v>
      </c>
      <c r="K83" s="28" t="s">
        <v>58</v>
      </c>
      <c r="L83" s="60" t="s">
        <v>2298</v>
      </c>
      <c r="M83" s="60"/>
      <c r="N83" s="60"/>
      <c r="O83" s="60"/>
      <c r="P83" s="28">
        <v>1173</v>
      </c>
      <c r="Q83" s="3"/>
      <c r="R83" s="3"/>
      <c r="S83" s="3"/>
      <c r="T83" s="3"/>
      <c r="U83" s="3"/>
      <c r="V83" s="3"/>
      <c r="W83" s="3"/>
      <c r="X83" s="3"/>
      <c r="Y83" s="3"/>
      <c r="Z83" s="3"/>
      <c r="AA83" s="2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2"/>
      <c r="AW83" s="2"/>
      <c r="AX83" s="2" t="s">
        <v>1377</v>
      </c>
      <c r="AY83" s="2"/>
      <c r="AZ83" s="2"/>
      <c r="BA83" s="3"/>
      <c r="BB83" s="3"/>
      <c r="BC83" s="2"/>
      <c r="BD83" s="2"/>
      <c r="BE83" s="2"/>
      <c r="BF83" s="2"/>
      <c r="BG83" s="2"/>
      <c r="BH83" s="3"/>
      <c r="BI83" s="2"/>
      <c r="BJ83" s="2"/>
      <c r="BK83" s="3"/>
      <c r="BL83" s="2"/>
      <c r="BM83" s="1"/>
      <c r="BN83" s="26"/>
    </row>
    <row r="84" spans="1:66" ht="62.4">
      <c r="A84" s="23">
        <v>80</v>
      </c>
      <c r="B84" s="28" t="s">
        <v>294</v>
      </c>
      <c r="C84" s="28" t="s">
        <v>174</v>
      </c>
      <c r="D84" s="28" t="s">
        <v>218</v>
      </c>
      <c r="E84" s="28">
        <v>51</v>
      </c>
      <c r="F84" s="28" t="s">
        <v>64</v>
      </c>
      <c r="G84" s="28" t="s">
        <v>175</v>
      </c>
      <c r="H84" s="23" t="str">
        <f t="shared" si="3"/>
        <v>高＊昌</v>
      </c>
      <c r="I84" s="23" t="str">
        <f t="shared" si="4"/>
        <v>0＊014469</v>
      </c>
      <c r="J84" s="28" t="s">
        <v>167</v>
      </c>
      <c r="K84" s="28" t="s">
        <v>1119</v>
      </c>
      <c r="L84" s="60" t="s">
        <v>2315</v>
      </c>
      <c r="M84" s="60" t="s">
        <v>2305</v>
      </c>
      <c r="N84" s="60"/>
      <c r="O84" s="60"/>
      <c r="P84" s="28">
        <v>1173</v>
      </c>
      <c r="Q84" s="3"/>
      <c r="R84" s="3"/>
      <c r="S84" s="3"/>
      <c r="T84" s="3"/>
      <c r="U84" s="3"/>
      <c r="V84" s="3"/>
      <c r="W84" s="3"/>
      <c r="X84" s="3"/>
      <c r="Y84" s="3"/>
      <c r="Z84" s="3"/>
      <c r="AA84" s="1" t="s">
        <v>1377</v>
      </c>
      <c r="AB84" s="3"/>
      <c r="AC84" s="3"/>
      <c r="AD84" s="3"/>
      <c r="AE84" s="3"/>
      <c r="AF84" s="1" t="s">
        <v>1120</v>
      </c>
      <c r="AG84" s="3"/>
      <c r="AH84" s="3"/>
      <c r="AI84" s="1" t="s">
        <v>1377</v>
      </c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2"/>
      <c r="AW84" s="3"/>
      <c r="AX84" s="3"/>
      <c r="AY84" s="2"/>
      <c r="AZ84" s="2"/>
      <c r="BA84" s="3"/>
      <c r="BB84" s="2"/>
      <c r="BC84" s="2"/>
      <c r="BD84" s="2"/>
      <c r="BE84" s="2"/>
      <c r="BF84" s="2"/>
      <c r="BG84" s="2"/>
      <c r="BH84" s="3"/>
      <c r="BI84" s="2"/>
      <c r="BJ84" s="2"/>
      <c r="BK84" s="3"/>
      <c r="BL84" s="2"/>
      <c r="BM84" s="1"/>
      <c r="BN84" s="26"/>
    </row>
    <row r="85" spans="1:66" ht="16.2">
      <c r="A85" s="23">
        <v>81</v>
      </c>
      <c r="B85" s="28" t="s">
        <v>295</v>
      </c>
      <c r="C85" s="28" t="s">
        <v>176</v>
      </c>
      <c r="D85" s="28" t="s">
        <v>216</v>
      </c>
      <c r="E85" s="28">
        <v>76</v>
      </c>
      <c r="F85" s="28"/>
      <c r="G85" s="28"/>
      <c r="H85" s="23" t="str">
        <f t="shared" si="3"/>
        <v>朱＊玉霞</v>
      </c>
      <c r="I85" s="23" t="str">
        <f t="shared" si="4"/>
        <v>1＊732928</v>
      </c>
      <c r="J85" s="28" t="s">
        <v>167</v>
      </c>
      <c r="K85" s="28" t="s">
        <v>58</v>
      </c>
      <c r="L85" s="60" t="s">
        <v>2298</v>
      </c>
      <c r="M85" s="60"/>
      <c r="N85" s="60"/>
      <c r="O85" s="60"/>
      <c r="P85" s="28">
        <v>1173</v>
      </c>
      <c r="Q85" s="3"/>
      <c r="R85" s="3"/>
      <c r="S85" s="3"/>
      <c r="T85" s="3"/>
      <c r="U85" s="3"/>
      <c r="V85" s="3"/>
      <c r="W85" s="3"/>
      <c r="X85" s="3"/>
      <c r="Y85" s="3"/>
      <c r="Z85" s="3"/>
      <c r="AA85" s="2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2"/>
      <c r="AW85" s="3"/>
      <c r="AX85" s="2" t="s">
        <v>1377</v>
      </c>
      <c r="AY85" s="2"/>
      <c r="AZ85" s="2"/>
      <c r="BA85" s="3"/>
      <c r="BB85" s="3"/>
      <c r="BC85" s="2"/>
      <c r="BD85" s="2"/>
      <c r="BE85" s="2"/>
      <c r="BF85" s="2"/>
      <c r="BG85" s="2"/>
      <c r="BH85" s="3"/>
      <c r="BI85" s="2"/>
      <c r="BJ85" s="2"/>
      <c r="BK85" s="3"/>
      <c r="BL85" s="2"/>
      <c r="BM85" s="1"/>
      <c r="BN85" s="26"/>
    </row>
    <row r="86" spans="1:66" ht="16.2">
      <c r="A86" s="23">
        <v>82</v>
      </c>
      <c r="B86" s="28" t="s">
        <v>296</v>
      </c>
      <c r="C86" s="28" t="s">
        <v>177</v>
      </c>
      <c r="D86" s="28" t="s">
        <v>216</v>
      </c>
      <c r="E86" s="28">
        <v>72</v>
      </c>
      <c r="F86" s="28"/>
      <c r="G86" s="28"/>
      <c r="H86" s="23" t="str">
        <f t="shared" si="3"/>
        <v>邱＊</v>
      </c>
      <c r="I86" s="23" t="str">
        <f t="shared" si="4"/>
        <v>1＊233488</v>
      </c>
      <c r="J86" s="28" t="s">
        <v>90</v>
      </c>
      <c r="K86" s="28" t="s">
        <v>67</v>
      </c>
      <c r="L86" s="60" t="s">
        <v>2297</v>
      </c>
      <c r="M86" s="60"/>
      <c r="N86" s="60"/>
      <c r="O86" s="60"/>
      <c r="P86" s="28">
        <v>1173</v>
      </c>
      <c r="Q86" s="3"/>
      <c r="R86" s="3"/>
      <c r="S86" s="3"/>
      <c r="T86" s="3"/>
      <c r="U86" s="3"/>
      <c r="V86" s="3"/>
      <c r="W86" s="3"/>
      <c r="X86" s="3"/>
      <c r="Y86" s="3"/>
      <c r="Z86" s="3"/>
      <c r="AA86" s="2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2"/>
      <c r="AW86" s="3"/>
      <c r="AX86" s="2"/>
      <c r="AY86" s="2"/>
      <c r="AZ86" s="2"/>
      <c r="BA86" s="3"/>
      <c r="BB86" s="1" t="s">
        <v>1377</v>
      </c>
      <c r="BC86" s="2"/>
      <c r="BD86" s="2"/>
      <c r="BE86" s="2"/>
      <c r="BF86" s="2"/>
      <c r="BG86" s="2"/>
      <c r="BH86" s="3"/>
      <c r="BI86" s="2"/>
      <c r="BJ86" s="2"/>
      <c r="BK86" s="3"/>
      <c r="BL86" s="2"/>
      <c r="BM86" s="1"/>
      <c r="BN86" s="26"/>
    </row>
    <row r="87" spans="1:66" ht="31.2">
      <c r="A87" s="23">
        <v>83</v>
      </c>
      <c r="B87" s="28" t="s">
        <v>297</v>
      </c>
      <c r="C87" s="28" t="s">
        <v>178</v>
      </c>
      <c r="D87" s="28" t="s">
        <v>216</v>
      </c>
      <c r="E87" s="28">
        <v>77</v>
      </c>
      <c r="F87" s="28"/>
      <c r="G87" s="28"/>
      <c r="H87" s="23" t="str">
        <f t="shared" si="3"/>
        <v>焦＊碧珠</v>
      </c>
      <c r="I87" s="23" t="str">
        <f t="shared" si="4"/>
        <v>1＊169233</v>
      </c>
      <c r="J87" s="28" t="s">
        <v>90</v>
      </c>
      <c r="K87" s="28" t="s">
        <v>1121</v>
      </c>
      <c r="L87" s="60" t="s">
        <v>2298</v>
      </c>
      <c r="M87" s="60" t="s">
        <v>2309</v>
      </c>
      <c r="N87" s="60"/>
      <c r="O87" s="60"/>
      <c r="P87" s="28">
        <v>1173</v>
      </c>
      <c r="Q87" s="3"/>
      <c r="R87" s="3"/>
      <c r="S87" s="3"/>
      <c r="T87" s="3"/>
      <c r="U87" s="3"/>
      <c r="V87" s="3"/>
      <c r="W87" s="3"/>
      <c r="X87" s="3"/>
      <c r="Y87" s="3"/>
      <c r="Z87" s="3"/>
      <c r="AA87" s="2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2"/>
      <c r="AW87" s="3"/>
      <c r="AX87" s="2" t="s">
        <v>1377</v>
      </c>
      <c r="AY87" s="2"/>
      <c r="AZ87" s="2"/>
      <c r="BA87" s="3"/>
      <c r="BB87" s="3"/>
      <c r="BC87" s="2"/>
      <c r="BD87" s="2"/>
      <c r="BE87" s="2"/>
      <c r="BF87" s="2"/>
      <c r="BG87" s="2"/>
      <c r="BH87" s="3"/>
      <c r="BI87" s="2"/>
      <c r="BJ87" s="2"/>
      <c r="BK87" s="3"/>
      <c r="BL87" s="2"/>
      <c r="BM87" s="1" t="s">
        <v>1111</v>
      </c>
      <c r="BN87" s="26"/>
    </row>
    <row r="88" spans="1:66" ht="16.2">
      <c r="A88" s="23">
        <v>84</v>
      </c>
      <c r="B88" s="28" t="s">
        <v>298</v>
      </c>
      <c r="C88" s="28" t="s">
        <v>179</v>
      </c>
      <c r="D88" s="28" t="s">
        <v>216</v>
      </c>
      <c r="E88" s="28">
        <v>45</v>
      </c>
      <c r="F88" s="28"/>
      <c r="G88" s="28"/>
      <c r="H88" s="23" t="str">
        <f t="shared" si="3"/>
        <v>王＊卿</v>
      </c>
      <c r="I88" s="23" t="str">
        <f t="shared" si="4"/>
        <v>0＊757686</v>
      </c>
      <c r="J88" s="28" t="s">
        <v>90</v>
      </c>
      <c r="K88" s="28" t="s">
        <v>58</v>
      </c>
      <c r="L88" s="60" t="s">
        <v>2298</v>
      </c>
      <c r="M88" s="60"/>
      <c r="N88" s="60"/>
      <c r="O88" s="60"/>
      <c r="P88" s="28">
        <v>1173</v>
      </c>
      <c r="Q88" s="3"/>
      <c r="R88" s="3"/>
      <c r="S88" s="3"/>
      <c r="T88" s="3"/>
      <c r="U88" s="3"/>
      <c r="V88" s="3"/>
      <c r="W88" s="3"/>
      <c r="X88" s="3"/>
      <c r="Y88" s="3"/>
      <c r="Z88" s="3"/>
      <c r="AA88" s="2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2"/>
      <c r="AW88" s="3"/>
      <c r="AX88" s="2" t="s">
        <v>1377</v>
      </c>
      <c r="AY88" s="2"/>
      <c r="AZ88" s="2"/>
      <c r="BA88" s="3"/>
      <c r="BB88" s="3"/>
      <c r="BC88" s="2"/>
      <c r="BD88" s="2"/>
      <c r="BE88" s="2"/>
      <c r="BF88" s="2"/>
      <c r="BG88" s="2"/>
      <c r="BH88" s="3"/>
      <c r="BI88" s="2"/>
      <c r="BJ88" s="2"/>
      <c r="BK88" s="3"/>
      <c r="BL88" s="2"/>
      <c r="BM88" s="1"/>
      <c r="BN88" s="26"/>
    </row>
    <row r="89" spans="1:66" ht="16.2">
      <c r="A89" s="23">
        <v>85</v>
      </c>
      <c r="B89" s="28" t="s">
        <v>299</v>
      </c>
      <c r="C89" s="28" t="s">
        <v>180</v>
      </c>
      <c r="D89" s="28" t="s">
        <v>216</v>
      </c>
      <c r="E89" s="28">
        <v>69</v>
      </c>
      <c r="F89" s="28" t="s">
        <v>90</v>
      </c>
      <c r="G89" s="28" t="s">
        <v>71</v>
      </c>
      <c r="H89" s="23" t="str">
        <f t="shared" si="3"/>
        <v>蔡＊順属</v>
      </c>
      <c r="I89" s="23" t="str">
        <f t="shared" si="4"/>
        <v>1＊248089</v>
      </c>
      <c r="J89" s="28" t="s">
        <v>63</v>
      </c>
      <c r="K89" s="28" t="s">
        <v>67</v>
      </c>
      <c r="L89" s="60" t="s">
        <v>2297</v>
      </c>
      <c r="M89" s="60"/>
      <c r="N89" s="60"/>
      <c r="O89" s="60"/>
      <c r="P89" s="28">
        <v>1173</v>
      </c>
      <c r="Q89" s="3"/>
      <c r="R89" s="3"/>
      <c r="S89" s="3"/>
      <c r="T89" s="3"/>
      <c r="U89" s="3"/>
      <c r="V89" s="3"/>
      <c r="W89" s="3"/>
      <c r="X89" s="3"/>
      <c r="Y89" s="3"/>
      <c r="Z89" s="3"/>
      <c r="AA89" s="2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2"/>
      <c r="AW89" s="3"/>
      <c r="AX89" s="1"/>
      <c r="AY89" s="2"/>
      <c r="AZ89" s="2"/>
      <c r="BA89" s="3"/>
      <c r="BB89" s="1" t="s">
        <v>1377</v>
      </c>
      <c r="BC89" s="2"/>
      <c r="BD89" s="2"/>
      <c r="BE89" s="2"/>
      <c r="BF89" s="2"/>
      <c r="BG89" s="2"/>
      <c r="BH89" s="3"/>
      <c r="BI89" s="2"/>
      <c r="BJ89" s="2"/>
      <c r="BK89" s="3"/>
      <c r="BL89" s="2"/>
      <c r="BM89" s="1"/>
      <c r="BN89" s="26"/>
    </row>
    <row r="90" spans="1:66" ht="16.2">
      <c r="A90" s="23">
        <v>86</v>
      </c>
      <c r="B90" s="28" t="s">
        <v>300</v>
      </c>
      <c r="C90" s="28" t="s">
        <v>181</v>
      </c>
      <c r="D90" s="28" t="s">
        <v>216</v>
      </c>
      <c r="E90" s="28">
        <v>67</v>
      </c>
      <c r="F90" s="28"/>
      <c r="G90" s="28"/>
      <c r="H90" s="23" t="str">
        <f t="shared" si="3"/>
        <v>呂＊雪嬌</v>
      </c>
      <c r="I90" s="23" t="str">
        <f t="shared" si="4"/>
        <v>1＊445423</v>
      </c>
      <c r="J90" s="28" t="s">
        <v>87</v>
      </c>
      <c r="K90" s="28" t="s">
        <v>58</v>
      </c>
      <c r="L90" s="60" t="s">
        <v>2298</v>
      </c>
      <c r="M90" s="60"/>
      <c r="N90" s="60"/>
      <c r="O90" s="60"/>
      <c r="P90" s="28">
        <v>1173</v>
      </c>
      <c r="Q90" s="3"/>
      <c r="R90" s="3"/>
      <c r="S90" s="3"/>
      <c r="T90" s="3"/>
      <c r="U90" s="3"/>
      <c r="V90" s="3"/>
      <c r="W90" s="3"/>
      <c r="X90" s="3"/>
      <c r="Y90" s="3"/>
      <c r="Z90" s="3"/>
      <c r="AA90" s="2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2"/>
      <c r="AW90" s="3"/>
      <c r="AX90" s="1" t="s">
        <v>1377</v>
      </c>
      <c r="AY90" s="2"/>
      <c r="AZ90" s="2"/>
      <c r="BA90" s="3"/>
      <c r="BB90" s="3"/>
      <c r="BC90" s="2"/>
      <c r="BD90" s="2"/>
      <c r="BE90" s="2"/>
      <c r="BF90" s="2"/>
      <c r="BG90" s="2"/>
      <c r="BH90" s="3"/>
      <c r="BI90" s="2"/>
      <c r="BJ90" s="2"/>
      <c r="BK90" s="3"/>
      <c r="BL90" s="2"/>
      <c r="BM90" s="1"/>
      <c r="BN90" s="26"/>
    </row>
    <row r="91" spans="1:66" ht="16.2">
      <c r="A91" s="23">
        <v>87</v>
      </c>
      <c r="B91" s="28" t="s">
        <v>301</v>
      </c>
      <c r="C91" s="28" t="s">
        <v>182</v>
      </c>
      <c r="D91" s="28" t="s">
        <v>218</v>
      </c>
      <c r="E91" s="28">
        <v>66</v>
      </c>
      <c r="F91" s="28"/>
      <c r="G91" s="28"/>
      <c r="H91" s="23" t="str">
        <f t="shared" si="3"/>
        <v>杜＊健</v>
      </c>
      <c r="I91" s="23" t="str">
        <f t="shared" si="4"/>
        <v>0＊774347</v>
      </c>
      <c r="J91" s="28" t="s">
        <v>105</v>
      </c>
      <c r="K91" s="28" t="s">
        <v>67</v>
      </c>
      <c r="L91" s="60" t="s">
        <v>2297</v>
      </c>
      <c r="M91" s="60"/>
      <c r="N91" s="60"/>
      <c r="O91" s="60"/>
      <c r="P91" s="28">
        <v>1173</v>
      </c>
      <c r="Q91" s="3"/>
      <c r="R91" s="3"/>
      <c r="S91" s="3"/>
      <c r="T91" s="3"/>
      <c r="U91" s="3"/>
      <c r="V91" s="3"/>
      <c r="W91" s="3"/>
      <c r="X91" s="3"/>
      <c r="Y91" s="3"/>
      <c r="Z91" s="3"/>
      <c r="AA91" s="2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2"/>
      <c r="AW91" s="3"/>
      <c r="AX91" s="3"/>
      <c r="AY91" s="2"/>
      <c r="AZ91" s="2"/>
      <c r="BA91" s="1"/>
      <c r="BB91" s="1" t="s">
        <v>1377</v>
      </c>
      <c r="BC91" s="2"/>
      <c r="BD91" s="2"/>
      <c r="BE91" s="2"/>
      <c r="BF91" s="2"/>
      <c r="BG91" s="2"/>
      <c r="BH91" s="3"/>
      <c r="BI91" s="2"/>
      <c r="BJ91" s="2"/>
      <c r="BK91" s="3"/>
      <c r="BL91" s="2"/>
      <c r="BM91" s="1"/>
      <c r="BN91" s="26"/>
    </row>
    <row r="92" spans="1:66" ht="16.2">
      <c r="A92" s="23">
        <v>88</v>
      </c>
      <c r="B92" s="28" t="s">
        <v>302</v>
      </c>
      <c r="C92" s="28" t="s">
        <v>183</v>
      </c>
      <c r="D92" s="28" t="s">
        <v>216</v>
      </c>
      <c r="E92" s="28">
        <v>69</v>
      </c>
      <c r="F92" s="28" t="s">
        <v>63</v>
      </c>
      <c r="G92" s="28" t="s">
        <v>109</v>
      </c>
      <c r="H92" s="23" t="str">
        <f t="shared" si="3"/>
        <v>賴＊香</v>
      </c>
      <c r="I92" s="23" t="str">
        <f t="shared" si="4"/>
        <v>2＊718882</v>
      </c>
      <c r="J92" s="28" t="s">
        <v>105</v>
      </c>
      <c r="K92" s="28" t="s">
        <v>58</v>
      </c>
      <c r="L92" s="60" t="s">
        <v>2298</v>
      </c>
      <c r="M92" s="60"/>
      <c r="N92" s="60"/>
      <c r="O92" s="60"/>
      <c r="P92" s="28">
        <v>1173</v>
      </c>
      <c r="Q92" s="3"/>
      <c r="R92" s="3"/>
      <c r="S92" s="3"/>
      <c r="T92" s="3"/>
      <c r="U92" s="3"/>
      <c r="V92" s="3"/>
      <c r="W92" s="3"/>
      <c r="X92" s="3"/>
      <c r="Y92" s="3"/>
      <c r="Z92" s="3"/>
      <c r="AA92" s="2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2"/>
      <c r="AW92" s="3"/>
      <c r="AX92" s="1" t="s">
        <v>1377</v>
      </c>
      <c r="AY92" s="2"/>
      <c r="AZ92" s="2"/>
      <c r="BA92" s="3"/>
      <c r="BB92" s="3"/>
      <c r="BC92" s="2"/>
      <c r="BD92" s="2"/>
      <c r="BE92" s="2"/>
      <c r="BF92" s="2"/>
      <c r="BG92" s="2"/>
      <c r="BH92" s="3"/>
      <c r="BI92" s="2"/>
      <c r="BJ92" s="2"/>
      <c r="BK92" s="3"/>
      <c r="BL92" s="2"/>
      <c r="BM92" s="1"/>
      <c r="BN92" s="26"/>
    </row>
    <row r="93" spans="1:66" ht="16.2">
      <c r="A93" s="23">
        <v>89</v>
      </c>
      <c r="B93" s="28" t="s">
        <v>303</v>
      </c>
      <c r="C93" s="28" t="s">
        <v>184</v>
      </c>
      <c r="D93" s="28" t="s">
        <v>218</v>
      </c>
      <c r="E93" s="28">
        <v>76</v>
      </c>
      <c r="F93" s="28" t="s">
        <v>105</v>
      </c>
      <c r="G93" s="28" t="s">
        <v>109</v>
      </c>
      <c r="H93" s="23" t="str">
        <f t="shared" si="3"/>
        <v>李＊本</v>
      </c>
      <c r="I93" s="23" t="str">
        <f t="shared" si="4"/>
        <v>0＊746502</v>
      </c>
      <c r="J93" s="28" t="s">
        <v>88</v>
      </c>
      <c r="K93" s="28" t="s">
        <v>135</v>
      </c>
      <c r="L93" s="60" t="s">
        <v>2304</v>
      </c>
      <c r="M93" s="60"/>
      <c r="N93" s="60"/>
      <c r="O93" s="60"/>
      <c r="P93" s="28">
        <v>1173</v>
      </c>
      <c r="Q93" s="3"/>
      <c r="R93" s="3"/>
      <c r="S93" s="3"/>
      <c r="T93" s="3"/>
      <c r="U93" s="3"/>
      <c r="V93" s="3"/>
      <c r="W93" s="3"/>
      <c r="X93" s="3"/>
      <c r="Y93" s="3"/>
      <c r="Z93" s="3"/>
      <c r="AA93" s="2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2"/>
      <c r="AW93" s="3"/>
      <c r="AX93" s="3"/>
      <c r="AY93" s="2"/>
      <c r="AZ93" s="1" t="s">
        <v>1377</v>
      </c>
      <c r="BA93" s="3"/>
      <c r="BB93" s="3"/>
      <c r="BC93" s="2"/>
      <c r="BD93" s="2"/>
      <c r="BE93" s="2"/>
      <c r="BF93" s="2"/>
      <c r="BG93" s="2"/>
      <c r="BH93" s="3"/>
      <c r="BI93" s="2"/>
      <c r="BJ93" s="2"/>
      <c r="BK93" s="3"/>
      <c r="BL93" s="2"/>
      <c r="BM93" s="1"/>
      <c r="BN93" s="26"/>
    </row>
    <row r="94" spans="1:66" ht="31.2">
      <c r="A94" s="23">
        <v>90</v>
      </c>
      <c r="B94" s="28" t="s">
        <v>185</v>
      </c>
      <c r="C94" s="28">
        <v>21717923</v>
      </c>
      <c r="D94" s="28" t="s">
        <v>218</v>
      </c>
      <c r="E94" s="28">
        <v>57</v>
      </c>
      <c r="F94" s="28" t="s">
        <v>90</v>
      </c>
      <c r="G94" s="66">
        <v>44283</v>
      </c>
      <c r="H94" s="42" t="s">
        <v>1381</v>
      </c>
      <c r="I94" s="23" t="str">
        <f t="shared" si="4"/>
        <v>2＊717923</v>
      </c>
      <c r="J94" s="28" t="s">
        <v>74</v>
      </c>
      <c r="K94" s="28" t="s">
        <v>1122</v>
      </c>
      <c r="L94" s="60" t="s">
        <v>2316</v>
      </c>
      <c r="M94" s="60" t="s">
        <v>2309</v>
      </c>
      <c r="N94" s="60"/>
      <c r="O94" s="60"/>
      <c r="P94" s="28">
        <v>1173</v>
      </c>
      <c r="Q94" s="3"/>
      <c r="R94" s="3"/>
      <c r="S94" s="3"/>
      <c r="T94" s="3"/>
      <c r="U94" s="3"/>
      <c r="V94" s="3"/>
      <c r="W94" s="3"/>
      <c r="X94" s="3"/>
      <c r="Y94" s="3"/>
      <c r="Z94" s="3"/>
      <c r="AA94" s="2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2" t="s">
        <v>1378</v>
      </c>
      <c r="AW94" s="3"/>
      <c r="AX94" s="1"/>
      <c r="AY94" s="2"/>
      <c r="AZ94" s="2"/>
      <c r="BA94" s="3"/>
      <c r="BB94" s="3"/>
      <c r="BC94" s="2"/>
      <c r="BD94" s="2"/>
      <c r="BE94" s="2"/>
      <c r="BF94" s="2"/>
      <c r="BG94" s="2"/>
      <c r="BH94" s="3"/>
      <c r="BI94" s="2"/>
      <c r="BJ94" s="2"/>
      <c r="BK94" s="3"/>
      <c r="BL94" s="2"/>
      <c r="BM94" s="1" t="s">
        <v>1111</v>
      </c>
      <c r="BN94" s="26"/>
    </row>
    <row r="95" spans="1:66" ht="16.2">
      <c r="A95" s="23">
        <v>91</v>
      </c>
      <c r="B95" s="28" t="s">
        <v>303</v>
      </c>
      <c r="C95" s="28" t="s">
        <v>184</v>
      </c>
      <c r="D95" s="28" t="s">
        <v>218</v>
      </c>
      <c r="E95" s="28">
        <v>76</v>
      </c>
      <c r="F95" s="28" t="s">
        <v>105</v>
      </c>
      <c r="G95" s="28" t="s">
        <v>109</v>
      </c>
      <c r="H95" s="23" t="str">
        <f t="shared" ref="H95:H158" si="5">REPLACE(B95,2,1,"＊")</f>
        <v>李＊本</v>
      </c>
      <c r="I95" s="23" t="str">
        <f t="shared" si="4"/>
        <v>0＊746502</v>
      </c>
      <c r="J95" s="28" t="s">
        <v>74</v>
      </c>
      <c r="K95" s="28" t="s">
        <v>67</v>
      </c>
      <c r="L95" s="60" t="s">
        <v>67</v>
      </c>
      <c r="M95" s="60"/>
      <c r="N95" s="60"/>
      <c r="O95" s="60"/>
      <c r="P95" s="28">
        <v>1173</v>
      </c>
      <c r="Q95" s="3"/>
      <c r="R95" s="3"/>
      <c r="S95" s="3"/>
      <c r="T95" s="3"/>
      <c r="U95" s="3"/>
      <c r="V95" s="3"/>
      <c r="W95" s="3"/>
      <c r="X95" s="3"/>
      <c r="Y95" s="3"/>
      <c r="Z95" s="3"/>
      <c r="AA95" s="2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2"/>
      <c r="AW95" s="3"/>
      <c r="AX95" s="3"/>
      <c r="AY95" s="2"/>
      <c r="AZ95" s="2"/>
      <c r="BA95" s="3"/>
      <c r="BB95" s="1" t="s">
        <v>1377</v>
      </c>
      <c r="BC95" s="2"/>
      <c r="BD95" s="2"/>
      <c r="BE95" s="2"/>
      <c r="BF95" s="2"/>
      <c r="BG95" s="2"/>
      <c r="BH95" s="3"/>
      <c r="BI95" s="2"/>
      <c r="BJ95" s="2"/>
      <c r="BK95" s="3"/>
      <c r="BL95" s="2"/>
      <c r="BM95" s="1"/>
      <c r="BN95" s="26"/>
    </row>
    <row r="96" spans="1:66" ht="16.2">
      <c r="A96" s="23">
        <v>92</v>
      </c>
      <c r="B96" s="28" t="s">
        <v>304</v>
      </c>
      <c r="C96" s="28" t="s">
        <v>187</v>
      </c>
      <c r="D96" s="28" t="s">
        <v>218</v>
      </c>
      <c r="E96" s="28">
        <v>52</v>
      </c>
      <c r="F96" s="28"/>
      <c r="G96" s="28"/>
      <c r="H96" s="23" t="str">
        <f t="shared" si="5"/>
        <v>粘＊傑</v>
      </c>
      <c r="I96" s="23" t="str">
        <f t="shared" si="4"/>
        <v>2＊723908</v>
      </c>
      <c r="J96" s="28" t="s">
        <v>109</v>
      </c>
      <c r="K96" s="28" t="s">
        <v>58</v>
      </c>
      <c r="L96" s="60" t="s">
        <v>58</v>
      </c>
      <c r="M96" s="60"/>
      <c r="N96" s="60"/>
      <c r="O96" s="60"/>
      <c r="P96" s="28">
        <v>1173</v>
      </c>
      <c r="Q96" s="3"/>
      <c r="R96" s="3"/>
      <c r="S96" s="3"/>
      <c r="T96" s="3"/>
      <c r="U96" s="3"/>
      <c r="V96" s="3"/>
      <c r="W96" s="3"/>
      <c r="X96" s="3"/>
      <c r="Y96" s="3"/>
      <c r="Z96" s="3"/>
      <c r="AA96" s="2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2"/>
      <c r="AW96" s="3"/>
      <c r="AX96" s="1" t="s">
        <v>1377</v>
      </c>
      <c r="AY96" s="2"/>
      <c r="AZ96" s="2"/>
      <c r="BA96" s="3"/>
      <c r="BB96" s="3"/>
      <c r="BC96" s="2"/>
      <c r="BD96" s="2"/>
      <c r="BE96" s="2"/>
      <c r="BF96" s="2"/>
      <c r="BG96" s="2"/>
      <c r="BH96" s="3"/>
      <c r="BI96" s="2"/>
      <c r="BJ96" s="2"/>
      <c r="BK96" s="3"/>
      <c r="BL96" s="2"/>
      <c r="BM96" s="1"/>
      <c r="BN96" s="26"/>
    </row>
    <row r="97" spans="1:66" ht="16.2">
      <c r="A97" s="23">
        <v>93</v>
      </c>
      <c r="B97" s="28" t="s">
        <v>305</v>
      </c>
      <c r="C97" s="28" t="s">
        <v>198</v>
      </c>
      <c r="D97" s="28" t="s">
        <v>218</v>
      </c>
      <c r="E97" s="28">
        <v>54</v>
      </c>
      <c r="F97" s="28" t="s">
        <v>199</v>
      </c>
      <c r="G97" s="28" t="s">
        <v>104</v>
      </c>
      <c r="H97" s="23" t="str">
        <f t="shared" si="5"/>
        <v>杜＊平</v>
      </c>
      <c r="I97" s="23" t="str">
        <f t="shared" si="4"/>
        <v>2＊697386</v>
      </c>
      <c r="J97" s="28" t="s">
        <v>78</v>
      </c>
      <c r="K97" s="28" t="s">
        <v>67</v>
      </c>
      <c r="L97" s="60" t="s">
        <v>67</v>
      </c>
      <c r="M97" s="60"/>
      <c r="N97" s="60"/>
      <c r="O97" s="60"/>
      <c r="P97" s="28">
        <v>1410</v>
      </c>
      <c r="Q97" s="3"/>
      <c r="R97" s="3"/>
      <c r="S97" s="3"/>
      <c r="T97" s="3"/>
      <c r="U97" s="3"/>
      <c r="V97" s="3"/>
      <c r="W97" s="3"/>
      <c r="X97" s="3"/>
      <c r="Y97" s="3"/>
      <c r="Z97" s="3"/>
      <c r="AA97" s="2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2"/>
      <c r="AW97" s="3"/>
      <c r="AX97" s="1"/>
      <c r="AY97" s="2"/>
      <c r="AZ97" s="2"/>
      <c r="BA97" s="3"/>
      <c r="BB97" s="1" t="s">
        <v>1377</v>
      </c>
      <c r="BC97" s="2"/>
      <c r="BD97" s="2"/>
      <c r="BE97" s="2"/>
      <c r="BF97" s="2"/>
      <c r="BG97" s="2"/>
      <c r="BH97" s="3"/>
      <c r="BI97" s="2"/>
      <c r="BJ97" s="2"/>
      <c r="BK97" s="3"/>
      <c r="BL97" s="2"/>
      <c r="BM97" s="1"/>
      <c r="BN97" s="26"/>
    </row>
    <row r="98" spans="1:66" ht="16.2">
      <c r="A98" s="23">
        <v>94</v>
      </c>
      <c r="B98" s="28" t="s">
        <v>306</v>
      </c>
      <c r="C98" s="28" t="s">
        <v>200</v>
      </c>
      <c r="D98" s="28" t="s">
        <v>218</v>
      </c>
      <c r="E98" s="28">
        <v>65</v>
      </c>
      <c r="F98" s="28" t="s">
        <v>201</v>
      </c>
      <c r="G98" s="28" t="s">
        <v>104</v>
      </c>
      <c r="H98" s="23" t="str">
        <f t="shared" si="5"/>
        <v>黃＊國</v>
      </c>
      <c r="I98" s="23" t="str">
        <f t="shared" si="4"/>
        <v>2＊254795</v>
      </c>
      <c r="J98" s="28" t="s">
        <v>80</v>
      </c>
      <c r="K98" s="28" t="s">
        <v>67</v>
      </c>
      <c r="L98" s="60" t="s">
        <v>67</v>
      </c>
      <c r="M98" s="60"/>
      <c r="N98" s="60"/>
      <c r="O98" s="60"/>
      <c r="P98" s="28">
        <v>1410</v>
      </c>
      <c r="Q98" s="3"/>
      <c r="R98" s="3"/>
      <c r="S98" s="3"/>
      <c r="T98" s="3"/>
      <c r="U98" s="3"/>
      <c r="V98" s="3"/>
      <c r="W98" s="3"/>
      <c r="X98" s="3"/>
      <c r="Y98" s="3"/>
      <c r="Z98" s="3"/>
      <c r="AA98" s="2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2"/>
      <c r="AW98" s="3"/>
      <c r="AX98" s="3"/>
      <c r="AY98" s="2"/>
      <c r="AZ98" s="2"/>
      <c r="BA98" s="1"/>
      <c r="BB98" s="1" t="s">
        <v>1377</v>
      </c>
      <c r="BC98" s="2"/>
      <c r="BD98" s="2"/>
      <c r="BE98" s="2"/>
      <c r="BF98" s="2"/>
      <c r="BG98" s="2"/>
      <c r="BH98" s="3"/>
      <c r="BI98" s="2"/>
      <c r="BJ98" s="2"/>
      <c r="BK98" s="3"/>
      <c r="BL98" s="2"/>
      <c r="BM98" s="1"/>
      <c r="BN98" s="26"/>
    </row>
    <row r="99" spans="1:66" ht="16.2">
      <c r="A99" s="23">
        <v>95</v>
      </c>
      <c r="B99" s="28" t="s">
        <v>307</v>
      </c>
      <c r="C99" s="28" t="s">
        <v>202</v>
      </c>
      <c r="D99" s="28" t="s">
        <v>218</v>
      </c>
      <c r="E99" s="28">
        <v>82</v>
      </c>
      <c r="F99" s="28"/>
      <c r="G99" s="28"/>
      <c r="H99" s="23" t="str">
        <f t="shared" si="5"/>
        <v>施＊和</v>
      </c>
      <c r="I99" s="23" t="str">
        <f t="shared" si="4"/>
        <v>1＊264243</v>
      </c>
      <c r="J99" s="28" t="s">
        <v>57</v>
      </c>
      <c r="K99" s="28" t="s">
        <v>135</v>
      </c>
      <c r="L99" s="60" t="s">
        <v>135</v>
      </c>
      <c r="M99" s="60"/>
      <c r="N99" s="60"/>
      <c r="O99" s="60"/>
      <c r="P99" s="28">
        <v>1410</v>
      </c>
      <c r="Q99" s="3"/>
      <c r="R99" s="3"/>
      <c r="S99" s="3"/>
      <c r="T99" s="3"/>
      <c r="U99" s="3"/>
      <c r="V99" s="3"/>
      <c r="W99" s="3"/>
      <c r="X99" s="3"/>
      <c r="Y99" s="3"/>
      <c r="Z99" s="3"/>
      <c r="AA99" s="2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2"/>
      <c r="AW99" s="3"/>
      <c r="AX99" s="3"/>
      <c r="AY99" s="2"/>
      <c r="AZ99" s="1" t="s">
        <v>1377</v>
      </c>
      <c r="BA99" s="3"/>
      <c r="BB99" s="1"/>
      <c r="BC99" s="2"/>
      <c r="BD99" s="2"/>
      <c r="BE99" s="2"/>
      <c r="BF99" s="2"/>
      <c r="BG99" s="2"/>
      <c r="BH99" s="3"/>
      <c r="BI99" s="2"/>
      <c r="BJ99" s="2"/>
      <c r="BK99" s="3"/>
      <c r="BL99" s="2"/>
      <c r="BM99" s="1"/>
      <c r="BN99" s="26"/>
    </row>
    <row r="100" spans="1:66" ht="16.2">
      <c r="A100" s="23">
        <v>96</v>
      </c>
      <c r="B100" s="28" t="s">
        <v>308</v>
      </c>
      <c r="C100" s="28" t="s">
        <v>203</v>
      </c>
      <c r="D100" s="28" t="s">
        <v>218</v>
      </c>
      <c r="E100" s="28">
        <v>54</v>
      </c>
      <c r="F100" s="28"/>
      <c r="G100" s="28"/>
      <c r="H100" s="23" t="str">
        <f t="shared" si="5"/>
        <v>林＊銘</v>
      </c>
      <c r="I100" s="23" t="str">
        <f t="shared" si="4"/>
        <v>0＊184630</v>
      </c>
      <c r="J100" s="28" t="s">
        <v>57</v>
      </c>
      <c r="K100" s="28" t="s">
        <v>135</v>
      </c>
      <c r="L100" s="60" t="s">
        <v>135</v>
      </c>
      <c r="M100" s="60"/>
      <c r="N100" s="60"/>
      <c r="O100" s="60"/>
      <c r="P100" s="28">
        <v>1410</v>
      </c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2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2"/>
      <c r="AW100" s="3"/>
      <c r="AX100" s="3"/>
      <c r="AY100" s="2"/>
      <c r="AZ100" s="1" t="s">
        <v>1377</v>
      </c>
      <c r="BA100" s="3"/>
      <c r="BB100" s="3"/>
      <c r="BC100" s="2"/>
      <c r="BD100" s="2"/>
      <c r="BE100" s="2"/>
      <c r="BF100" s="2"/>
      <c r="BG100" s="2"/>
      <c r="BH100" s="3"/>
      <c r="BI100" s="2"/>
      <c r="BJ100" s="2"/>
      <c r="BK100" s="3"/>
      <c r="BL100" s="2"/>
      <c r="BM100" s="1"/>
      <c r="BN100" s="26"/>
    </row>
    <row r="101" spans="1:66" ht="31.2">
      <c r="A101" s="23">
        <v>97</v>
      </c>
      <c r="B101" s="28" t="s">
        <v>309</v>
      </c>
      <c r="C101" s="28" t="s">
        <v>204</v>
      </c>
      <c r="D101" s="28" t="s">
        <v>218</v>
      </c>
      <c r="E101" s="28">
        <v>53</v>
      </c>
      <c r="F101" s="28" t="s">
        <v>205</v>
      </c>
      <c r="G101" s="28" t="s">
        <v>63</v>
      </c>
      <c r="H101" s="23" t="str">
        <f t="shared" si="5"/>
        <v>陳＊家</v>
      </c>
      <c r="I101" s="23" t="str">
        <f t="shared" si="4"/>
        <v>0＊210108</v>
      </c>
      <c r="J101" s="28" t="s">
        <v>86</v>
      </c>
      <c r="K101" s="28" t="s">
        <v>1123</v>
      </c>
      <c r="L101" s="60" t="s">
        <v>2304</v>
      </c>
      <c r="M101" s="60" t="s">
        <v>2297</v>
      </c>
      <c r="N101" s="60"/>
      <c r="O101" s="60"/>
      <c r="P101" s="28">
        <v>1410</v>
      </c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2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2"/>
      <c r="AW101" s="3"/>
      <c r="AX101" s="1"/>
      <c r="AY101" s="2"/>
      <c r="AZ101" s="1" t="s">
        <v>1377</v>
      </c>
      <c r="BA101" s="3"/>
      <c r="BB101" s="1" t="s">
        <v>1377</v>
      </c>
      <c r="BC101" s="2"/>
      <c r="BD101" s="2"/>
      <c r="BE101" s="2"/>
      <c r="BF101" s="2"/>
      <c r="BG101" s="2"/>
      <c r="BH101" s="3"/>
      <c r="BI101" s="2"/>
      <c r="BJ101" s="2"/>
      <c r="BK101" s="3"/>
      <c r="BL101" s="2"/>
      <c r="BM101" s="1"/>
      <c r="BN101" s="26"/>
    </row>
    <row r="102" spans="1:66" ht="16.2">
      <c r="A102" s="23">
        <v>98</v>
      </c>
      <c r="B102" s="28" t="s">
        <v>310</v>
      </c>
      <c r="C102" s="28">
        <v>21750291</v>
      </c>
      <c r="D102" s="28" t="s">
        <v>218</v>
      </c>
      <c r="E102" s="28">
        <v>62</v>
      </c>
      <c r="F102" s="28" t="s">
        <v>85</v>
      </c>
      <c r="G102" s="44">
        <v>44306</v>
      </c>
      <c r="H102" s="23" t="str">
        <f t="shared" si="5"/>
        <v>黃＊永</v>
      </c>
      <c r="I102" s="23" t="str">
        <f t="shared" si="4"/>
        <v>2＊750291</v>
      </c>
      <c r="J102" s="28" t="s">
        <v>90</v>
      </c>
      <c r="K102" s="28" t="s">
        <v>135</v>
      </c>
      <c r="L102" s="60" t="s">
        <v>2304</v>
      </c>
      <c r="M102" s="60"/>
      <c r="N102" s="60"/>
      <c r="O102" s="60"/>
      <c r="P102" s="28">
        <v>1410</v>
      </c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2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2"/>
      <c r="AW102" s="3"/>
      <c r="AX102" s="1"/>
      <c r="AY102" s="2"/>
      <c r="AZ102" s="1" t="s">
        <v>1377</v>
      </c>
      <c r="BA102" s="3"/>
      <c r="BB102" s="3"/>
      <c r="BC102" s="2"/>
      <c r="BD102" s="2"/>
      <c r="BE102" s="2"/>
      <c r="BF102" s="2"/>
      <c r="BG102" s="2"/>
      <c r="BH102" s="3"/>
      <c r="BI102" s="2"/>
      <c r="BJ102" s="2"/>
      <c r="BK102" s="3"/>
      <c r="BL102" s="2"/>
      <c r="BM102" s="1"/>
      <c r="BN102" s="26"/>
    </row>
    <row r="103" spans="1:66" ht="16.2">
      <c r="A103" s="23">
        <v>99</v>
      </c>
      <c r="B103" s="28" t="s">
        <v>311</v>
      </c>
      <c r="C103" s="28" t="s">
        <v>208</v>
      </c>
      <c r="D103" s="28" t="s">
        <v>218</v>
      </c>
      <c r="E103" s="28">
        <v>41</v>
      </c>
      <c r="F103" s="28" t="s">
        <v>86</v>
      </c>
      <c r="G103" s="28" t="s">
        <v>63</v>
      </c>
      <c r="H103" s="23" t="str">
        <f t="shared" si="5"/>
        <v>王＊丞</v>
      </c>
      <c r="I103" s="23" t="str">
        <f t="shared" si="4"/>
        <v>1＊403663</v>
      </c>
      <c r="J103" s="28" t="s">
        <v>90</v>
      </c>
      <c r="K103" s="28" t="s">
        <v>67</v>
      </c>
      <c r="L103" s="60" t="s">
        <v>2297</v>
      </c>
      <c r="M103" s="60"/>
      <c r="N103" s="60"/>
      <c r="O103" s="60"/>
      <c r="P103" s="28">
        <v>1410</v>
      </c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2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2"/>
      <c r="AW103" s="1"/>
      <c r="AX103" s="1"/>
      <c r="AY103" s="2"/>
      <c r="AZ103" s="2"/>
      <c r="BA103" s="3"/>
      <c r="BB103" s="1" t="s">
        <v>1377</v>
      </c>
      <c r="BC103" s="2"/>
      <c r="BD103" s="2"/>
      <c r="BE103" s="2"/>
      <c r="BF103" s="2"/>
      <c r="BG103" s="2"/>
      <c r="BH103" s="3"/>
      <c r="BI103" s="2"/>
      <c r="BJ103" s="2"/>
      <c r="BK103" s="3"/>
      <c r="BL103" s="2"/>
      <c r="BM103" s="1"/>
      <c r="BN103" s="26"/>
    </row>
    <row r="104" spans="1:66" ht="16.2">
      <c r="A104" s="23">
        <v>100</v>
      </c>
      <c r="B104" s="28" t="s">
        <v>312</v>
      </c>
      <c r="C104" s="28" t="s">
        <v>209</v>
      </c>
      <c r="D104" s="28" t="s">
        <v>216</v>
      </c>
      <c r="E104" s="28">
        <v>57</v>
      </c>
      <c r="F104" s="28" t="s">
        <v>86</v>
      </c>
      <c r="G104" s="28" t="s">
        <v>71</v>
      </c>
      <c r="H104" s="23" t="str">
        <f t="shared" si="5"/>
        <v>卓＊真</v>
      </c>
      <c r="I104" s="23" t="str">
        <f t="shared" si="4"/>
        <v>0＊260039</v>
      </c>
      <c r="J104" s="28" t="s">
        <v>63</v>
      </c>
      <c r="K104" s="28" t="s">
        <v>58</v>
      </c>
      <c r="L104" s="60" t="s">
        <v>2298</v>
      </c>
      <c r="M104" s="60"/>
      <c r="N104" s="60"/>
      <c r="O104" s="60"/>
      <c r="P104" s="28">
        <v>1410</v>
      </c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2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2"/>
      <c r="AW104" s="3"/>
      <c r="AX104" s="1" t="s">
        <v>1377</v>
      </c>
      <c r="AY104" s="2"/>
      <c r="AZ104" s="2"/>
      <c r="BA104" s="3"/>
      <c r="BB104" s="3"/>
      <c r="BC104" s="2"/>
      <c r="BD104" s="2"/>
      <c r="BE104" s="2"/>
      <c r="BF104" s="2"/>
      <c r="BG104" s="2"/>
      <c r="BH104" s="3"/>
      <c r="BI104" s="2"/>
      <c r="BJ104" s="2"/>
      <c r="BK104" s="3"/>
      <c r="BL104" s="2"/>
      <c r="BM104" s="1"/>
      <c r="BN104" s="26"/>
    </row>
    <row r="105" spans="1:66" ht="31.2">
      <c r="A105" s="23">
        <v>101</v>
      </c>
      <c r="B105" s="28" t="s">
        <v>313</v>
      </c>
      <c r="C105" s="28" t="s">
        <v>210</v>
      </c>
      <c r="D105" s="28" t="s">
        <v>216</v>
      </c>
      <c r="E105" s="28">
        <v>39</v>
      </c>
      <c r="F105" s="28" t="s">
        <v>71</v>
      </c>
      <c r="G105" s="28" t="s">
        <v>105</v>
      </c>
      <c r="H105" s="23" t="str">
        <f t="shared" si="5"/>
        <v>謝＊妮</v>
      </c>
      <c r="I105" s="23" t="str">
        <f t="shared" si="4"/>
        <v>1＊861883</v>
      </c>
      <c r="J105" s="28" t="s">
        <v>87</v>
      </c>
      <c r="K105" s="28" t="s">
        <v>1190</v>
      </c>
      <c r="L105" s="60" t="s">
        <v>2304</v>
      </c>
      <c r="M105" s="60" t="s">
        <v>2297</v>
      </c>
      <c r="N105" s="60"/>
      <c r="O105" s="60"/>
      <c r="P105" s="28">
        <v>1410</v>
      </c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2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2"/>
      <c r="AW105" s="3"/>
      <c r="AX105" s="3"/>
      <c r="AY105" s="2"/>
      <c r="AZ105" s="1" t="s">
        <v>1377</v>
      </c>
      <c r="BA105" s="3"/>
      <c r="BB105" s="3"/>
      <c r="BC105" s="2"/>
      <c r="BD105" s="2"/>
      <c r="BE105" s="2"/>
      <c r="BF105" s="2"/>
      <c r="BG105" s="2"/>
      <c r="BH105" s="3"/>
      <c r="BI105" s="2"/>
      <c r="BJ105" s="1"/>
      <c r="BK105" s="3"/>
      <c r="BL105" s="2"/>
      <c r="BM105" s="1" t="s">
        <v>1124</v>
      </c>
      <c r="BN105" s="26"/>
    </row>
    <row r="106" spans="1:66" ht="16.2">
      <c r="A106" s="23">
        <v>102</v>
      </c>
      <c r="B106" s="28" t="s">
        <v>314</v>
      </c>
      <c r="C106" s="28" t="s">
        <v>211</v>
      </c>
      <c r="D106" s="28" t="s">
        <v>216</v>
      </c>
      <c r="E106" s="28">
        <v>79</v>
      </c>
      <c r="F106" s="28"/>
      <c r="G106" s="28"/>
      <c r="H106" s="23" t="str">
        <f t="shared" si="5"/>
        <v>林＊富美</v>
      </c>
      <c r="I106" s="23" t="str">
        <f t="shared" si="4"/>
        <v>0＊272177</v>
      </c>
      <c r="J106" s="28" t="s">
        <v>105</v>
      </c>
      <c r="K106" s="28" t="s">
        <v>67</v>
      </c>
      <c r="L106" s="60" t="s">
        <v>2297</v>
      </c>
      <c r="M106" s="60"/>
      <c r="N106" s="60"/>
      <c r="O106" s="60"/>
      <c r="P106" s="28">
        <v>1410</v>
      </c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2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2"/>
      <c r="AW106" s="3"/>
      <c r="AX106" s="3"/>
      <c r="AY106" s="2"/>
      <c r="AZ106" s="2"/>
      <c r="BA106" s="3"/>
      <c r="BB106" s="1" t="s">
        <v>1377</v>
      </c>
      <c r="BC106" s="2"/>
      <c r="BD106" s="2"/>
      <c r="BE106" s="2"/>
      <c r="BF106" s="2"/>
      <c r="BG106" s="2"/>
      <c r="BH106" s="3"/>
      <c r="BI106" s="2"/>
      <c r="BJ106" s="2"/>
      <c r="BK106" s="3"/>
      <c r="BL106" s="2"/>
      <c r="BM106" s="1"/>
      <c r="BN106" s="26"/>
    </row>
    <row r="107" spans="1:66" ht="16.2">
      <c r="A107" s="23">
        <v>103</v>
      </c>
      <c r="B107" s="28" t="s">
        <v>315</v>
      </c>
      <c r="C107" s="28" t="s">
        <v>212</v>
      </c>
      <c r="D107" s="28" t="s">
        <v>218</v>
      </c>
      <c r="E107" s="28">
        <v>77</v>
      </c>
      <c r="F107" s="28" t="s">
        <v>213</v>
      </c>
      <c r="G107" s="28" t="s">
        <v>214</v>
      </c>
      <c r="H107" s="23" t="str">
        <f t="shared" si="5"/>
        <v>簡＊雄</v>
      </c>
      <c r="I107" s="23" t="str">
        <f t="shared" si="4"/>
        <v>0＊832384</v>
      </c>
      <c r="J107" s="28" t="s">
        <v>109</v>
      </c>
      <c r="K107" s="28" t="s">
        <v>135</v>
      </c>
      <c r="L107" s="60" t="s">
        <v>135</v>
      </c>
      <c r="M107" s="60"/>
      <c r="N107" s="60"/>
      <c r="O107" s="60"/>
      <c r="P107" s="28">
        <v>1410</v>
      </c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2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2"/>
      <c r="AW107" s="3"/>
      <c r="AX107" s="3"/>
      <c r="AY107" s="2"/>
      <c r="AZ107" s="1" t="s">
        <v>1377</v>
      </c>
      <c r="BA107" s="3"/>
      <c r="BB107" s="3"/>
      <c r="BC107" s="2"/>
      <c r="BD107" s="2"/>
      <c r="BE107" s="2"/>
      <c r="BF107" s="2"/>
      <c r="BG107" s="2"/>
      <c r="BH107" s="3"/>
      <c r="BI107" s="2"/>
      <c r="BJ107" s="2"/>
      <c r="BK107" s="3"/>
      <c r="BL107" s="2"/>
      <c r="BM107" s="1"/>
      <c r="BN107" s="26"/>
    </row>
    <row r="108" spans="1:66" ht="16.2">
      <c r="A108" s="23">
        <v>104</v>
      </c>
      <c r="B108" s="28" t="s">
        <v>316</v>
      </c>
      <c r="C108" s="28" t="s">
        <v>188</v>
      </c>
      <c r="D108" s="28" t="s">
        <v>218</v>
      </c>
      <c r="E108" s="28">
        <v>72</v>
      </c>
      <c r="F108" s="28"/>
      <c r="G108" s="28"/>
      <c r="H108" s="23" t="str">
        <f t="shared" si="5"/>
        <v>張＊財</v>
      </c>
      <c r="I108" s="23" t="str">
        <f t="shared" si="4"/>
        <v>2＊717583</v>
      </c>
      <c r="J108" s="37" t="s">
        <v>78</v>
      </c>
      <c r="K108" s="37" t="s">
        <v>58</v>
      </c>
      <c r="L108" s="37" t="s">
        <v>58</v>
      </c>
      <c r="M108" s="37"/>
      <c r="N108" s="37"/>
      <c r="O108" s="37"/>
      <c r="P108" s="28">
        <v>1551</v>
      </c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2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2"/>
      <c r="AW108" s="3"/>
      <c r="AX108" s="1" t="s">
        <v>1377</v>
      </c>
      <c r="AY108" s="2"/>
      <c r="AZ108" s="2"/>
      <c r="BA108" s="3"/>
      <c r="BB108" s="3"/>
      <c r="BC108" s="2"/>
      <c r="BD108" s="2"/>
      <c r="BE108" s="2"/>
      <c r="BF108" s="2"/>
      <c r="BG108" s="2"/>
      <c r="BH108" s="3"/>
      <c r="BI108" s="2"/>
      <c r="BJ108" s="2"/>
      <c r="BK108" s="3"/>
      <c r="BL108" s="2"/>
      <c r="BM108" s="1"/>
      <c r="BN108" s="26"/>
    </row>
    <row r="109" spans="1:66" ht="16.2">
      <c r="A109" s="23">
        <v>105</v>
      </c>
      <c r="B109" s="28" t="s">
        <v>317</v>
      </c>
      <c r="C109" s="28" t="s">
        <v>189</v>
      </c>
      <c r="D109" s="28" t="s">
        <v>216</v>
      </c>
      <c r="E109" s="28">
        <v>36</v>
      </c>
      <c r="F109" s="28"/>
      <c r="G109" s="28"/>
      <c r="H109" s="23" t="str">
        <f t="shared" si="5"/>
        <v>蘇＊宇</v>
      </c>
      <c r="I109" s="23" t="str">
        <f t="shared" si="4"/>
        <v>1＊495329</v>
      </c>
      <c r="J109" s="28" t="s">
        <v>64</v>
      </c>
      <c r="K109" s="28" t="s">
        <v>58</v>
      </c>
      <c r="L109" s="60" t="s">
        <v>58</v>
      </c>
      <c r="M109" s="60"/>
      <c r="N109" s="60"/>
      <c r="O109" s="60"/>
      <c r="P109" s="28">
        <v>1551</v>
      </c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2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2"/>
      <c r="AW109" s="1" t="s">
        <v>1377</v>
      </c>
      <c r="AX109" s="1"/>
      <c r="AY109" s="2"/>
      <c r="AZ109" s="2"/>
      <c r="BA109" s="3"/>
      <c r="BB109" s="3"/>
      <c r="BC109" s="2"/>
      <c r="BD109" s="2"/>
      <c r="BE109" s="2"/>
      <c r="BF109" s="2"/>
      <c r="BG109" s="2"/>
      <c r="BH109" s="3"/>
      <c r="BI109" s="2"/>
      <c r="BJ109" s="2"/>
      <c r="BK109" s="3"/>
      <c r="BL109" s="2"/>
      <c r="BM109" s="1"/>
      <c r="BN109" s="26"/>
    </row>
    <row r="110" spans="1:66" ht="93.6">
      <c r="A110" s="23">
        <v>106</v>
      </c>
      <c r="B110" s="28" t="s">
        <v>318</v>
      </c>
      <c r="C110" s="28" t="s">
        <v>190</v>
      </c>
      <c r="D110" s="28" t="s">
        <v>218</v>
      </c>
      <c r="E110" s="28">
        <v>57</v>
      </c>
      <c r="F110" s="28" t="s">
        <v>106</v>
      </c>
      <c r="G110" s="28" t="s">
        <v>175</v>
      </c>
      <c r="H110" s="23" t="str">
        <f t="shared" si="5"/>
        <v>董＊森</v>
      </c>
      <c r="I110" s="23" t="str">
        <f t="shared" si="4"/>
        <v>1＊145215</v>
      </c>
      <c r="J110" s="28" t="s">
        <v>85</v>
      </c>
      <c r="K110" s="28" t="s">
        <v>83</v>
      </c>
      <c r="L110" s="60" t="s">
        <v>83</v>
      </c>
      <c r="M110" s="60"/>
      <c r="N110" s="60"/>
      <c r="O110" s="60"/>
      <c r="P110" s="28">
        <v>1551</v>
      </c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2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2"/>
      <c r="AW110" s="3"/>
      <c r="AX110" s="1"/>
      <c r="AY110" s="2"/>
      <c r="AZ110" s="2"/>
      <c r="BA110" s="3"/>
      <c r="BB110" s="3"/>
      <c r="BC110" s="2"/>
      <c r="BD110" s="2"/>
      <c r="BE110" s="2"/>
      <c r="BF110" s="2"/>
      <c r="BG110" s="2"/>
      <c r="BH110" s="3"/>
      <c r="BI110" s="2"/>
      <c r="BJ110" s="2"/>
      <c r="BK110" s="3"/>
      <c r="BL110" s="2"/>
      <c r="BM110" s="1" t="s">
        <v>1379</v>
      </c>
      <c r="BN110" s="26"/>
    </row>
    <row r="111" spans="1:66" ht="16.2">
      <c r="A111" s="23">
        <v>107</v>
      </c>
      <c r="B111" s="28" t="s">
        <v>319</v>
      </c>
      <c r="C111" s="28" t="s">
        <v>191</v>
      </c>
      <c r="D111" s="28" t="s">
        <v>216</v>
      </c>
      <c r="E111" s="28">
        <v>52</v>
      </c>
      <c r="F111" s="28"/>
      <c r="G111" s="28"/>
      <c r="H111" s="23" t="str">
        <f>REPLACE(B111,2,1,"＊")</f>
        <v>李＊貞</v>
      </c>
      <c r="I111" s="23" t="str">
        <f t="shared" si="4"/>
        <v>2＊730130</v>
      </c>
      <c r="J111" s="28" t="s">
        <v>90</v>
      </c>
      <c r="K111" s="28" t="s">
        <v>58</v>
      </c>
      <c r="L111" s="60" t="s">
        <v>58</v>
      </c>
      <c r="M111" s="60"/>
      <c r="N111" s="60"/>
      <c r="O111" s="60"/>
      <c r="P111" s="28">
        <v>1551</v>
      </c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2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2"/>
      <c r="AW111" s="3"/>
      <c r="AX111" s="1" t="s">
        <v>1377</v>
      </c>
      <c r="AY111" s="2"/>
      <c r="AZ111" s="2"/>
      <c r="BA111" s="3"/>
      <c r="BB111" s="3"/>
      <c r="BC111" s="2"/>
      <c r="BD111" s="2"/>
      <c r="BE111" s="2"/>
      <c r="BF111" s="2"/>
      <c r="BG111" s="2"/>
      <c r="BH111" s="3"/>
      <c r="BI111" s="2"/>
      <c r="BJ111" s="2"/>
      <c r="BK111" s="3"/>
      <c r="BL111" s="2"/>
      <c r="BM111" s="1"/>
      <c r="BN111" s="26"/>
    </row>
    <row r="112" spans="1:66" ht="16.2">
      <c r="A112" s="23">
        <v>108</v>
      </c>
      <c r="B112" s="28" t="s">
        <v>320</v>
      </c>
      <c r="C112" s="28" t="s">
        <v>192</v>
      </c>
      <c r="D112" s="28" t="s">
        <v>216</v>
      </c>
      <c r="E112" s="28">
        <v>61</v>
      </c>
      <c r="F112" s="28" t="s">
        <v>71</v>
      </c>
      <c r="G112" s="28" t="s">
        <v>193</v>
      </c>
      <c r="H112" s="23" t="str">
        <f t="shared" si="5"/>
        <v>郭＊祈</v>
      </c>
      <c r="I112" s="23" t="str">
        <f t="shared" si="4"/>
        <v>0＊122003</v>
      </c>
      <c r="J112" s="28" t="s">
        <v>87</v>
      </c>
      <c r="K112" s="28" t="s">
        <v>58</v>
      </c>
      <c r="L112" s="60" t="s">
        <v>58</v>
      </c>
      <c r="M112" s="60"/>
      <c r="N112" s="60"/>
      <c r="O112" s="60"/>
      <c r="P112" s="28">
        <v>1551</v>
      </c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2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2"/>
      <c r="AW112" s="1" t="s">
        <v>1377</v>
      </c>
      <c r="AX112" s="3"/>
      <c r="AY112" s="2"/>
      <c r="AZ112" s="2"/>
      <c r="BA112" s="3"/>
      <c r="BB112" s="3"/>
      <c r="BC112" s="2"/>
      <c r="BD112" s="2"/>
      <c r="BE112" s="2"/>
      <c r="BF112" s="2"/>
      <c r="BG112" s="2"/>
      <c r="BH112" s="3"/>
      <c r="BI112" s="2"/>
      <c r="BJ112" s="2"/>
      <c r="BK112" s="3"/>
      <c r="BL112" s="2"/>
      <c r="BM112" s="1"/>
      <c r="BN112" s="26"/>
    </row>
    <row r="113" spans="1:66" ht="16.2">
      <c r="A113" s="23">
        <v>109</v>
      </c>
      <c r="B113" s="28" t="s">
        <v>321</v>
      </c>
      <c r="C113" s="28" t="s">
        <v>194</v>
      </c>
      <c r="D113" s="28" t="s">
        <v>216</v>
      </c>
      <c r="E113" s="28">
        <v>45</v>
      </c>
      <c r="F113" s="28" t="s">
        <v>107</v>
      </c>
      <c r="G113" s="28" t="s">
        <v>88</v>
      </c>
      <c r="H113" s="23" t="str">
        <f t="shared" si="5"/>
        <v>趙＊玲</v>
      </c>
      <c r="I113" s="23" t="str">
        <f t="shared" si="4"/>
        <v>0＊023655</v>
      </c>
      <c r="J113" s="28" t="s">
        <v>105</v>
      </c>
      <c r="K113" s="28" t="s">
        <v>195</v>
      </c>
      <c r="L113" s="60" t="s">
        <v>195</v>
      </c>
      <c r="M113" s="60"/>
      <c r="N113" s="60"/>
      <c r="O113" s="60"/>
      <c r="P113" s="28">
        <v>1551</v>
      </c>
      <c r="Q113" s="3"/>
      <c r="R113" s="2" t="s">
        <v>1377</v>
      </c>
      <c r="S113" s="3"/>
      <c r="T113" s="2" t="s">
        <v>1377</v>
      </c>
      <c r="U113" s="3"/>
      <c r="V113" s="3"/>
      <c r="W113" s="3"/>
      <c r="X113" s="3"/>
      <c r="Y113" s="3"/>
      <c r="Z113" s="3"/>
      <c r="AA113" s="2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2"/>
      <c r="AW113" s="3"/>
      <c r="AX113" s="3"/>
      <c r="AY113" s="2"/>
      <c r="AZ113" s="2"/>
      <c r="BA113" s="3"/>
      <c r="BB113" s="3"/>
      <c r="BC113" s="2"/>
      <c r="BD113" s="2"/>
      <c r="BE113" s="2"/>
      <c r="BF113" s="2"/>
      <c r="BG113" s="2"/>
      <c r="BH113" s="3"/>
      <c r="BI113" s="2"/>
      <c r="BJ113" s="2"/>
      <c r="BK113" s="3"/>
      <c r="BL113" s="2"/>
      <c r="BM113" s="1"/>
      <c r="BN113" s="26"/>
    </row>
    <row r="114" spans="1:66" ht="16.2">
      <c r="A114" s="23">
        <v>110</v>
      </c>
      <c r="B114" s="28" t="s">
        <v>322</v>
      </c>
      <c r="C114" s="28" t="s">
        <v>196</v>
      </c>
      <c r="D114" s="28" t="s">
        <v>216</v>
      </c>
      <c r="E114" s="28">
        <v>85</v>
      </c>
      <c r="F114" s="28"/>
      <c r="G114" s="28"/>
      <c r="H114" s="23" t="str">
        <f t="shared" si="5"/>
        <v>陳＊秀連</v>
      </c>
      <c r="I114" s="23" t="str">
        <f t="shared" si="4"/>
        <v>0＊779332</v>
      </c>
      <c r="J114" s="28" t="s">
        <v>88</v>
      </c>
      <c r="K114" s="28" t="s">
        <v>135</v>
      </c>
      <c r="L114" s="60" t="s">
        <v>135</v>
      </c>
      <c r="M114" s="60"/>
      <c r="N114" s="60"/>
      <c r="O114" s="60"/>
      <c r="P114" s="28">
        <v>1551</v>
      </c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2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2"/>
      <c r="AW114" s="3"/>
      <c r="AX114" s="3"/>
      <c r="AY114" s="2"/>
      <c r="AZ114" s="1" t="s">
        <v>1377</v>
      </c>
      <c r="BA114" s="3"/>
      <c r="BB114" s="3"/>
      <c r="BC114" s="2"/>
      <c r="BD114" s="2"/>
      <c r="BE114" s="2"/>
      <c r="BF114" s="2"/>
      <c r="BG114" s="2"/>
      <c r="BH114" s="3"/>
      <c r="BI114" s="2"/>
      <c r="BJ114" s="2"/>
      <c r="BK114" s="3"/>
      <c r="BL114" s="2"/>
      <c r="BM114" s="1"/>
      <c r="BN114" s="26"/>
    </row>
    <row r="115" spans="1:66" ht="16.2">
      <c r="A115" s="23">
        <v>111</v>
      </c>
      <c r="B115" s="28" t="s">
        <v>323</v>
      </c>
      <c r="C115" s="28" t="s">
        <v>197</v>
      </c>
      <c r="D115" s="28" t="s">
        <v>218</v>
      </c>
      <c r="E115" s="28">
        <v>53</v>
      </c>
      <c r="F115" s="28" t="s">
        <v>131</v>
      </c>
      <c r="G115" s="28" t="s">
        <v>130</v>
      </c>
      <c r="H115" s="23" t="str">
        <f t="shared" si="5"/>
        <v>謝＊宏</v>
      </c>
      <c r="I115" s="23" t="str">
        <f t="shared" si="4"/>
        <v>2＊198525</v>
      </c>
      <c r="J115" s="28" t="s">
        <v>74</v>
      </c>
      <c r="K115" s="28" t="s">
        <v>58</v>
      </c>
      <c r="L115" s="60" t="s">
        <v>58</v>
      </c>
      <c r="M115" s="60"/>
      <c r="N115" s="60"/>
      <c r="O115" s="60"/>
      <c r="P115" s="28">
        <v>1551</v>
      </c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2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2"/>
      <c r="AW115" s="3"/>
      <c r="AX115" s="1" t="s">
        <v>1377</v>
      </c>
      <c r="AY115" s="2"/>
      <c r="AZ115" s="2"/>
      <c r="BA115" s="3"/>
      <c r="BB115" s="3"/>
      <c r="BC115" s="2"/>
      <c r="BD115" s="2"/>
      <c r="BE115" s="2"/>
      <c r="BF115" s="2"/>
      <c r="BG115" s="2"/>
      <c r="BH115" s="3"/>
      <c r="BI115" s="2"/>
      <c r="BJ115" s="2"/>
      <c r="BK115" s="3"/>
      <c r="BL115" s="2"/>
      <c r="BM115" s="1"/>
      <c r="BN115" s="26"/>
    </row>
    <row r="116" spans="1:66" ht="62.4">
      <c r="A116" s="23">
        <v>112</v>
      </c>
      <c r="B116" s="32" t="s">
        <v>1191</v>
      </c>
      <c r="C116" s="32" t="s">
        <v>324</v>
      </c>
      <c r="D116" s="32" t="s">
        <v>216</v>
      </c>
      <c r="E116" s="32">
        <v>81</v>
      </c>
      <c r="F116" s="32" t="s">
        <v>325</v>
      </c>
      <c r="G116" s="32" t="s">
        <v>325</v>
      </c>
      <c r="H116" s="23" t="str">
        <f t="shared" si="5"/>
        <v>李＊月裡</v>
      </c>
      <c r="I116" s="23" t="str">
        <f t="shared" si="4"/>
        <v>2＊396428</v>
      </c>
      <c r="J116" s="32" t="s">
        <v>326</v>
      </c>
      <c r="K116" s="45" t="s">
        <v>1192</v>
      </c>
      <c r="L116" s="32">
        <v>5760190</v>
      </c>
      <c r="M116" s="32">
        <v>5760191</v>
      </c>
      <c r="N116" s="32">
        <v>5760300</v>
      </c>
      <c r="O116" s="32">
        <v>5761050</v>
      </c>
      <c r="P116" s="46" t="s">
        <v>334</v>
      </c>
      <c r="Q116" s="47"/>
      <c r="R116" s="47"/>
      <c r="S116" s="47"/>
      <c r="T116" s="47"/>
      <c r="U116" s="47"/>
      <c r="V116" s="47"/>
      <c r="W116" s="47"/>
      <c r="X116" s="47"/>
      <c r="Y116" s="47"/>
      <c r="Z116" s="47"/>
      <c r="AA116" s="30"/>
      <c r="AB116" s="47"/>
      <c r="AC116" s="47"/>
      <c r="AD116" s="47"/>
      <c r="AE116" s="47"/>
      <c r="AF116" s="47"/>
      <c r="AG116" s="47"/>
      <c r="AH116" s="47"/>
      <c r="AI116" s="47"/>
      <c r="AJ116" s="47"/>
      <c r="AK116" s="47"/>
      <c r="AL116" s="47"/>
      <c r="AM116" s="47"/>
      <c r="AN116" s="47"/>
      <c r="AO116" s="47"/>
      <c r="AP116" s="47"/>
      <c r="AQ116" s="47"/>
      <c r="AR116" s="47"/>
      <c r="AS116" s="47"/>
      <c r="AT116" s="47"/>
      <c r="AU116" s="47"/>
      <c r="AV116" s="30"/>
      <c r="AW116" s="47"/>
      <c r="AX116" s="47"/>
      <c r="AY116" s="30"/>
      <c r="AZ116" s="30"/>
      <c r="BA116" s="47"/>
      <c r="BB116" s="47"/>
      <c r="BC116" s="30"/>
      <c r="BD116" s="1" t="s">
        <v>1377</v>
      </c>
      <c r="BE116" s="30"/>
      <c r="BF116" s="31" t="s">
        <v>1377</v>
      </c>
      <c r="BG116" s="30"/>
      <c r="BH116" s="47"/>
      <c r="BI116" s="31" t="s">
        <v>1114</v>
      </c>
      <c r="BJ116" s="30"/>
      <c r="BK116" s="47"/>
      <c r="BL116" s="30"/>
      <c r="BM116" s="30"/>
      <c r="BN116" s="26"/>
    </row>
    <row r="117" spans="1:66" ht="46.8">
      <c r="A117" s="23">
        <v>113</v>
      </c>
      <c r="B117" s="28" t="s">
        <v>1193</v>
      </c>
      <c r="C117" s="28" t="s">
        <v>327</v>
      </c>
      <c r="D117" s="28" t="s">
        <v>216</v>
      </c>
      <c r="E117" s="28">
        <v>69</v>
      </c>
      <c r="F117" s="28" t="s">
        <v>325</v>
      </c>
      <c r="G117" s="28" t="s">
        <v>325</v>
      </c>
      <c r="H117" s="23" t="str">
        <f t="shared" si="5"/>
        <v>連＊素娥</v>
      </c>
      <c r="I117" s="23" t="str">
        <f t="shared" si="4"/>
        <v>2＊615294</v>
      </c>
      <c r="J117" s="28" t="s">
        <v>328</v>
      </c>
      <c r="K117" s="28" t="s">
        <v>1125</v>
      </c>
      <c r="L117" s="60">
        <v>5760191</v>
      </c>
      <c r="M117" s="60">
        <v>5760300</v>
      </c>
      <c r="N117" s="60">
        <v>5761050</v>
      </c>
      <c r="O117" s="60"/>
      <c r="P117" s="41" t="s">
        <v>334</v>
      </c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2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2"/>
      <c r="AW117" s="3"/>
      <c r="AX117" s="3"/>
      <c r="AY117" s="2"/>
      <c r="AZ117" s="2"/>
      <c r="BA117" s="3"/>
      <c r="BB117" s="3"/>
      <c r="BC117" s="2"/>
      <c r="BD117" s="1"/>
      <c r="BE117" s="2"/>
      <c r="BF117" s="1" t="s">
        <v>1126</v>
      </c>
      <c r="BG117" s="2"/>
      <c r="BH117" s="3"/>
      <c r="BI117" s="1" t="s">
        <v>1114</v>
      </c>
      <c r="BJ117" s="2"/>
      <c r="BK117" s="3"/>
      <c r="BL117" s="2"/>
      <c r="BM117" s="1"/>
      <c r="BN117" s="26"/>
    </row>
    <row r="118" spans="1:66" ht="31.2">
      <c r="A118" s="23">
        <v>114</v>
      </c>
      <c r="B118" s="28" t="s">
        <v>1194</v>
      </c>
      <c r="C118" s="28" t="s">
        <v>329</v>
      </c>
      <c r="D118" s="28" t="s">
        <v>218</v>
      </c>
      <c r="E118" s="28">
        <v>72</v>
      </c>
      <c r="F118" s="28" t="s">
        <v>325</v>
      </c>
      <c r="G118" s="28" t="s">
        <v>325</v>
      </c>
      <c r="H118" s="23" t="str">
        <f t="shared" si="5"/>
        <v>林＊永</v>
      </c>
      <c r="I118" s="23" t="str">
        <f t="shared" si="4"/>
        <v>2＊740955</v>
      </c>
      <c r="J118" s="28" t="s">
        <v>328</v>
      </c>
      <c r="K118" s="28" t="s">
        <v>1127</v>
      </c>
      <c r="L118" s="60">
        <v>5760190</v>
      </c>
      <c r="M118" s="60">
        <v>5760300</v>
      </c>
      <c r="N118" s="60"/>
      <c r="O118" s="60"/>
      <c r="P118" s="41" t="s">
        <v>334</v>
      </c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2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2"/>
      <c r="AW118" s="3"/>
      <c r="AX118" s="3"/>
      <c r="AY118" s="2"/>
      <c r="AZ118" s="2"/>
      <c r="BA118" s="3"/>
      <c r="BB118" s="3"/>
      <c r="BC118" s="1"/>
      <c r="BD118" s="2"/>
      <c r="BE118" s="1" t="s">
        <v>1377</v>
      </c>
      <c r="BF118" s="2"/>
      <c r="BG118" s="2"/>
      <c r="BH118" s="3"/>
      <c r="BI118" s="1"/>
      <c r="BJ118" s="2"/>
      <c r="BK118" s="3"/>
      <c r="BL118" s="2"/>
      <c r="BM118" s="1"/>
      <c r="BN118" s="26"/>
    </row>
    <row r="119" spans="1:66" ht="62.4">
      <c r="A119" s="23">
        <v>115</v>
      </c>
      <c r="B119" s="32" t="s">
        <v>1195</v>
      </c>
      <c r="C119" s="32" t="s">
        <v>330</v>
      </c>
      <c r="D119" s="32" t="s">
        <v>216</v>
      </c>
      <c r="E119" s="32">
        <v>48</v>
      </c>
      <c r="F119" s="32" t="s">
        <v>325</v>
      </c>
      <c r="G119" s="32" t="s">
        <v>325</v>
      </c>
      <c r="H119" s="23" t="str">
        <f t="shared" si="5"/>
        <v>陳＊菱</v>
      </c>
      <c r="I119" s="23" t="str">
        <f t="shared" si="4"/>
        <v>0＊471755</v>
      </c>
      <c r="J119" s="32" t="s">
        <v>331</v>
      </c>
      <c r="K119" s="32" t="s">
        <v>1128</v>
      </c>
      <c r="L119" s="32">
        <v>5760190</v>
      </c>
      <c r="M119" s="32">
        <v>5760300</v>
      </c>
      <c r="N119" s="32">
        <v>5760475</v>
      </c>
      <c r="O119" s="32">
        <v>5761085</v>
      </c>
      <c r="P119" s="46" t="s">
        <v>334</v>
      </c>
      <c r="Q119" s="47"/>
      <c r="R119" s="47"/>
      <c r="S119" s="47"/>
      <c r="T119" s="47"/>
      <c r="U119" s="47"/>
      <c r="V119" s="47"/>
      <c r="W119" s="47"/>
      <c r="X119" s="47"/>
      <c r="Y119" s="47"/>
      <c r="Z119" s="47"/>
      <c r="AA119" s="30"/>
      <c r="AB119" s="47"/>
      <c r="AC119" s="47"/>
      <c r="AD119" s="47"/>
      <c r="AE119" s="47"/>
      <c r="AF119" s="47"/>
      <c r="AG119" s="47"/>
      <c r="AH119" s="47"/>
      <c r="AI119" s="47"/>
      <c r="AJ119" s="47"/>
      <c r="AK119" s="47"/>
      <c r="AL119" s="47"/>
      <c r="AM119" s="47"/>
      <c r="AN119" s="47"/>
      <c r="AO119" s="47"/>
      <c r="AP119" s="47"/>
      <c r="AQ119" s="47"/>
      <c r="AR119" s="47"/>
      <c r="AS119" s="47"/>
      <c r="AT119" s="47"/>
      <c r="AU119" s="47"/>
      <c r="AV119" s="30"/>
      <c r="AW119" s="47"/>
      <c r="AX119" s="47"/>
      <c r="AY119" s="30"/>
      <c r="AZ119" s="30"/>
      <c r="BA119" s="47"/>
      <c r="BB119" s="47"/>
      <c r="BC119" s="30"/>
      <c r="BD119" s="30"/>
      <c r="BE119" s="1" t="s">
        <v>1377</v>
      </c>
      <c r="BF119" s="30"/>
      <c r="BG119" s="30"/>
      <c r="BH119" s="47"/>
      <c r="BI119" s="30"/>
      <c r="BJ119" s="30"/>
      <c r="BK119" s="47"/>
      <c r="BL119" s="30"/>
      <c r="BM119" s="31" t="s">
        <v>1129</v>
      </c>
      <c r="BN119" s="26"/>
    </row>
    <row r="120" spans="1:66" ht="31.2">
      <c r="A120" s="23">
        <v>116</v>
      </c>
      <c r="B120" s="28" t="s">
        <v>1196</v>
      </c>
      <c r="C120" s="28" t="s">
        <v>332</v>
      </c>
      <c r="D120" s="28" t="s">
        <v>216</v>
      </c>
      <c r="E120" s="28">
        <v>64</v>
      </c>
      <c r="F120" s="28" t="s">
        <v>325</v>
      </c>
      <c r="G120" s="28" t="s">
        <v>325</v>
      </c>
      <c r="H120" s="23" t="str">
        <f t="shared" si="5"/>
        <v>林＊英寶</v>
      </c>
      <c r="I120" s="23" t="str">
        <f t="shared" si="4"/>
        <v>0＊002561</v>
      </c>
      <c r="J120" s="28" t="s">
        <v>331</v>
      </c>
      <c r="K120" s="28" t="s">
        <v>1127</v>
      </c>
      <c r="L120" s="60">
        <v>5760190</v>
      </c>
      <c r="M120" s="60">
        <v>5760300</v>
      </c>
      <c r="N120" s="60"/>
      <c r="O120" s="60"/>
      <c r="P120" s="41" t="s">
        <v>334</v>
      </c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2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2"/>
      <c r="AW120" s="3"/>
      <c r="AX120" s="3"/>
      <c r="AY120" s="2"/>
      <c r="AZ120" s="2"/>
      <c r="BA120" s="3"/>
      <c r="BB120" s="3"/>
      <c r="BC120" s="2"/>
      <c r="BD120" s="2"/>
      <c r="BE120" s="1" t="s">
        <v>1377</v>
      </c>
      <c r="BF120" s="2"/>
      <c r="BG120" s="2"/>
      <c r="BH120" s="3"/>
      <c r="BI120" s="2"/>
      <c r="BJ120" s="2"/>
      <c r="BK120" s="3"/>
      <c r="BL120" s="2"/>
      <c r="BM120" s="1"/>
      <c r="BN120" s="26"/>
    </row>
    <row r="121" spans="1:66" ht="31.2">
      <c r="A121" s="23">
        <v>117</v>
      </c>
      <c r="B121" s="28" t="s">
        <v>1197</v>
      </c>
      <c r="C121" s="28" t="s">
        <v>333</v>
      </c>
      <c r="D121" s="28" t="s">
        <v>216</v>
      </c>
      <c r="E121" s="28">
        <v>69</v>
      </c>
      <c r="F121" s="28" t="s">
        <v>325</v>
      </c>
      <c r="G121" s="28" t="s">
        <v>325</v>
      </c>
      <c r="H121" s="23" t="str">
        <f t="shared" si="5"/>
        <v>楊＊阿罕</v>
      </c>
      <c r="I121" s="23" t="str">
        <f t="shared" si="4"/>
        <v>0＊868738</v>
      </c>
      <c r="J121" s="28" t="s">
        <v>331</v>
      </c>
      <c r="K121" s="28" t="s">
        <v>1130</v>
      </c>
      <c r="L121" s="60">
        <v>5760191</v>
      </c>
      <c r="M121" s="60">
        <v>5760300</v>
      </c>
      <c r="N121" s="60"/>
      <c r="O121" s="60"/>
      <c r="P121" s="41" t="s">
        <v>334</v>
      </c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1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2"/>
      <c r="AW121" s="3"/>
      <c r="AX121" s="3"/>
      <c r="AY121" s="2"/>
      <c r="AZ121" s="2"/>
      <c r="BA121" s="3"/>
      <c r="BB121" s="3"/>
      <c r="BC121" s="2"/>
      <c r="BD121" s="2"/>
      <c r="BE121" s="2"/>
      <c r="BF121" s="1" t="s">
        <v>1126</v>
      </c>
      <c r="BG121" s="2"/>
      <c r="BH121" s="1" t="s">
        <v>1108</v>
      </c>
      <c r="BI121" s="2" t="s">
        <v>1114</v>
      </c>
      <c r="BJ121" s="2"/>
      <c r="BK121" s="3"/>
      <c r="BL121" s="2"/>
      <c r="BM121" s="1"/>
      <c r="BN121" s="26"/>
    </row>
    <row r="122" spans="1:66" ht="31.2">
      <c r="A122" s="23">
        <v>118</v>
      </c>
      <c r="B122" s="28" t="s">
        <v>227</v>
      </c>
      <c r="C122" s="28" t="s">
        <v>123</v>
      </c>
      <c r="D122" s="28" t="s">
        <v>216</v>
      </c>
      <c r="E122" s="28">
        <v>39</v>
      </c>
      <c r="F122" s="28" t="s">
        <v>325</v>
      </c>
      <c r="G122" s="28" t="s">
        <v>325</v>
      </c>
      <c r="H122" s="23" t="str">
        <f t="shared" si="5"/>
        <v>邱＊惠</v>
      </c>
      <c r="I122" s="23" t="str">
        <f t="shared" si="4"/>
        <v>1＊745617</v>
      </c>
      <c r="J122" s="28" t="s">
        <v>331</v>
      </c>
      <c r="K122" s="28" t="s">
        <v>1131</v>
      </c>
      <c r="L122" s="60">
        <v>5760230</v>
      </c>
      <c r="M122" s="60">
        <v>5760300</v>
      </c>
      <c r="N122" s="60"/>
      <c r="O122" s="60"/>
      <c r="P122" s="41" t="s">
        <v>334</v>
      </c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2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2"/>
      <c r="AW122" s="3"/>
      <c r="AX122" s="3"/>
      <c r="AY122" s="2"/>
      <c r="AZ122" s="2"/>
      <c r="BA122" s="3"/>
      <c r="BB122" s="3"/>
      <c r="BC122" s="2"/>
      <c r="BD122" s="2"/>
      <c r="BE122" s="2"/>
      <c r="BF122" s="2"/>
      <c r="BG122" s="2" t="s">
        <v>1377</v>
      </c>
      <c r="BH122" s="3"/>
      <c r="BI122" s="2"/>
      <c r="BJ122" s="2"/>
      <c r="BK122" s="3"/>
      <c r="BL122" s="2"/>
      <c r="BM122" s="1"/>
      <c r="BN122" s="26"/>
    </row>
    <row r="123" spans="1:66" ht="31.2">
      <c r="A123" s="23">
        <v>119</v>
      </c>
      <c r="B123" s="28" t="s">
        <v>1198</v>
      </c>
      <c r="C123" s="28" t="s">
        <v>335</v>
      </c>
      <c r="D123" s="28" t="s">
        <v>216</v>
      </c>
      <c r="E123" s="28">
        <v>58</v>
      </c>
      <c r="F123" s="28" t="s">
        <v>325</v>
      </c>
      <c r="G123" s="28" t="s">
        <v>325</v>
      </c>
      <c r="H123" s="23" t="str">
        <f t="shared" si="5"/>
        <v>謝＊婷</v>
      </c>
      <c r="I123" s="23" t="str">
        <f t="shared" si="4"/>
        <v>2＊135350</v>
      </c>
      <c r="J123" s="28" t="s">
        <v>331</v>
      </c>
      <c r="K123" s="28" t="s">
        <v>1127</v>
      </c>
      <c r="L123" s="60">
        <v>5760190</v>
      </c>
      <c r="M123" s="60">
        <v>5760300</v>
      </c>
      <c r="N123" s="60"/>
      <c r="O123" s="60"/>
      <c r="P123" s="41" t="s">
        <v>334</v>
      </c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2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2"/>
      <c r="AW123" s="3"/>
      <c r="AX123" s="3"/>
      <c r="AY123" s="2"/>
      <c r="AZ123" s="2"/>
      <c r="BA123" s="3"/>
      <c r="BB123" s="3"/>
      <c r="BC123" s="2"/>
      <c r="BD123" s="2"/>
      <c r="BE123" s="1" t="s">
        <v>1377</v>
      </c>
      <c r="BF123" s="2"/>
      <c r="BG123" s="2"/>
      <c r="BH123" s="3"/>
      <c r="BI123" s="1" t="s">
        <v>1114</v>
      </c>
      <c r="BJ123" s="2"/>
      <c r="BK123" s="3"/>
      <c r="BL123" s="2"/>
      <c r="BM123" s="1"/>
      <c r="BN123" s="26"/>
    </row>
    <row r="124" spans="1:66" ht="31.2">
      <c r="A124" s="23">
        <v>120</v>
      </c>
      <c r="B124" s="28" t="s">
        <v>223</v>
      </c>
      <c r="C124" s="28" t="s">
        <v>117</v>
      </c>
      <c r="D124" s="28" t="s">
        <v>216</v>
      </c>
      <c r="E124" s="28">
        <v>77</v>
      </c>
      <c r="F124" s="28" t="s">
        <v>325</v>
      </c>
      <c r="G124" s="28" t="s">
        <v>325</v>
      </c>
      <c r="H124" s="23" t="str">
        <f t="shared" si="5"/>
        <v>何＊蓮</v>
      </c>
      <c r="I124" s="23" t="str">
        <f t="shared" si="4"/>
        <v>2＊649334</v>
      </c>
      <c r="J124" s="28" t="s">
        <v>331</v>
      </c>
      <c r="K124" s="28" t="s">
        <v>1131</v>
      </c>
      <c r="L124" s="60">
        <v>5760230</v>
      </c>
      <c r="M124" s="60">
        <v>5760300</v>
      </c>
      <c r="N124" s="60"/>
      <c r="O124" s="60"/>
      <c r="P124" s="41" t="s">
        <v>334</v>
      </c>
      <c r="Q124" s="3"/>
      <c r="R124" s="3"/>
      <c r="S124" s="3"/>
      <c r="T124" s="3"/>
      <c r="U124" s="2"/>
      <c r="V124" s="3"/>
      <c r="W124" s="3"/>
      <c r="X124" s="3"/>
      <c r="Y124" s="3"/>
      <c r="Z124" s="3"/>
      <c r="AA124" s="2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2"/>
      <c r="AW124" s="3"/>
      <c r="AX124" s="3"/>
      <c r="AY124" s="2"/>
      <c r="AZ124" s="2"/>
      <c r="BA124" s="3"/>
      <c r="BB124" s="3"/>
      <c r="BC124" s="2"/>
      <c r="BD124" s="2"/>
      <c r="BE124" s="2"/>
      <c r="BF124" s="2"/>
      <c r="BG124" s="2" t="s">
        <v>1377</v>
      </c>
      <c r="BH124" s="3"/>
      <c r="BI124" s="2"/>
      <c r="BJ124" s="2"/>
      <c r="BK124" s="3"/>
      <c r="BL124" s="2"/>
      <c r="BM124" s="1"/>
      <c r="BN124" s="26"/>
    </row>
    <row r="125" spans="1:66" ht="62.4">
      <c r="A125" s="23">
        <v>121</v>
      </c>
      <c r="B125" s="32" t="s">
        <v>1199</v>
      </c>
      <c r="C125" s="32" t="s">
        <v>336</v>
      </c>
      <c r="D125" s="32" t="s">
        <v>218</v>
      </c>
      <c r="E125" s="32">
        <v>59</v>
      </c>
      <c r="F125" s="32" t="s">
        <v>328</v>
      </c>
      <c r="G125" s="32" t="s">
        <v>337</v>
      </c>
      <c r="H125" s="23" t="str">
        <f t="shared" si="5"/>
        <v>陳＊良</v>
      </c>
      <c r="I125" s="23" t="str">
        <f t="shared" si="4"/>
        <v>2＊335501</v>
      </c>
      <c r="J125" s="32" t="s">
        <v>331</v>
      </c>
      <c r="K125" s="45" t="s">
        <v>1200</v>
      </c>
      <c r="L125" s="32">
        <v>5760191</v>
      </c>
      <c r="M125" s="32">
        <v>5760191</v>
      </c>
      <c r="N125" s="32">
        <v>5760300</v>
      </c>
      <c r="O125" s="32">
        <v>5760475</v>
      </c>
      <c r="P125" s="46" t="s">
        <v>334</v>
      </c>
      <c r="Q125" s="47"/>
      <c r="R125" s="47"/>
      <c r="S125" s="47"/>
      <c r="T125" s="47"/>
      <c r="U125" s="47"/>
      <c r="V125" s="47"/>
      <c r="W125" s="47"/>
      <c r="X125" s="47"/>
      <c r="Y125" s="47"/>
      <c r="Z125" s="47"/>
      <c r="AA125" s="31" t="s">
        <v>1377</v>
      </c>
      <c r="AB125" s="47"/>
      <c r="AC125" s="47"/>
      <c r="AD125" s="47"/>
      <c r="AE125" s="47"/>
      <c r="AF125" s="47"/>
      <c r="AG125" s="47"/>
      <c r="AH125" s="47"/>
      <c r="AI125" s="47"/>
      <c r="AJ125" s="47"/>
      <c r="AK125" s="47"/>
      <c r="AL125" s="47"/>
      <c r="AM125" s="47"/>
      <c r="AN125" s="47"/>
      <c r="AO125" s="47"/>
      <c r="AP125" s="47"/>
      <c r="AQ125" s="47"/>
      <c r="AR125" s="47"/>
      <c r="AS125" s="47"/>
      <c r="AT125" s="47"/>
      <c r="AU125" s="47"/>
      <c r="AV125" s="30"/>
      <c r="AW125" s="47"/>
      <c r="AX125" s="47"/>
      <c r="AY125" s="30"/>
      <c r="AZ125" s="30"/>
      <c r="BA125" s="47"/>
      <c r="BB125" s="47"/>
      <c r="BC125" s="30"/>
      <c r="BD125" s="30"/>
      <c r="BE125" s="30"/>
      <c r="BF125" s="30"/>
      <c r="BG125" s="30"/>
      <c r="BH125" s="47"/>
      <c r="BI125" s="30"/>
      <c r="BJ125" s="30"/>
      <c r="BK125" s="47"/>
      <c r="BL125" s="30"/>
      <c r="BM125" s="31" t="s">
        <v>1111</v>
      </c>
      <c r="BN125" s="26"/>
    </row>
    <row r="126" spans="1:66" ht="31.2">
      <c r="A126" s="23">
        <v>122</v>
      </c>
      <c r="B126" s="28" t="s">
        <v>1037</v>
      </c>
      <c r="C126" s="28" t="s">
        <v>338</v>
      </c>
      <c r="D126" s="28" t="s">
        <v>216</v>
      </c>
      <c r="E126" s="28">
        <v>64</v>
      </c>
      <c r="F126" s="28" t="s">
        <v>325</v>
      </c>
      <c r="G126" s="28" t="s">
        <v>325</v>
      </c>
      <c r="H126" s="23" t="str">
        <f t="shared" si="5"/>
        <v>許＊華</v>
      </c>
      <c r="I126" s="23" t="str">
        <f t="shared" si="4"/>
        <v>2＊435605</v>
      </c>
      <c r="J126" s="28" t="s">
        <v>331</v>
      </c>
      <c r="K126" s="28" t="s">
        <v>1127</v>
      </c>
      <c r="L126" s="60">
        <v>5760190</v>
      </c>
      <c r="M126" s="60">
        <v>5760300</v>
      </c>
      <c r="N126" s="60"/>
      <c r="O126" s="60"/>
      <c r="P126" s="41" t="s">
        <v>334</v>
      </c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2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2"/>
      <c r="AW126" s="3"/>
      <c r="AX126" s="3"/>
      <c r="AY126" s="2"/>
      <c r="AZ126" s="2"/>
      <c r="BA126" s="3"/>
      <c r="BB126" s="3"/>
      <c r="BC126" s="2"/>
      <c r="BD126" s="2"/>
      <c r="BE126" s="1" t="s">
        <v>1377</v>
      </c>
      <c r="BF126" s="2"/>
      <c r="BG126" s="2"/>
      <c r="BH126" s="3"/>
      <c r="BI126" s="2"/>
      <c r="BJ126" s="2"/>
      <c r="BK126" s="3"/>
      <c r="BL126" s="2"/>
      <c r="BM126" s="1"/>
      <c r="BN126" s="26"/>
    </row>
    <row r="127" spans="1:66" ht="31.2">
      <c r="A127" s="23">
        <v>123</v>
      </c>
      <c r="B127" s="28" t="s">
        <v>998</v>
      </c>
      <c r="C127" s="28" t="s">
        <v>339</v>
      </c>
      <c r="D127" s="28" t="s">
        <v>216</v>
      </c>
      <c r="E127" s="28">
        <v>67</v>
      </c>
      <c r="F127" s="28" t="s">
        <v>325</v>
      </c>
      <c r="G127" s="28" t="s">
        <v>325</v>
      </c>
      <c r="H127" s="23" t="str">
        <f t="shared" si="5"/>
        <v>孫＊惠</v>
      </c>
      <c r="I127" s="23" t="str">
        <f t="shared" si="4"/>
        <v>2＊739653</v>
      </c>
      <c r="J127" s="28" t="s">
        <v>331</v>
      </c>
      <c r="K127" s="28" t="s">
        <v>1127</v>
      </c>
      <c r="L127" s="60">
        <v>5760190</v>
      </c>
      <c r="M127" s="60">
        <v>5760300</v>
      </c>
      <c r="N127" s="60"/>
      <c r="O127" s="60"/>
      <c r="P127" s="41" t="s">
        <v>334</v>
      </c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2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2"/>
      <c r="AW127" s="3"/>
      <c r="AX127" s="3"/>
      <c r="AY127" s="2"/>
      <c r="AZ127" s="2"/>
      <c r="BA127" s="3"/>
      <c r="BB127" s="3"/>
      <c r="BC127" s="2"/>
      <c r="BD127" s="2"/>
      <c r="BE127" s="1" t="s">
        <v>1377</v>
      </c>
      <c r="BF127" s="2"/>
      <c r="BG127" s="2"/>
      <c r="BH127" s="3"/>
      <c r="BI127" s="2"/>
      <c r="BJ127" s="2"/>
      <c r="BK127" s="3"/>
      <c r="BL127" s="2"/>
      <c r="BM127" s="1"/>
      <c r="BN127" s="26"/>
    </row>
    <row r="128" spans="1:66" ht="46.8">
      <c r="A128" s="23">
        <v>124</v>
      </c>
      <c r="B128" s="28" t="s">
        <v>1201</v>
      </c>
      <c r="C128" s="28" t="s">
        <v>340</v>
      </c>
      <c r="D128" s="28" t="s">
        <v>218</v>
      </c>
      <c r="E128" s="28">
        <v>67</v>
      </c>
      <c r="F128" s="28" t="s">
        <v>325</v>
      </c>
      <c r="G128" s="28" t="s">
        <v>325</v>
      </c>
      <c r="H128" s="23" t="str">
        <f t="shared" si="5"/>
        <v>楊＊喜</v>
      </c>
      <c r="I128" s="23" t="str">
        <f t="shared" si="4"/>
        <v>2＊741542</v>
      </c>
      <c r="J128" s="28" t="s">
        <v>331</v>
      </c>
      <c r="K128" s="28" t="s">
        <v>1125</v>
      </c>
      <c r="L128" s="60">
        <v>5760191</v>
      </c>
      <c r="M128" s="60">
        <v>5760300</v>
      </c>
      <c r="N128" s="60">
        <v>5761050</v>
      </c>
      <c r="O128" s="60"/>
      <c r="P128" s="41" t="s">
        <v>334</v>
      </c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1"/>
      <c r="AB128" s="3"/>
      <c r="AC128" s="1"/>
      <c r="AD128" s="1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2"/>
      <c r="AW128" s="3"/>
      <c r="AX128" s="3"/>
      <c r="AY128" s="2"/>
      <c r="AZ128" s="2"/>
      <c r="BA128" s="3"/>
      <c r="BB128" s="3"/>
      <c r="BC128" s="2"/>
      <c r="BD128" s="1" t="s">
        <v>1377</v>
      </c>
      <c r="BE128" s="2"/>
      <c r="BF128" s="31" t="s">
        <v>1377</v>
      </c>
      <c r="BG128" s="2"/>
      <c r="BH128" s="3"/>
      <c r="BI128" s="2"/>
      <c r="BJ128" s="2"/>
      <c r="BK128" s="3"/>
      <c r="BL128" s="2"/>
      <c r="BM128" s="1"/>
      <c r="BN128" s="26"/>
    </row>
    <row r="129" spans="1:66" ht="31.2">
      <c r="A129" s="23">
        <v>125</v>
      </c>
      <c r="B129" s="28" t="s">
        <v>1202</v>
      </c>
      <c r="C129" s="28" t="s">
        <v>341</v>
      </c>
      <c r="D129" s="28" t="s">
        <v>216</v>
      </c>
      <c r="E129" s="28">
        <v>81</v>
      </c>
      <c r="F129" s="28" t="s">
        <v>342</v>
      </c>
      <c r="G129" s="28" t="s">
        <v>343</v>
      </c>
      <c r="H129" s="23" t="str">
        <f t="shared" si="5"/>
        <v>柯＊秋</v>
      </c>
      <c r="I129" s="23" t="str">
        <f t="shared" si="4"/>
        <v>2＊271119</v>
      </c>
      <c r="J129" s="28" t="s">
        <v>331</v>
      </c>
      <c r="K129" s="28" t="s">
        <v>1127</v>
      </c>
      <c r="L129" s="60">
        <v>5760190</v>
      </c>
      <c r="M129" s="60">
        <v>5760300</v>
      </c>
      <c r="N129" s="60"/>
      <c r="O129" s="60"/>
      <c r="P129" s="41" t="s">
        <v>334</v>
      </c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2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2"/>
      <c r="AW129" s="3"/>
      <c r="AX129" s="3"/>
      <c r="AY129" s="2"/>
      <c r="AZ129" s="2"/>
      <c r="BA129" s="3"/>
      <c r="BB129" s="3"/>
      <c r="BC129" s="2"/>
      <c r="BD129" s="2"/>
      <c r="BE129" s="1" t="s">
        <v>1377</v>
      </c>
      <c r="BF129" s="2"/>
      <c r="BG129" s="2"/>
      <c r="BH129" s="3"/>
      <c r="BI129" s="2"/>
      <c r="BJ129" s="2"/>
      <c r="BK129" s="3"/>
      <c r="BL129" s="2"/>
      <c r="BM129" s="1"/>
      <c r="BN129" s="26"/>
    </row>
    <row r="130" spans="1:66" ht="31.2">
      <c r="A130" s="23">
        <v>126</v>
      </c>
      <c r="B130" s="28" t="s">
        <v>1203</v>
      </c>
      <c r="C130" s="28" t="s">
        <v>344</v>
      </c>
      <c r="D130" s="28" t="s">
        <v>218</v>
      </c>
      <c r="E130" s="28">
        <v>70</v>
      </c>
      <c r="F130" s="28" t="s">
        <v>325</v>
      </c>
      <c r="G130" s="28" t="s">
        <v>325</v>
      </c>
      <c r="H130" s="23" t="str">
        <f t="shared" si="5"/>
        <v>張＊隆</v>
      </c>
      <c r="I130" s="23" t="str">
        <f t="shared" si="4"/>
        <v>0＊281325</v>
      </c>
      <c r="J130" s="28" t="s">
        <v>345</v>
      </c>
      <c r="K130" s="28" t="s">
        <v>1127</v>
      </c>
      <c r="L130" s="60">
        <v>5760190</v>
      </c>
      <c r="M130" s="60">
        <v>5760300</v>
      </c>
      <c r="N130" s="60"/>
      <c r="O130" s="60"/>
      <c r="P130" s="41" t="s">
        <v>334</v>
      </c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2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2"/>
      <c r="AW130" s="3"/>
      <c r="AX130" s="3"/>
      <c r="AY130" s="2"/>
      <c r="AZ130" s="2"/>
      <c r="BA130" s="3"/>
      <c r="BB130" s="3"/>
      <c r="BC130" s="2"/>
      <c r="BD130" s="1"/>
      <c r="BE130" s="1" t="s">
        <v>1377</v>
      </c>
      <c r="BF130" s="2"/>
      <c r="BG130" s="2"/>
      <c r="BH130" s="3"/>
      <c r="BI130" s="2"/>
      <c r="BJ130" s="2"/>
      <c r="BK130" s="3"/>
      <c r="BL130" s="2"/>
      <c r="BM130" s="1"/>
      <c r="BN130" s="26"/>
    </row>
    <row r="131" spans="1:66" ht="16.2">
      <c r="A131" s="23">
        <v>127</v>
      </c>
      <c r="B131" s="28" t="s">
        <v>1204</v>
      </c>
      <c r="C131" s="28" t="s">
        <v>346</v>
      </c>
      <c r="D131" s="28" t="s">
        <v>216</v>
      </c>
      <c r="E131" s="28">
        <v>79</v>
      </c>
      <c r="F131" s="28" t="s">
        <v>325</v>
      </c>
      <c r="G131" s="28" t="s">
        <v>325</v>
      </c>
      <c r="H131" s="23" t="str">
        <f t="shared" si="5"/>
        <v>鄭＊</v>
      </c>
      <c r="I131" s="23" t="str">
        <f t="shared" si="4"/>
        <v>1＊321231</v>
      </c>
      <c r="J131" s="28" t="s">
        <v>345</v>
      </c>
      <c r="K131" s="28">
        <v>5760350</v>
      </c>
      <c r="L131" s="60">
        <v>5760350</v>
      </c>
      <c r="M131" s="60"/>
      <c r="N131" s="60"/>
      <c r="O131" s="60"/>
      <c r="P131" s="41" t="s">
        <v>334</v>
      </c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2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2"/>
      <c r="AW131" s="3"/>
      <c r="AX131" s="3"/>
      <c r="AY131" s="1" t="s">
        <v>1377</v>
      </c>
      <c r="AZ131" s="2"/>
      <c r="BA131" s="3"/>
      <c r="BB131" s="3"/>
      <c r="BC131" s="1"/>
      <c r="BD131" s="2"/>
      <c r="BE131" s="2"/>
      <c r="BF131" s="2"/>
      <c r="BG131" s="2"/>
      <c r="BH131" s="3"/>
      <c r="BI131" s="2"/>
      <c r="BJ131" s="2"/>
      <c r="BK131" s="3"/>
      <c r="BL131" s="2"/>
      <c r="BM131" s="1"/>
      <c r="BN131" s="26"/>
    </row>
    <row r="132" spans="1:66" ht="46.8">
      <c r="A132" s="23">
        <v>128</v>
      </c>
      <c r="B132" s="28" t="s">
        <v>1205</v>
      </c>
      <c r="C132" s="28" t="s">
        <v>347</v>
      </c>
      <c r="D132" s="28" t="s">
        <v>218</v>
      </c>
      <c r="E132" s="28">
        <v>86</v>
      </c>
      <c r="F132" s="28" t="s">
        <v>325</v>
      </c>
      <c r="G132" s="28" t="s">
        <v>325</v>
      </c>
      <c r="H132" s="23" t="str">
        <f t="shared" si="5"/>
        <v>張＊人</v>
      </c>
      <c r="I132" s="23" t="str">
        <f t="shared" si="4"/>
        <v>2＊477878</v>
      </c>
      <c r="J132" s="28" t="s">
        <v>345</v>
      </c>
      <c r="K132" s="28" t="s">
        <v>1132</v>
      </c>
      <c r="L132" s="60">
        <v>5760190</v>
      </c>
      <c r="M132" s="60">
        <v>5760300</v>
      </c>
      <c r="N132" s="60">
        <v>5761050</v>
      </c>
      <c r="O132" s="60"/>
      <c r="P132" s="41" t="s">
        <v>334</v>
      </c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2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2"/>
      <c r="AW132" s="3"/>
      <c r="AX132" s="3"/>
      <c r="AY132" s="2"/>
      <c r="AZ132" s="2"/>
      <c r="BA132" s="3"/>
      <c r="BB132" s="3"/>
      <c r="BC132" s="2"/>
      <c r="BD132" s="1" t="s">
        <v>1377</v>
      </c>
      <c r="BE132" s="1" t="s">
        <v>1377</v>
      </c>
      <c r="BF132" s="2"/>
      <c r="BG132" s="2"/>
      <c r="BH132" s="3"/>
      <c r="BI132" s="2"/>
      <c r="BJ132" s="2"/>
      <c r="BK132" s="3"/>
      <c r="BL132" s="2"/>
      <c r="BM132" s="1"/>
      <c r="BN132" s="26"/>
    </row>
    <row r="133" spans="1:66" ht="46.8">
      <c r="A133" s="23">
        <v>129</v>
      </c>
      <c r="B133" s="28" t="s">
        <v>1206</v>
      </c>
      <c r="C133" s="28" t="s">
        <v>348</v>
      </c>
      <c r="D133" s="28" t="s">
        <v>216</v>
      </c>
      <c r="E133" s="28">
        <v>85</v>
      </c>
      <c r="F133" s="28" t="s">
        <v>325</v>
      </c>
      <c r="G133" s="28" t="s">
        <v>325</v>
      </c>
      <c r="H133" s="23" t="str">
        <f t="shared" si="5"/>
        <v>李＊阿惜</v>
      </c>
      <c r="I133" s="23" t="str">
        <f t="shared" ref="I133:I196" si="6">REPLACE(C133,2,1,"＊")</f>
        <v>2＊746319</v>
      </c>
      <c r="J133" s="28" t="s">
        <v>345</v>
      </c>
      <c r="K133" s="28" t="s">
        <v>1132</v>
      </c>
      <c r="L133" s="60">
        <v>5760190</v>
      </c>
      <c r="M133" s="60">
        <v>5760300</v>
      </c>
      <c r="N133" s="60">
        <v>5761050</v>
      </c>
      <c r="O133" s="60"/>
      <c r="P133" s="41" t="s">
        <v>334</v>
      </c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2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2"/>
      <c r="AW133" s="3"/>
      <c r="AX133" s="3"/>
      <c r="AY133" s="2"/>
      <c r="AZ133" s="2"/>
      <c r="BA133" s="3"/>
      <c r="BB133" s="3"/>
      <c r="BC133" s="2"/>
      <c r="BD133" s="1" t="s">
        <v>1377</v>
      </c>
      <c r="BE133" s="1" t="s">
        <v>1377</v>
      </c>
      <c r="BF133" s="2"/>
      <c r="BG133" s="2"/>
      <c r="BH133" s="3"/>
      <c r="BI133" s="2"/>
      <c r="BJ133" s="2"/>
      <c r="BK133" s="3"/>
      <c r="BL133" s="2"/>
      <c r="BM133" s="1"/>
      <c r="BN133" s="26"/>
    </row>
    <row r="134" spans="1:66" ht="31.2">
      <c r="A134" s="23">
        <v>130</v>
      </c>
      <c r="B134" s="28" t="s">
        <v>1207</v>
      </c>
      <c r="C134" s="28" t="s">
        <v>349</v>
      </c>
      <c r="D134" s="28" t="s">
        <v>216</v>
      </c>
      <c r="E134" s="28">
        <v>78</v>
      </c>
      <c r="F134" s="28" t="s">
        <v>325</v>
      </c>
      <c r="G134" s="28" t="s">
        <v>325</v>
      </c>
      <c r="H134" s="23" t="str">
        <f t="shared" si="5"/>
        <v>陳＊郁</v>
      </c>
      <c r="I134" s="23" t="str">
        <f t="shared" si="6"/>
        <v>2＊056818</v>
      </c>
      <c r="J134" s="28" t="s">
        <v>350</v>
      </c>
      <c r="K134" s="28" t="s">
        <v>1127</v>
      </c>
      <c r="L134" s="60">
        <v>5760190</v>
      </c>
      <c r="M134" s="60">
        <v>5760300</v>
      </c>
      <c r="N134" s="60"/>
      <c r="O134" s="60"/>
      <c r="P134" s="41" t="s">
        <v>334</v>
      </c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2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2"/>
      <c r="AW134" s="3"/>
      <c r="AX134" s="3"/>
      <c r="AY134" s="2"/>
      <c r="AZ134" s="2"/>
      <c r="BA134" s="3"/>
      <c r="BB134" s="3"/>
      <c r="BC134" s="2"/>
      <c r="BD134" s="1" t="s">
        <v>1377</v>
      </c>
      <c r="BE134" s="1"/>
      <c r="BF134" s="2"/>
      <c r="BG134" s="2"/>
      <c r="BH134" s="3"/>
      <c r="BI134" s="2"/>
      <c r="BJ134" s="2"/>
      <c r="BK134" s="3"/>
      <c r="BL134" s="2"/>
      <c r="BM134" s="1"/>
      <c r="BN134" s="26"/>
    </row>
    <row r="135" spans="1:66" ht="31.2">
      <c r="A135" s="23">
        <v>131</v>
      </c>
      <c r="B135" s="28" t="s">
        <v>1208</v>
      </c>
      <c r="C135" s="28" t="s">
        <v>351</v>
      </c>
      <c r="D135" s="28" t="s">
        <v>216</v>
      </c>
      <c r="E135" s="28">
        <v>52</v>
      </c>
      <c r="F135" s="28" t="s">
        <v>325</v>
      </c>
      <c r="G135" s="28" t="s">
        <v>325</v>
      </c>
      <c r="H135" s="23" t="str">
        <f t="shared" si="5"/>
        <v>賴＊菁</v>
      </c>
      <c r="I135" s="23" t="str">
        <f t="shared" si="6"/>
        <v>0＊590893</v>
      </c>
      <c r="J135" s="28" t="s">
        <v>352</v>
      </c>
      <c r="K135" s="28" t="s">
        <v>1130</v>
      </c>
      <c r="L135" s="60">
        <v>5760191</v>
      </c>
      <c r="M135" s="60">
        <v>5760300</v>
      </c>
      <c r="N135" s="60"/>
      <c r="O135" s="60"/>
      <c r="P135" s="41" t="s">
        <v>334</v>
      </c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2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2"/>
      <c r="AW135" s="3"/>
      <c r="AX135" s="3"/>
      <c r="AY135" s="2"/>
      <c r="AZ135" s="2"/>
      <c r="BA135" s="3"/>
      <c r="BB135" s="3"/>
      <c r="BC135" s="2"/>
      <c r="BD135" s="2"/>
      <c r="BE135" s="1" t="s">
        <v>1377</v>
      </c>
      <c r="BF135" s="2"/>
      <c r="BG135" s="2"/>
      <c r="BH135" s="3"/>
      <c r="BI135" s="2"/>
      <c r="BJ135" s="2"/>
      <c r="BK135" s="3"/>
      <c r="BL135" s="2"/>
      <c r="BM135" s="1"/>
      <c r="BN135" s="26"/>
    </row>
    <row r="136" spans="1:66" ht="31.2">
      <c r="A136" s="23">
        <v>132</v>
      </c>
      <c r="B136" s="28" t="s">
        <v>1209</v>
      </c>
      <c r="C136" s="28" t="s">
        <v>353</v>
      </c>
      <c r="D136" s="28" t="s">
        <v>216</v>
      </c>
      <c r="E136" s="28">
        <v>68</v>
      </c>
      <c r="F136" s="28" t="s">
        <v>325</v>
      </c>
      <c r="G136" s="28" t="s">
        <v>325</v>
      </c>
      <c r="H136" s="23" t="str">
        <f t="shared" si="5"/>
        <v>林＊珠</v>
      </c>
      <c r="I136" s="23" t="str">
        <f t="shared" si="6"/>
        <v>0＊725412</v>
      </c>
      <c r="J136" s="28" t="s">
        <v>352</v>
      </c>
      <c r="K136" s="28" t="s">
        <v>1127</v>
      </c>
      <c r="L136" s="60">
        <v>5760190</v>
      </c>
      <c r="M136" s="60">
        <v>5760300</v>
      </c>
      <c r="N136" s="60"/>
      <c r="O136" s="60"/>
      <c r="P136" s="41" t="s">
        <v>334</v>
      </c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1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2"/>
      <c r="AW136" s="3"/>
      <c r="AX136" s="3"/>
      <c r="AY136" s="2"/>
      <c r="AZ136" s="2"/>
      <c r="BA136" s="3"/>
      <c r="BB136" s="3"/>
      <c r="BC136" s="2"/>
      <c r="BD136" s="2"/>
      <c r="BE136" s="1" t="s">
        <v>1377</v>
      </c>
      <c r="BF136" s="2"/>
      <c r="BG136" s="2"/>
      <c r="BH136" s="3"/>
      <c r="BI136" s="1" t="s">
        <v>1114</v>
      </c>
      <c r="BJ136" s="2"/>
      <c r="BK136" s="3"/>
      <c r="BL136" s="2"/>
      <c r="BM136" s="1"/>
      <c r="BN136" s="26"/>
    </row>
    <row r="137" spans="1:66" ht="31.2">
      <c r="A137" s="23">
        <v>133</v>
      </c>
      <c r="B137" s="28" t="s">
        <v>1210</v>
      </c>
      <c r="C137" s="28" t="s">
        <v>354</v>
      </c>
      <c r="D137" s="28" t="s">
        <v>216</v>
      </c>
      <c r="E137" s="28">
        <v>63</v>
      </c>
      <c r="F137" s="28" t="s">
        <v>325</v>
      </c>
      <c r="G137" s="28" t="s">
        <v>325</v>
      </c>
      <c r="H137" s="23" t="str">
        <f t="shared" si="5"/>
        <v>劉＊媚</v>
      </c>
      <c r="I137" s="23" t="str">
        <f t="shared" si="6"/>
        <v>0＊033340</v>
      </c>
      <c r="J137" s="28" t="s">
        <v>352</v>
      </c>
      <c r="K137" s="28" t="s">
        <v>1130</v>
      </c>
      <c r="L137" s="60">
        <v>5760191</v>
      </c>
      <c r="M137" s="60">
        <v>5760300</v>
      </c>
      <c r="N137" s="60"/>
      <c r="O137" s="60"/>
      <c r="P137" s="41" t="s">
        <v>334</v>
      </c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2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2"/>
      <c r="AW137" s="3"/>
      <c r="AX137" s="3"/>
      <c r="AY137" s="2"/>
      <c r="AZ137" s="2"/>
      <c r="BA137" s="3"/>
      <c r="BB137" s="3"/>
      <c r="BC137" s="2"/>
      <c r="BD137" s="2"/>
      <c r="BE137" s="2"/>
      <c r="BF137" s="31" t="s">
        <v>1377</v>
      </c>
      <c r="BG137" s="2"/>
      <c r="BH137" s="3"/>
      <c r="BI137" s="2"/>
      <c r="BJ137" s="2"/>
      <c r="BK137" s="3"/>
      <c r="BL137" s="2"/>
      <c r="BM137" s="1"/>
      <c r="BN137" s="26"/>
    </row>
    <row r="138" spans="1:66" ht="31.2">
      <c r="A138" s="23">
        <v>134</v>
      </c>
      <c r="B138" s="28" t="s">
        <v>1211</v>
      </c>
      <c r="C138" s="28" t="s">
        <v>355</v>
      </c>
      <c r="D138" s="28" t="s">
        <v>216</v>
      </c>
      <c r="E138" s="28">
        <v>91</v>
      </c>
      <c r="F138" s="28" t="s">
        <v>325</v>
      </c>
      <c r="G138" s="28" t="s">
        <v>325</v>
      </c>
      <c r="H138" s="23" t="str">
        <f t="shared" si="5"/>
        <v>黃＊華齡</v>
      </c>
      <c r="I138" s="23" t="str">
        <f t="shared" si="6"/>
        <v>0＊626806</v>
      </c>
      <c r="J138" s="28" t="s">
        <v>352</v>
      </c>
      <c r="K138" s="28" t="s">
        <v>1130</v>
      </c>
      <c r="L138" s="60">
        <v>5760191</v>
      </c>
      <c r="M138" s="60">
        <v>5760300</v>
      </c>
      <c r="N138" s="60"/>
      <c r="O138" s="60"/>
      <c r="P138" s="41" t="s">
        <v>334</v>
      </c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2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2"/>
      <c r="AW138" s="3"/>
      <c r="AX138" s="3"/>
      <c r="AY138" s="2"/>
      <c r="AZ138" s="2"/>
      <c r="BA138" s="3"/>
      <c r="BB138" s="3"/>
      <c r="BC138" s="2"/>
      <c r="BD138" s="2"/>
      <c r="BE138" s="2"/>
      <c r="BF138" s="1" t="s">
        <v>1133</v>
      </c>
      <c r="BG138" s="2"/>
      <c r="BH138" s="3"/>
      <c r="BI138" s="2"/>
      <c r="BJ138" s="2"/>
      <c r="BK138" s="3"/>
      <c r="BL138" s="2"/>
      <c r="BM138" s="1"/>
      <c r="BN138" s="26"/>
    </row>
    <row r="139" spans="1:66" ht="46.8">
      <c r="A139" s="23">
        <v>135</v>
      </c>
      <c r="B139" s="28" t="s">
        <v>1212</v>
      </c>
      <c r="C139" s="28" t="s">
        <v>356</v>
      </c>
      <c r="D139" s="28" t="s">
        <v>216</v>
      </c>
      <c r="E139" s="28">
        <v>71</v>
      </c>
      <c r="F139" s="28" t="s">
        <v>325</v>
      </c>
      <c r="G139" s="28" t="s">
        <v>325</v>
      </c>
      <c r="H139" s="23" t="str">
        <f t="shared" si="5"/>
        <v>黎＊年</v>
      </c>
      <c r="I139" s="23" t="str">
        <f t="shared" si="6"/>
        <v>0＊323609</v>
      </c>
      <c r="J139" s="28" t="s">
        <v>352</v>
      </c>
      <c r="K139" s="28" t="s">
        <v>1132</v>
      </c>
      <c r="L139" s="60">
        <v>5760190</v>
      </c>
      <c r="M139" s="60">
        <v>5760300</v>
      </c>
      <c r="N139" s="60">
        <v>5761050</v>
      </c>
      <c r="O139" s="60"/>
      <c r="P139" s="41" t="s">
        <v>334</v>
      </c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2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2"/>
      <c r="AW139" s="3"/>
      <c r="AX139" s="3"/>
      <c r="AY139" s="2"/>
      <c r="AZ139" s="2"/>
      <c r="BA139" s="3"/>
      <c r="BB139" s="3"/>
      <c r="BC139" s="2"/>
      <c r="BD139" s="1" t="s">
        <v>1377</v>
      </c>
      <c r="BE139" s="1" t="s">
        <v>1377</v>
      </c>
      <c r="BF139" s="2"/>
      <c r="BG139" s="2"/>
      <c r="BH139" s="3"/>
      <c r="BI139" s="2"/>
      <c r="BJ139" s="2"/>
      <c r="BK139" s="3"/>
      <c r="BL139" s="2"/>
      <c r="BM139" s="1"/>
      <c r="BN139" s="26"/>
    </row>
    <row r="140" spans="1:66" ht="31.2">
      <c r="A140" s="23">
        <v>136</v>
      </c>
      <c r="B140" s="28" t="s">
        <v>273</v>
      </c>
      <c r="C140" s="28" t="s">
        <v>357</v>
      </c>
      <c r="D140" s="28" t="s">
        <v>218</v>
      </c>
      <c r="E140" s="28">
        <v>82</v>
      </c>
      <c r="F140" s="28" t="s">
        <v>325</v>
      </c>
      <c r="G140" s="28" t="s">
        <v>325</v>
      </c>
      <c r="H140" s="23" t="str">
        <f t="shared" si="5"/>
        <v>王＊雄</v>
      </c>
      <c r="I140" s="23" t="str">
        <f t="shared" si="6"/>
        <v>1＊596029</v>
      </c>
      <c r="J140" s="28" t="s">
        <v>352</v>
      </c>
      <c r="K140" s="28" t="s">
        <v>1127</v>
      </c>
      <c r="L140" s="60">
        <v>5760190</v>
      </c>
      <c r="M140" s="60">
        <v>5760300</v>
      </c>
      <c r="N140" s="60"/>
      <c r="O140" s="60"/>
      <c r="P140" s="41" t="s">
        <v>334</v>
      </c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2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2"/>
      <c r="AW140" s="3"/>
      <c r="AX140" s="3"/>
      <c r="AY140" s="2"/>
      <c r="AZ140" s="2"/>
      <c r="BA140" s="3"/>
      <c r="BB140" s="3"/>
      <c r="BC140" s="2"/>
      <c r="BD140" s="2"/>
      <c r="BE140" s="1" t="s">
        <v>1377</v>
      </c>
      <c r="BF140" s="2"/>
      <c r="BG140" s="2"/>
      <c r="BH140" s="3"/>
      <c r="BI140" s="2"/>
      <c r="BJ140" s="2"/>
      <c r="BK140" s="3"/>
      <c r="BL140" s="2"/>
      <c r="BM140" s="1"/>
      <c r="BN140" s="26"/>
    </row>
    <row r="141" spans="1:66" ht="31.2">
      <c r="A141" s="23">
        <v>137</v>
      </c>
      <c r="B141" s="28" t="s">
        <v>1213</v>
      </c>
      <c r="C141" s="28" t="s">
        <v>358</v>
      </c>
      <c r="D141" s="28" t="s">
        <v>218</v>
      </c>
      <c r="E141" s="28">
        <v>61</v>
      </c>
      <c r="F141" s="28" t="s">
        <v>325</v>
      </c>
      <c r="G141" s="28" t="s">
        <v>325</v>
      </c>
      <c r="H141" s="23" t="str">
        <f t="shared" si="5"/>
        <v>江＊任</v>
      </c>
      <c r="I141" s="23" t="str">
        <f t="shared" si="6"/>
        <v>1＊159034</v>
      </c>
      <c r="J141" s="28" t="s">
        <v>352</v>
      </c>
      <c r="K141" s="28" t="s">
        <v>1127</v>
      </c>
      <c r="L141" s="60">
        <v>5760190</v>
      </c>
      <c r="M141" s="60">
        <v>5760300</v>
      </c>
      <c r="N141" s="60"/>
      <c r="O141" s="60"/>
      <c r="P141" s="41" t="s">
        <v>334</v>
      </c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2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2"/>
      <c r="AW141" s="3"/>
      <c r="AX141" s="3"/>
      <c r="AY141" s="2"/>
      <c r="AZ141" s="2"/>
      <c r="BA141" s="3"/>
      <c r="BB141" s="3"/>
      <c r="BC141" s="2"/>
      <c r="BD141" s="2"/>
      <c r="BE141" s="1" t="s">
        <v>1377</v>
      </c>
      <c r="BF141" s="2"/>
      <c r="BG141" s="2"/>
      <c r="BH141" s="3"/>
      <c r="BI141" s="2"/>
      <c r="BJ141" s="2"/>
      <c r="BK141" s="3"/>
      <c r="BL141" s="2"/>
      <c r="BM141" s="1"/>
      <c r="BN141" s="26"/>
    </row>
    <row r="142" spans="1:66" ht="16.2">
      <c r="A142" s="23">
        <v>138</v>
      </c>
      <c r="B142" s="28" t="s">
        <v>1214</v>
      </c>
      <c r="C142" s="28" t="s">
        <v>359</v>
      </c>
      <c r="D142" s="28" t="s">
        <v>216</v>
      </c>
      <c r="E142" s="28">
        <v>69</v>
      </c>
      <c r="F142" s="28" t="s">
        <v>352</v>
      </c>
      <c r="G142" s="28" t="s">
        <v>360</v>
      </c>
      <c r="H142" s="23" t="str">
        <f t="shared" si="5"/>
        <v>梁＊卿</v>
      </c>
      <c r="I142" s="23" t="str">
        <f t="shared" si="6"/>
        <v>1＊211426</v>
      </c>
      <c r="J142" s="28" t="s">
        <v>352</v>
      </c>
      <c r="K142" s="28">
        <v>5761060</v>
      </c>
      <c r="L142" s="60">
        <v>5761060</v>
      </c>
      <c r="M142" s="60"/>
      <c r="N142" s="60"/>
      <c r="O142" s="60"/>
      <c r="P142" s="41" t="s">
        <v>334</v>
      </c>
      <c r="Q142" s="3"/>
      <c r="R142" s="3"/>
      <c r="S142" s="3"/>
      <c r="T142" s="3"/>
      <c r="U142" s="3"/>
      <c r="V142" s="2" t="s">
        <v>1377</v>
      </c>
      <c r="W142" s="3"/>
      <c r="X142" s="3"/>
      <c r="Y142" s="3"/>
      <c r="Z142" s="3"/>
      <c r="AA142" s="2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2"/>
      <c r="AW142" s="3"/>
      <c r="AX142" s="3"/>
      <c r="AY142" s="2"/>
      <c r="AZ142" s="2"/>
      <c r="BA142" s="3"/>
      <c r="BB142" s="3"/>
      <c r="BC142" s="2"/>
      <c r="BD142" s="2"/>
      <c r="BE142" s="1"/>
      <c r="BF142" s="2"/>
      <c r="BG142" s="2"/>
      <c r="BH142" s="3"/>
      <c r="BI142" s="2"/>
      <c r="BJ142" s="2"/>
      <c r="BK142" s="3"/>
      <c r="BL142" s="2"/>
      <c r="BM142" s="1"/>
      <c r="BN142" s="26"/>
    </row>
    <row r="143" spans="1:66" ht="31.2">
      <c r="A143" s="23">
        <v>139</v>
      </c>
      <c r="B143" s="28" t="s">
        <v>1215</v>
      </c>
      <c r="C143" s="28" t="s">
        <v>361</v>
      </c>
      <c r="D143" s="28" t="s">
        <v>216</v>
      </c>
      <c r="E143" s="28">
        <v>71</v>
      </c>
      <c r="F143" s="28" t="s">
        <v>325</v>
      </c>
      <c r="G143" s="28" t="s">
        <v>325</v>
      </c>
      <c r="H143" s="23" t="str">
        <f t="shared" si="5"/>
        <v>王＊惠</v>
      </c>
      <c r="I143" s="23" t="str">
        <f t="shared" si="6"/>
        <v>2＊912398</v>
      </c>
      <c r="J143" s="28" t="s">
        <v>352</v>
      </c>
      <c r="K143" s="28" t="s">
        <v>1127</v>
      </c>
      <c r="L143" s="60">
        <v>5760190</v>
      </c>
      <c r="M143" s="60">
        <v>5760300</v>
      </c>
      <c r="N143" s="60"/>
      <c r="O143" s="60"/>
      <c r="P143" s="41" t="s">
        <v>334</v>
      </c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1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2"/>
      <c r="AW143" s="3"/>
      <c r="AX143" s="3"/>
      <c r="AY143" s="2"/>
      <c r="AZ143" s="2"/>
      <c r="BA143" s="3"/>
      <c r="BB143" s="3"/>
      <c r="BC143" s="2"/>
      <c r="BD143" s="2"/>
      <c r="BE143" s="1" t="s">
        <v>1377</v>
      </c>
      <c r="BF143" s="2"/>
      <c r="BG143" s="2"/>
      <c r="BH143" s="3"/>
      <c r="BI143" s="2"/>
      <c r="BJ143" s="2"/>
      <c r="BK143" s="3"/>
      <c r="BL143" s="2"/>
      <c r="BM143" s="1"/>
      <c r="BN143" s="26"/>
    </row>
    <row r="144" spans="1:66" ht="31.2">
      <c r="A144" s="23">
        <v>140</v>
      </c>
      <c r="B144" s="28" t="s">
        <v>1216</v>
      </c>
      <c r="C144" s="28" t="s">
        <v>362</v>
      </c>
      <c r="D144" s="28" t="s">
        <v>216</v>
      </c>
      <c r="E144" s="28">
        <v>73</v>
      </c>
      <c r="F144" s="28" t="s">
        <v>325</v>
      </c>
      <c r="G144" s="28" t="s">
        <v>325</v>
      </c>
      <c r="H144" s="23" t="str">
        <f t="shared" si="5"/>
        <v>曾＊蓮</v>
      </c>
      <c r="I144" s="23" t="str">
        <f t="shared" si="6"/>
        <v>2＊324568</v>
      </c>
      <c r="J144" s="28" t="s">
        <v>352</v>
      </c>
      <c r="K144" s="28" t="s">
        <v>1127</v>
      </c>
      <c r="L144" s="60">
        <v>5760190</v>
      </c>
      <c r="M144" s="60">
        <v>5760300</v>
      </c>
      <c r="N144" s="60"/>
      <c r="O144" s="60"/>
      <c r="P144" s="41" t="s">
        <v>334</v>
      </c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2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2"/>
      <c r="AW144" s="3"/>
      <c r="AX144" s="3"/>
      <c r="AY144" s="2"/>
      <c r="AZ144" s="2"/>
      <c r="BA144" s="3"/>
      <c r="BB144" s="3"/>
      <c r="BC144" s="2"/>
      <c r="BD144" s="2"/>
      <c r="BE144" s="1" t="s">
        <v>1377</v>
      </c>
      <c r="BF144" s="2"/>
      <c r="BG144" s="2"/>
      <c r="BH144" s="3"/>
      <c r="BI144" s="2"/>
      <c r="BJ144" s="2"/>
      <c r="BK144" s="3"/>
      <c r="BL144" s="2"/>
      <c r="BM144" s="1"/>
      <c r="BN144" s="26"/>
    </row>
    <row r="145" spans="1:66" ht="31.2">
      <c r="A145" s="23">
        <v>141</v>
      </c>
      <c r="B145" s="28" t="s">
        <v>1217</v>
      </c>
      <c r="C145" s="28" t="s">
        <v>363</v>
      </c>
      <c r="D145" s="28" t="s">
        <v>218</v>
      </c>
      <c r="E145" s="28">
        <v>49</v>
      </c>
      <c r="F145" s="28" t="s">
        <v>325</v>
      </c>
      <c r="G145" s="28" t="s">
        <v>325</v>
      </c>
      <c r="H145" s="23" t="str">
        <f t="shared" si="5"/>
        <v>林＊松</v>
      </c>
      <c r="I145" s="23" t="str">
        <f t="shared" si="6"/>
        <v>2＊401549</v>
      </c>
      <c r="J145" s="28" t="s">
        <v>352</v>
      </c>
      <c r="K145" s="28" t="s">
        <v>1127</v>
      </c>
      <c r="L145" s="60">
        <v>5760190</v>
      </c>
      <c r="M145" s="60">
        <v>5760300</v>
      </c>
      <c r="N145" s="60"/>
      <c r="O145" s="60"/>
      <c r="P145" s="41" t="s">
        <v>334</v>
      </c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2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2"/>
      <c r="AW145" s="3"/>
      <c r="AX145" s="3"/>
      <c r="AY145" s="2"/>
      <c r="AZ145" s="2"/>
      <c r="BA145" s="3"/>
      <c r="BB145" s="3"/>
      <c r="BC145" s="2"/>
      <c r="BD145" s="2"/>
      <c r="BE145" s="1" t="s">
        <v>1377</v>
      </c>
      <c r="BF145" s="2"/>
      <c r="BG145" s="2"/>
      <c r="BH145" s="3"/>
      <c r="BI145" s="2"/>
      <c r="BJ145" s="2"/>
      <c r="BK145" s="3"/>
      <c r="BL145" s="2"/>
      <c r="BM145" s="1"/>
      <c r="BN145" s="26"/>
    </row>
    <row r="146" spans="1:66" ht="46.8">
      <c r="A146" s="23">
        <v>142</v>
      </c>
      <c r="B146" s="28" t="s">
        <v>1218</v>
      </c>
      <c r="C146" s="28" t="s">
        <v>364</v>
      </c>
      <c r="D146" s="28" t="s">
        <v>218</v>
      </c>
      <c r="E146" s="28">
        <v>61</v>
      </c>
      <c r="F146" s="28" t="s">
        <v>325</v>
      </c>
      <c r="G146" s="28" t="s">
        <v>325</v>
      </c>
      <c r="H146" s="23" t="str">
        <f t="shared" si="5"/>
        <v>位＊樂</v>
      </c>
      <c r="I146" s="23" t="str">
        <f t="shared" si="6"/>
        <v>2＊689949</v>
      </c>
      <c r="J146" s="28" t="s">
        <v>352</v>
      </c>
      <c r="K146" s="28" t="s">
        <v>1134</v>
      </c>
      <c r="L146" s="60">
        <v>5760190</v>
      </c>
      <c r="M146" s="60">
        <v>5760300</v>
      </c>
      <c r="N146" s="60">
        <v>5761085</v>
      </c>
      <c r="O146" s="60"/>
      <c r="P146" s="41" t="s">
        <v>334</v>
      </c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2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2"/>
      <c r="AW146" s="3"/>
      <c r="AX146" s="3"/>
      <c r="AY146" s="2"/>
      <c r="AZ146" s="2"/>
      <c r="BA146" s="3"/>
      <c r="BB146" s="3"/>
      <c r="BC146" s="2"/>
      <c r="BD146" s="2"/>
      <c r="BE146" s="1" t="s">
        <v>1377</v>
      </c>
      <c r="BF146" s="2"/>
      <c r="BG146" s="2"/>
      <c r="BH146" s="3"/>
      <c r="BI146" s="2"/>
      <c r="BJ146" s="2"/>
      <c r="BK146" s="3"/>
      <c r="BL146" s="2"/>
      <c r="BM146" s="1" t="s">
        <v>1098</v>
      </c>
      <c r="BN146" s="26"/>
    </row>
    <row r="147" spans="1:66" ht="16.2">
      <c r="A147" s="23">
        <v>143</v>
      </c>
      <c r="B147" s="28" t="s">
        <v>1219</v>
      </c>
      <c r="C147" s="28" t="s">
        <v>365</v>
      </c>
      <c r="D147" s="28" t="s">
        <v>218</v>
      </c>
      <c r="E147" s="28">
        <v>47</v>
      </c>
      <c r="F147" s="28" t="s">
        <v>325</v>
      </c>
      <c r="G147" s="28" t="s">
        <v>325</v>
      </c>
      <c r="H147" s="23" t="str">
        <f t="shared" si="5"/>
        <v>陳＊宏</v>
      </c>
      <c r="I147" s="23" t="str">
        <f t="shared" si="6"/>
        <v>1＊607081</v>
      </c>
      <c r="J147" s="28" t="s">
        <v>360</v>
      </c>
      <c r="K147" s="28">
        <v>5760350</v>
      </c>
      <c r="L147" s="60">
        <v>5760350</v>
      </c>
      <c r="M147" s="60"/>
      <c r="N147" s="60"/>
      <c r="O147" s="60"/>
      <c r="P147" s="41" t="s">
        <v>334</v>
      </c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2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2"/>
      <c r="AW147" s="3"/>
      <c r="AX147" s="3"/>
      <c r="AY147" s="1" t="s">
        <v>1377</v>
      </c>
      <c r="AZ147" s="2"/>
      <c r="BA147" s="3"/>
      <c r="BB147" s="3"/>
      <c r="BC147" s="2"/>
      <c r="BD147" s="2"/>
      <c r="BE147" s="1"/>
      <c r="BF147" s="2"/>
      <c r="BG147" s="2"/>
      <c r="BH147" s="3"/>
      <c r="BI147" s="2"/>
      <c r="BJ147" s="2"/>
      <c r="BK147" s="3"/>
      <c r="BL147" s="2"/>
      <c r="BM147" s="1"/>
      <c r="BN147" s="26"/>
    </row>
    <row r="148" spans="1:66" ht="31.2">
      <c r="A148" s="23">
        <v>144</v>
      </c>
      <c r="B148" s="28" t="s">
        <v>238</v>
      </c>
      <c r="C148" s="28" t="s">
        <v>140</v>
      </c>
      <c r="D148" s="28" t="s">
        <v>218</v>
      </c>
      <c r="E148" s="28">
        <v>57</v>
      </c>
      <c r="F148" s="28" t="s">
        <v>325</v>
      </c>
      <c r="G148" s="28" t="s">
        <v>325</v>
      </c>
      <c r="H148" s="23" t="str">
        <f t="shared" si="5"/>
        <v>簡＊璋</v>
      </c>
      <c r="I148" s="23" t="str">
        <f t="shared" si="6"/>
        <v>1＊026296</v>
      </c>
      <c r="J148" s="28" t="s">
        <v>360</v>
      </c>
      <c r="K148" s="28" t="s">
        <v>1127</v>
      </c>
      <c r="L148" s="60">
        <v>5760190</v>
      </c>
      <c r="M148" s="60">
        <v>5760300</v>
      </c>
      <c r="N148" s="60"/>
      <c r="O148" s="60"/>
      <c r="P148" s="41" t="s">
        <v>334</v>
      </c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2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2"/>
      <c r="AW148" s="3"/>
      <c r="AX148" s="3"/>
      <c r="AY148" s="2"/>
      <c r="AZ148" s="2"/>
      <c r="BA148" s="3"/>
      <c r="BB148" s="3"/>
      <c r="BC148" s="2"/>
      <c r="BD148" s="2"/>
      <c r="BE148" s="1" t="s">
        <v>1377</v>
      </c>
      <c r="BF148" s="2"/>
      <c r="BG148" s="2"/>
      <c r="BH148" s="3"/>
      <c r="BI148" s="2"/>
      <c r="BJ148" s="2"/>
      <c r="BK148" s="3"/>
      <c r="BL148" s="2"/>
      <c r="BM148" s="1"/>
      <c r="BN148" s="26"/>
    </row>
    <row r="149" spans="1:66" ht="31.2">
      <c r="A149" s="23">
        <v>145</v>
      </c>
      <c r="B149" s="28" t="s">
        <v>1220</v>
      </c>
      <c r="C149" s="28" t="s">
        <v>366</v>
      </c>
      <c r="D149" s="28" t="s">
        <v>216</v>
      </c>
      <c r="E149" s="28">
        <v>77</v>
      </c>
      <c r="F149" s="28" t="s">
        <v>325</v>
      </c>
      <c r="G149" s="28" t="s">
        <v>325</v>
      </c>
      <c r="H149" s="23" t="str">
        <f t="shared" si="5"/>
        <v>吳＊惠子</v>
      </c>
      <c r="I149" s="23" t="str">
        <f t="shared" si="6"/>
        <v>0＊265956</v>
      </c>
      <c r="J149" s="28" t="s">
        <v>367</v>
      </c>
      <c r="K149" s="28" t="s">
        <v>1127</v>
      </c>
      <c r="L149" s="60">
        <v>5760190</v>
      </c>
      <c r="M149" s="60">
        <v>5760300</v>
      </c>
      <c r="N149" s="60"/>
      <c r="O149" s="60"/>
      <c r="P149" s="41" t="s">
        <v>334</v>
      </c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2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2"/>
      <c r="AW149" s="3"/>
      <c r="AX149" s="3"/>
      <c r="AY149" s="2"/>
      <c r="AZ149" s="2"/>
      <c r="BA149" s="3"/>
      <c r="BB149" s="3"/>
      <c r="BC149" s="2"/>
      <c r="BD149" s="2"/>
      <c r="BE149" s="1" t="s">
        <v>1377</v>
      </c>
      <c r="BF149" s="1"/>
      <c r="BG149" s="2"/>
      <c r="BH149" s="3"/>
      <c r="BI149" s="2"/>
      <c r="BJ149" s="2"/>
      <c r="BK149" s="3"/>
      <c r="BL149" s="2"/>
      <c r="BM149" s="1"/>
      <c r="BN149" s="26"/>
    </row>
    <row r="150" spans="1:66" ht="31.2">
      <c r="A150" s="23">
        <v>146</v>
      </c>
      <c r="B150" s="28" t="s">
        <v>1221</v>
      </c>
      <c r="C150" s="28" t="s">
        <v>368</v>
      </c>
      <c r="D150" s="28" t="s">
        <v>218</v>
      </c>
      <c r="E150" s="28">
        <v>52</v>
      </c>
      <c r="F150" s="28" t="s">
        <v>325</v>
      </c>
      <c r="G150" s="28" t="s">
        <v>325</v>
      </c>
      <c r="H150" s="23" t="str">
        <f t="shared" si="5"/>
        <v>何＊緯</v>
      </c>
      <c r="I150" s="23" t="str">
        <f t="shared" si="6"/>
        <v>2＊563801</v>
      </c>
      <c r="J150" s="28" t="s">
        <v>367</v>
      </c>
      <c r="K150" s="28" t="s">
        <v>1127</v>
      </c>
      <c r="L150" s="60">
        <v>5760190</v>
      </c>
      <c r="M150" s="60">
        <v>5760300</v>
      </c>
      <c r="N150" s="60"/>
      <c r="O150" s="60"/>
      <c r="P150" s="41" t="s">
        <v>334</v>
      </c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2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2"/>
      <c r="AW150" s="3"/>
      <c r="AX150" s="3"/>
      <c r="AY150" s="2"/>
      <c r="AZ150" s="2"/>
      <c r="BA150" s="3"/>
      <c r="BB150" s="3"/>
      <c r="BC150" s="2"/>
      <c r="BD150" s="2"/>
      <c r="BE150" s="1" t="s">
        <v>1377</v>
      </c>
      <c r="BF150" s="2"/>
      <c r="BG150" s="2"/>
      <c r="BH150" s="3"/>
      <c r="BI150" s="2"/>
      <c r="BJ150" s="2"/>
      <c r="BK150" s="3"/>
      <c r="BL150" s="2"/>
      <c r="BM150" s="1"/>
      <c r="BN150" s="26"/>
    </row>
    <row r="151" spans="1:66" ht="31.2">
      <c r="A151" s="23">
        <v>147</v>
      </c>
      <c r="B151" s="28" t="s">
        <v>1222</v>
      </c>
      <c r="C151" s="28" t="s">
        <v>369</v>
      </c>
      <c r="D151" s="28" t="s">
        <v>216</v>
      </c>
      <c r="E151" s="28">
        <v>87</v>
      </c>
      <c r="F151" s="28" t="s">
        <v>325</v>
      </c>
      <c r="G151" s="28" t="s">
        <v>325</v>
      </c>
      <c r="H151" s="23" t="str">
        <f t="shared" si="5"/>
        <v>盧＊阿采</v>
      </c>
      <c r="I151" s="23" t="str">
        <f t="shared" si="6"/>
        <v>2＊623301</v>
      </c>
      <c r="J151" s="28" t="s">
        <v>367</v>
      </c>
      <c r="K151" s="28" t="s">
        <v>1127</v>
      </c>
      <c r="L151" s="60">
        <v>5760190</v>
      </c>
      <c r="M151" s="60">
        <v>5760300</v>
      </c>
      <c r="N151" s="60"/>
      <c r="O151" s="60"/>
      <c r="P151" s="41" t="s">
        <v>334</v>
      </c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2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2"/>
      <c r="AW151" s="3"/>
      <c r="AX151" s="3"/>
      <c r="AY151" s="2"/>
      <c r="AZ151" s="2"/>
      <c r="BA151" s="3"/>
      <c r="BB151" s="3"/>
      <c r="BC151" s="2"/>
      <c r="BD151" s="2"/>
      <c r="BE151" s="1" t="s">
        <v>1377</v>
      </c>
      <c r="BF151" s="2"/>
      <c r="BG151" s="2"/>
      <c r="BH151" s="3"/>
      <c r="BI151" s="2"/>
      <c r="BJ151" s="2"/>
      <c r="BK151" s="3"/>
      <c r="BL151" s="2"/>
      <c r="BM151" s="1"/>
      <c r="BN151" s="26"/>
    </row>
    <row r="152" spans="1:66" ht="16.2">
      <c r="A152" s="23">
        <v>148</v>
      </c>
      <c r="B152" s="28" t="s">
        <v>1223</v>
      </c>
      <c r="C152" s="28" t="s">
        <v>370</v>
      </c>
      <c r="D152" s="28" t="s">
        <v>218</v>
      </c>
      <c r="E152" s="28">
        <v>67</v>
      </c>
      <c r="F152" s="28" t="s">
        <v>325</v>
      </c>
      <c r="G152" s="28" t="s">
        <v>325</v>
      </c>
      <c r="H152" s="23" t="str">
        <f t="shared" si="5"/>
        <v>王＊洋</v>
      </c>
      <c r="I152" s="23" t="str">
        <f t="shared" si="6"/>
        <v>2＊928946</v>
      </c>
      <c r="J152" s="28" t="s">
        <v>367</v>
      </c>
      <c r="K152" s="28">
        <v>5760350</v>
      </c>
      <c r="L152" s="60">
        <v>5760350</v>
      </c>
      <c r="M152" s="60"/>
      <c r="N152" s="60"/>
      <c r="O152" s="60"/>
      <c r="P152" s="41" t="s">
        <v>334</v>
      </c>
      <c r="Q152" s="3"/>
      <c r="R152" s="3"/>
      <c r="S152" s="3"/>
      <c r="T152" s="3"/>
      <c r="U152" s="3"/>
      <c r="V152" s="3"/>
      <c r="W152" s="3"/>
      <c r="X152" s="3"/>
      <c r="Y152" s="3"/>
      <c r="Z152" s="1"/>
      <c r="AA152" s="2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2"/>
      <c r="AW152" s="3"/>
      <c r="AX152" s="3"/>
      <c r="AY152" s="1" t="s">
        <v>1377</v>
      </c>
      <c r="AZ152" s="2"/>
      <c r="BA152" s="3"/>
      <c r="BB152" s="3"/>
      <c r="BC152" s="2"/>
      <c r="BD152" s="2"/>
      <c r="BE152" s="2"/>
      <c r="BF152" s="2"/>
      <c r="BG152" s="2"/>
      <c r="BH152" s="3"/>
      <c r="BI152" s="2"/>
      <c r="BJ152" s="2"/>
      <c r="BK152" s="3"/>
      <c r="BL152" s="2"/>
      <c r="BM152" s="1"/>
      <c r="BN152" s="26"/>
    </row>
    <row r="153" spans="1:66" ht="46.8">
      <c r="A153" s="23">
        <v>149</v>
      </c>
      <c r="B153" s="28" t="s">
        <v>1211</v>
      </c>
      <c r="C153" s="28" t="s">
        <v>355</v>
      </c>
      <c r="D153" s="28" t="s">
        <v>216</v>
      </c>
      <c r="E153" s="28">
        <v>91</v>
      </c>
      <c r="F153" s="28" t="s">
        <v>325</v>
      </c>
      <c r="G153" s="28" t="s">
        <v>325</v>
      </c>
      <c r="H153" s="23" t="str">
        <f t="shared" si="5"/>
        <v>黃＊華齡</v>
      </c>
      <c r="I153" s="23" t="str">
        <f t="shared" si="6"/>
        <v>0＊626806</v>
      </c>
      <c r="J153" s="28" t="s">
        <v>371</v>
      </c>
      <c r="K153" s="28" t="s">
        <v>1125</v>
      </c>
      <c r="L153" s="60">
        <v>5760191</v>
      </c>
      <c r="M153" s="60">
        <v>5760300</v>
      </c>
      <c r="N153" s="60">
        <v>5761050</v>
      </c>
      <c r="O153" s="60"/>
      <c r="P153" s="41" t="s">
        <v>334</v>
      </c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2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2"/>
      <c r="AW153" s="3"/>
      <c r="AX153" s="3"/>
      <c r="AY153" s="2"/>
      <c r="AZ153" s="2"/>
      <c r="BA153" s="3"/>
      <c r="BB153" s="3"/>
      <c r="BC153" s="2"/>
      <c r="BD153" s="1" t="s">
        <v>1377</v>
      </c>
      <c r="BE153" s="1"/>
      <c r="BF153" s="1" t="s">
        <v>1133</v>
      </c>
      <c r="BG153" s="2"/>
      <c r="BH153" s="3"/>
      <c r="BI153" s="2"/>
      <c r="BJ153" s="2"/>
      <c r="BK153" s="3"/>
      <c r="BL153" s="2"/>
      <c r="BM153" s="1"/>
      <c r="BN153" s="26"/>
    </row>
    <row r="154" spans="1:66" ht="31.2">
      <c r="A154" s="23">
        <v>150</v>
      </c>
      <c r="B154" s="28" t="s">
        <v>1224</v>
      </c>
      <c r="C154" s="28" t="s">
        <v>372</v>
      </c>
      <c r="D154" s="28" t="s">
        <v>216</v>
      </c>
      <c r="E154" s="28">
        <v>54</v>
      </c>
      <c r="F154" s="28" t="s">
        <v>325</v>
      </c>
      <c r="G154" s="28" t="s">
        <v>325</v>
      </c>
      <c r="H154" s="23" t="str">
        <f t="shared" si="5"/>
        <v>盧＊蓉</v>
      </c>
      <c r="I154" s="23" t="str">
        <f t="shared" si="6"/>
        <v>0＊511592</v>
      </c>
      <c r="J154" s="28" t="s">
        <v>373</v>
      </c>
      <c r="K154" s="28" t="s">
        <v>1127</v>
      </c>
      <c r="L154" s="60">
        <v>5760190</v>
      </c>
      <c r="M154" s="60">
        <v>5760300</v>
      </c>
      <c r="N154" s="60"/>
      <c r="O154" s="60"/>
      <c r="P154" s="41" t="s">
        <v>334</v>
      </c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2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2"/>
      <c r="AW154" s="3"/>
      <c r="AX154" s="3"/>
      <c r="AY154" s="2"/>
      <c r="AZ154" s="2"/>
      <c r="BA154" s="3"/>
      <c r="BB154" s="3"/>
      <c r="BC154" s="2"/>
      <c r="BD154" s="2"/>
      <c r="BE154" s="1" t="s">
        <v>1377</v>
      </c>
      <c r="BF154" s="2"/>
      <c r="BG154" s="2"/>
      <c r="BH154" s="3"/>
      <c r="BI154" s="2"/>
      <c r="BJ154" s="2"/>
      <c r="BK154" s="3"/>
      <c r="BL154" s="2"/>
      <c r="BM154" s="1"/>
      <c r="BN154" s="26"/>
    </row>
    <row r="155" spans="1:66" ht="31.2">
      <c r="A155" s="23">
        <v>151</v>
      </c>
      <c r="B155" s="28" t="s">
        <v>1225</v>
      </c>
      <c r="C155" s="28" t="s">
        <v>374</v>
      </c>
      <c r="D155" s="28" t="s">
        <v>218</v>
      </c>
      <c r="E155" s="28">
        <v>59</v>
      </c>
      <c r="F155" s="28" t="s">
        <v>325</v>
      </c>
      <c r="G155" s="28" t="s">
        <v>325</v>
      </c>
      <c r="H155" s="23" t="str">
        <f t="shared" si="5"/>
        <v>許＊生</v>
      </c>
      <c r="I155" s="23" t="str">
        <f t="shared" si="6"/>
        <v>0＊961308</v>
      </c>
      <c r="J155" s="28" t="s">
        <v>373</v>
      </c>
      <c r="K155" s="28" t="s">
        <v>1127</v>
      </c>
      <c r="L155" s="60">
        <v>5760190</v>
      </c>
      <c r="M155" s="60">
        <v>5760300</v>
      </c>
      <c r="N155" s="60"/>
      <c r="O155" s="60"/>
      <c r="P155" s="41" t="s">
        <v>334</v>
      </c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2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2"/>
      <c r="AW155" s="3"/>
      <c r="AX155" s="3"/>
      <c r="AY155" s="2"/>
      <c r="AZ155" s="2"/>
      <c r="BA155" s="3"/>
      <c r="BB155" s="3"/>
      <c r="BC155" s="2"/>
      <c r="BD155" s="2"/>
      <c r="BE155" s="1" t="s">
        <v>1377</v>
      </c>
      <c r="BF155" s="2"/>
      <c r="BG155" s="2"/>
      <c r="BH155" s="3"/>
      <c r="BI155" s="2"/>
      <c r="BJ155" s="2"/>
      <c r="BK155" s="3"/>
      <c r="BL155" s="2"/>
      <c r="BM155" s="1"/>
      <c r="BN155" s="26"/>
    </row>
    <row r="156" spans="1:66" ht="31.2">
      <c r="A156" s="23">
        <v>152</v>
      </c>
      <c r="B156" s="28" t="s">
        <v>1226</v>
      </c>
      <c r="C156" s="28" t="s">
        <v>375</v>
      </c>
      <c r="D156" s="28" t="s">
        <v>216</v>
      </c>
      <c r="E156" s="28">
        <v>50</v>
      </c>
      <c r="F156" s="28" t="s">
        <v>325</v>
      </c>
      <c r="G156" s="28" t="s">
        <v>325</v>
      </c>
      <c r="H156" s="23" t="str">
        <f t="shared" si="5"/>
        <v>李＊君</v>
      </c>
      <c r="I156" s="23" t="str">
        <f t="shared" si="6"/>
        <v>1＊805014</v>
      </c>
      <c r="J156" s="28" t="s">
        <v>373</v>
      </c>
      <c r="K156" s="28" t="s">
        <v>1127</v>
      </c>
      <c r="L156" s="60">
        <v>5760190</v>
      </c>
      <c r="M156" s="60">
        <v>5760300</v>
      </c>
      <c r="N156" s="60"/>
      <c r="O156" s="60"/>
      <c r="P156" s="41" t="s">
        <v>334</v>
      </c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2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2"/>
      <c r="AW156" s="3"/>
      <c r="AX156" s="3"/>
      <c r="AY156" s="2"/>
      <c r="AZ156" s="2"/>
      <c r="BA156" s="3"/>
      <c r="BB156" s="3"/>
      <c r="BC156" s="2"/>
      <c r="BD156" s="2"/>
      <c r="BE156" s="1" t="s">
        <v>1377</v>
      </c>
      <c r="BF156" s="1"/>
      <c r="BG156" s="2"/>
      <c r="BH156" s="3"/>
      <c r="BI156" s="2"/>
      <c r="BJ156" s="2"/>
      <c r="BK156" s="3"/>
      <c r="BL156" s="2"/>
      <c r="BM156" s="1"/>
      <c r="BN156" s="26"/>
    </row>
    <row r="157" spans="1:66" ht="31.2">
      <c r="A157" s="23">
        <v>153</v>
      </c>
      <c r="B157" s="28" t="s">
        <v>1227</v>
      </c>
      <c r="C157" s="28" t="s">
        <v>376</v>
      </c>
      <c r="D157" s="28" t="s">
        <v>216</v>
      </c>
      <c r="E157" s="28">
        <v>66</v>
      </c>
      <c r="F157" s="28" t="s">
        <v>325</v>
      </c>
      <c r="G157" s="28" t="s">
        <v>325</v>
      </c>
      <c r="H157" s="23" t="str">
        <f t="shared" si="5"/>
        <v>黃＊蓁</v>
      </c>
      <c r="I157" s="23" t="str">
        <f t="shared" si="6"/>
        <v>1＊267971</v>
      </c>
      <c r="J157" s="28" t="s">
        <v>373</v>
      </c>
      <c r="K157" s="28" t="s">
        <v>1127</v>
      </c>
      <c r="L157" s="60">
        <v>5760190</v>
      </c>
      <c r="M157" s="60">
        <v>5760300</v>
      </c>
      <c r="N157" s="60"/>
      <c r="O157" s="60"/>
      <c r="P157" s="41" t="s">
        <v>334</v>
      </c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2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2"/>
      <c r="AW157" s="3"/>
      <c r="AX157" s="3"/>
      <c r="AY157" s="2"/>
      <c r="AZ157" s="2"/>
      <c r="BA157" s="3"/>
      <c r="BB157" s="3"/>
      <c r="BC157" s="2"/>
      <c r="BD157" s="2"/>
      <c r="BE157" s="1" t="s">
        <v>1377</v>
      </c>
      <c r="BF157" s="1"/>
      <c r="BG157" s="2"/>
      <c r="BH157" s="3"/>
      <c r="BI157" s="2"/>
      <c r="BJ157" s="2"/>
      <c r="BK157" s="3"/>
      <c r="BL157" s="2"/>
      <c r="BM157" s="1"/>
      <c r="BN157" s="26"/>
    </row>
    <row r="158" spans="1:66" ht="31.2">
      <c r="A158" s="23">
        <v>154</v>
      </c>
      <c r="B158" s="28" t="s">
        <v>1228</v>
      </c>
      <c r="C158" s="28" t="s">
        <v>377</v>
      </c>
      <c r="D158" s="28" t="s">
        <v>218</v>
      </c>
      <c r="E158" s="28">
        <v>77</v>
      </c>
      <c r="F158" s="28" t="s">
        <v>325</v>
      </c>
      <c r="G158" s="28" t="s">
        <v>325</v>
      </c>
      <c r="H158" s="23" t="str">
        <f t="shared" si="5"/>
        <v>鄭＊明</v>
      </c>
      <c r="I158" s="23" t="str">
        <f t="shared" si="6"/>
        <v>1＊070446</v>
      </c>
      <c r="J158" s="28" t="s">
        <v>373</v>
      </c>
      <c r="K158" s="28" t="s">
        <v>1127</v>
      </c>
      <c r="L158" s="60">
        <v>5760190</v>
      </c>
      <c r="M158" s="60">
        <v>5760300</v>
      </c>
      <c r="N158" s="60"/>
      <c r="O158" s="60"/>
      <c r="P158" s="41" t="s">
        <v>334</v>
      </c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2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2"/>
      <c r="AW158" s="3"/>
      <c r="AX158" s="3"/>
      <c r="AY158" s="2"/>
      <c r="AZ158" s="2"/>
      <c r="BA158" s="3"/>
      <c r="BB158" s="3"/>
      <c r="BC158" s="2"/>
      <c r="BD158" s="1"/>
      <c r="BE158" s="1" t="s">
        <v>1377</v>
      </c>
      <c r="BF158" s="1"/>
      <c r="BG158" s="2"/>
      <c r="BH158" s="3"/>
      <c r="BI158" s="2"/>
      <c r="BJ158" s="2"/>
      <c r="BK158" s="3"/>
      <c r="BL158" s="2"/>
      <c r="BM158" s="1"/>
      <c r="BN158" s="26"/>
    </row>
    <row r="159" spans="1:66" ht="46.8">
      <c r="A159" s="23">
        <v>155</v>
      </c>
      <c r="B159" s="28" t="s">
        <v>1229</v>
      </c>
      <c r="C159" s="28" t="s">
        <v>378</v>
      </c>
      <c r="D159" s="28" t="s">
        <v>216</v>
      </c>
      <c r="E159" s="28">
        <v>81</v>
      </c>
      <c r="F159" s="28" t="s">
        <v>325</v>
      </c>
      <c r="G159" s="28" t="s">
        <v>325</v>
      </c>
      <c r="H159" s="23" t="str">
        <f t="shared" ref="H159:H222" si="7">REPLACE(B159,2,1,"＊")</f>
        <v>郭＊春妹</v>
      </c>
      <c r="I159" s="23" t="str">
        <f t="shared" si="6"/>
        <v>1＊143664</v>
      </c>
      <c r="J159" s="28" t="s">
        <v>373</v>
      </c>
      <c r="K159" s="28" t="s">
        <v>1125</v>
      </c>
      <c r="L159" s="60">
        <v>5760191</v>
      </c>
      <c r="M159" s="60">
        <v>5760300</v>
      </c>
      <c r="N159" s="60">
        <v>5761050</v>
      </c>
      <c r="O159" s="60"/>
      <c r="P159" s="41" t="s">
        <v>334</v>
      </c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2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2"/>
      <c r="AW159" s="3"/>
      <c r="AX159" s="3"/>
      <c r="AY159" s="2"/>
      <c r="AZ159" s="2"/>
      <c r="BA159" s="3"/>
      <c r="BB159" s="3"/>
      <c r="BC159" s="2"/>
      <c r="BD159" s="1" t="s">
        <v>1377</v>
      </c>
      <c r="BE159" s="1"/>
      <c r="BF159" s="31" t="s">
        <v>1377</v>
      </c>
      <c r="BG159" s="2"/>
      <c r="BH159" s="3"/>
      <c r="BI159" s="1"/>
      <c r="BJ159" s="2"/>
      <c r="BK159" s="3"/>
      <c r="BL159" s="2"/>
      <c r="BM159" s="1"/>
      <c r="BN159" s="26"/>
    </row>
    <row r="160" spans="1:66" ht="31.2">
      <c r="A160" s="23">
        <v>156</v>
      </c>
      <c r="B160" s="28" t="s">
        <v>1230</v>
      </c>
      <c r="C160" s="28" t="s">
        <v>379</v>
      </c>
      <c r="D160" s="28" t="s">
        <v>218</v>
      </c>
      <c r="E160" s="28">
        <v>73</v>
      </c>
      <c r="F160" s="28" t="s">
        <v>325</v>
      </c>
      <c r="G160" s="28" t="s">
        <v>325</v>
      </c>
      <c r="H160" s="23" t="str">
        <f t="shared" si="7"/>
        <v>劉＊增</v>
      </c>
      <c r="I160" s="23" t="str">
        <f t="shared" si="6"/>
        <v>2＊066358</v>
      </c>
      <c r="J160" s="28" t="s">
        <v>373</v>
      </c>
      <c r="K160" s="28" t="s">
        <v>1127</v>
      </c>
      <c r="L160" s="60">
        <v>5760190</v>
      </c>
      <c r="M160" s="60">
        <v>5760300</v>
      </c>
      <c r="N160" s="60"/>
      <c r="O160" s="60"/>
      <c r="P160" s="41" t="s">
        <v>334</v>
      </c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1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2"/>
      <c r="AW160" s="3"/>
      <c r="AX160" s="3"/>
      <c r="AY160" s="2"/>
      <c r="AZ160" s="2"/>
      <c r="BA160" s="3"/>
      <c r="BB160" s="3"/>
      <c r="BC160" s="2"/>
      <c r="BD160" s="1"/>
      <c r="BE160" s="1" t="s">
        <v>1377</v>
      </c>
      <c r="BF160" s="1"/>
      <c r="BG160" s="2"/>
      <c r="BH160" s="3"/>
      <c r="BI160" s="1" t="s">
        <v>1114</v>
      </c>
      <c r="BJ160" s="2"/>
      <c r="BK160" s="3"/>
      <c r="BL160" s="2"/>
      <c r="BM160" s="1"/>
      <c r="BN160" s="26"/>
    </row>
    <row r="161" spans="1:66" ht="31.2">
      <c r="A161" s="23">
        <v>157</v>
      </c>
      <c r="B161" s="28" t="s">
        <v>1231</v>
      </c>
      <c r="C161" s="28" t="s">
        <v>380</v>
      </c>
      <c r="D161" s="28" t="s">
        <v>216</v>
      </c>
      <c r="E161" s="28">
        <v>81</v>
      </c>
      <c r="F161" s="28" t="s">
        <v>325</v>
      </c>
      <c r="G161" s="28" t="s">
        <v>325</v>
      </c>
      <c r="H161" s="23" t="str">
        <f t="shared" si="7"/>
        <v>殷＊梅妹</v>
      </c>
      <c r="I161" s="23" t="str">
        <f t="shared" si="6"/>
        <v>2＊473685</v>
      </c>
      <c r="J161" s="28" t="s">
        <v>373</v>
      </c>
      <c r="K161" s="28" t="s">
        <v>1127</v>
      </c>
      <c r="L161" s="60">
        <v>5760190</v>
      </c>
      <c r="M161" s="60">
        <v>5760300</v>
      </c>
      <c r="N161" s="60"/>
      <c r="O161" s="60"/>
      <c r="P161" s="41" t="s">
        <v>334</v>
      </c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1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2"/>
      <c r="AW161" s="3"/>
      <c r="AX161" s="3"/>
      <c r="AY161" s="2"/>
      <c r="AZ161" s="2"/>
      <c r="BA161" s="3"/>
      <c r="BB161" s="3"/>
      <c r="BC161" s="2"/>
      <c r="BD161" s="2"/>
      <c r="BE161" s="1" t="s">
        <v>1377</v>
      </c>
      <c r="BF161" s="2"/>
      <c r="BG161" s="2"/>
      <c r="BH161" s="3"/>
      <c r="BI161" s="2"/>
      <c r="BJ161" s="2"/>
      <c r="BK161" s="3"/>
      <c r="BL161" s="2"/>
      <c r="BM161" s="1"/>
      <c r="BN161" s="26"/>
    </row>
    <row r="162" spans="1:66" ht="16.2">
      <c r="A162" s="23">
        <v>158</v>
      </c>
      <c r="B162" s="28" t="s">
        <v>1232</v>
      </c>
      <c r="C162" s="28" t="s">
        <v>381</v>
      </c>
      <c r="D162" s="28" t="s">
        <v>218</v>
      </c>
      <c r="E162" s="28">
        <v>51</v>
      </c>
      <c r="F162" s="28" t="s">
        <v>325</v>
      </c>
      <c r="G162" s="28" t="s">
        <v>325</v>
      </c>
      <c r="H162" s="23" t="str">
        <f t="shared" si="7"/>
        <v>黃＊弘</v>
      </c>
      <c r="I162" s="23" t="str">
        <f t="shared" si="6"/>
        <v>2＊612971</v>
      </c>
      <c r="J162" s="28" t="s">
        <v>373</v>
      </c>
      <c r="K162" s="28">
        <v>5760350</v>
      </c>
      <c r="L162" s="60">
        <v>5760350</v>
      </c>
      <c r="M162" s="60"/>
      <c r="N162" s="60"/>
      <c r="O162" s="60"/>
      <c r="P162" s="41" t="s">
        <v>334</v>
      </c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2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2"/>
      <c r="AW162" s="3"/>
      <c r="AX162" s="3"/>
      <c r="AY162" s="1" t="s">
        <v>1377</v>
      </c>
      <c r="AZ162" s="2"/>
      <c r="BA162" s="3"/>
      <c r="BB162" s="3"/>
      <c r="BC162" s="2"/>
      <c r="BD162" s="1"/>
      <c r="BE162" s="2"/>
      <c r="BF162" s="1"/>
      <c r="BG162" s="2"/>
      <c r="BH162" s="3"/>
      <c r="BI162" s="2"/>
      <c r="BJ162" s="2"/>
      <c r="BK162" s="2"/>
      <c r="BL162" s="2"/>
      <c r="BM162" s="1"/>
      <c r="BN162" s="26"/>
    </row>
    <row r="163" spans="1:66" ht="31.2">
      <c r="A163" s="23">
        <v>159</v>
      </c>
      <c r="B163" s="28" t="s">
        <v>1025</v>
      </c>
      <c r="C163" s="28" t="s">
        <v>382</v>
      </c>
      <c r="D163" s="28" t="s">
        <v>216</v>
      </c>
      <c r="E163" s="28">
        <v>67</v>
      </c>
      <c r="F163" s="28" t="s">
        <v>325</v>
      </c>
      <c r="G163" s="28" t="s">
        <v>325</v>
      </c>
      <c r="H163" s="23" t="str">
        <f t="shared" si="7"/>
        <v>陳＊素</v>
      </c>
      <c r="I163" s="23" t="str">
        <f t="shared" si="6"/>
        <v>0＊162212</v>
      </c>
      <c r="J163" s="28" t="s">
        <v>373</v>
      </c>
      <c r="K163" s="28" t="s">
        <v>1127</v>
      </c>
      <c r="L163" s="60">
        <v>5760190</v>
      </c>
      <c r="M163" s="60">
        <v>5760300</v>
      </c>
      <c r="N163" s="60"/>
      <c r="O163" s="60"/>
      <c r="P163" s="41" t="s">
        <v>334</v>
      </c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2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2"/>
      <c r="AW163" s="3"/>
      <c r="AX163" s="3"/>
      <c r="AY163" s="1"/>
      <c r="AZ163" s="2"/>
      <c r="BA163" s="3"/>
      <c r="BB163" s="3"/>
      <c r="BC163" s="2"/>
      <c r="BD163" s="2"/>
      <c r="BE163" s="1" t="s">
        <v>1377</v>
      </c>
      <c r="BF163" s="2"/>
      <c r="BG163" s="2"/>
      <c r="BH163" s="3"/>
      <c r="BI163" s="2"/>
      <c r="BJ163" s="2"/>
      <c r="BK163" s="3"/>
      <c r="BL163" s="2"/>
      <c r="BM163" s="1"/>
      <c r="BN163" s="26"/>
    </row>
    <row r="164" spans="1:66" ht="31.2">
      <c r="A164" s="23">
        <v>160</v>
      </c>
      <c r="B164" s="28" t="s">
        <v>1233</v>
      </c>
      <c r="C164" s="28" t="s">
        <v>383</v>
      </c>
      <c r="D164" s="28" t="s">
        <v>216</v>
      </c>
      <c r="E164" s="28">
        <v>56</v>
      </c>
      <c r="F164" s="28" t="s">
        <v>325</v>
      </c>
      <c r="G164" s="28" t="s">
        <v>325</v>
      </c>
      <c r="H164" s="23" t="str">
        <f t="shared" si="7"/>
        <v>吳＊真</v>
      </c>
      <c r="I164" s="23" t="str">
        <f t="shared" si="6"/>
        <v>0＊933273</v>
      </c>
      <c r="J164" s="28" t="s">
        <v>384</v>
      </c>
      <c r="K164" s="28" t="s">
        <v>1127</v>
      </c>
      <c r="L164" s="60">
        <v>5760190</v>
      </c>
      <c r="M164" s="60">
        <v>5760300</v>
      </c>
      <c r="N164" s="60"/>
      <c r="O164" s="60"/>
      <c r="P164" s="41" t="s">
        <v>334</v>
      </c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2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2"/>
      <c r="AW164" s="3"/>
      <c r="AX164" s="3"/>
      <c r="AY164" s="2"/>
      <c r="AZ164" s="2"/>
      <c r="BA164" s="3"/>
      <c r="BB164" s="3"/>
      <c r="BC164" s="2"/>
      <c r="BD164" s="2"/>
      <c r="BE164" s="1" t="s">
        <v>1377</v>
      </c>
      <c r="BF164" s="1"/>
      <c r="BG164" s="2"/>
      <c r="BH164" s="3"/>
      <c r="BI164" s="2"/>
      <c r="BJ164" s="2"/>
      <c r="BK164" s="3"/>
      <c r="BL164" s="2"/>
      <c r="BM164" s="1"/>
      <c r="BN164" s="26"/>
    </row>
    <row r="165" spans="1:66" ht="31.2">
      <c r="A165" s="23">
        <v>161</v>
      </c>
      <c r="B165" s="28" t="s">
        <v>1234</v>
      </c>
      <c r="C165" s="28" t="s">
        <v>385</v>
      </c>
      <c r="D165" s="28" t="s">
        <v>218</v>
      </c>
      <c r="E165" s="28">
        <v>56</v>
      </c>
      <c r="F165" s="28" t="s">
        <v>325</v>
      </c>
      <c r="G165" s="28" t="s">
        <v>325</v>
      </c>
      <c r="H165" s="23" t="str">
        <f t="shared" si="7"/>
        <v>曾＊楠</v>
      </c>
      <c r="I165" s="23" t="str">
        <f t="shared" si="6"/>
        <v>0＊001233</v>
      </c>
      <c r="J165" s="28" t="s">
        <v>384</v>
      </c>
      <c r="K165" s="28" t="s">
        <v>1127</v>
      </c>
      <c r="L165" s="60">
        <v>5760190</v>
      </c>
      <c r="M165" s="60">
        <v>5760300</v>
      </c>
      <c r="N165" s="60"/>
      <c r="O165" s="60"/>
      <c r="P165" s="41" t="s">
        <v>334</v>
      </c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1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2"/>
      <c r="AW165" s="3"/>
      <c r="AX165" s="3"/>
      <c r="AY165" s="2"/>
      <c r="AZ165" s="2"/>
      <c r="BA165" s="3"/>
      <c r="BB165" s="3"/>
      <c r="BC165" s="2"/>
      <c r="BD165" s="2"/>
      <c r="BE165" s="1" t="s">
        <v>1377</v>
      </c>
      <c r="BF165" s="2"/>
      <c r="BG165" s="2"/>
      <c r="BH165" s="3"/>
      <c r="BI165" s="2"/>
      <c r="BJ165" s="2"/>
      <c r="BK165" s="3"/>
      <c r="BL165" s="2"/>
      <c r="BM165" s="1"/>
      <c r="BN165" s="26"/>
    </row>
    <row r="166" spans="1:66" ht="31.2">
      <c r="A166" s="23">
        <v>162</v>
      </c>
      <c r="B166" s="28" t="s">
        <v>1235</v>
      </c>
      <c r="C166" s="28" t="s">
        <v>386</v>
      </c>
      <c r="D166" s="28" t="s">
        <v>216</v>
      </c>
      <c r="E166" s="28">
        <v>74</v>
      </c>
      <c r="F166" s="28" t="s">
        <v>325</v>
      </c>
      <c r="G166" s="28" t="s">
        <v>325</v>
      </c>
      <c r="H166" s="23" t="str">
        <f t="shared" si="7"/>
        <v>許＊來春</v>
      </c>
      <c r="I166" s="23" t="str">
        <f t="shared" si="6"/>
        <v>1＊489544</v>
      </c>
      <c r="J166" s="28" t="s">
        <v>384</v>
      </c>
      <c r="K166" s="28" t="s">
        <v>1127</v>
      </c>
      <c r="L166" s="60">
        <v>5760190</v>
      </c>
      <c r="M166" s="60">
        <v>5760300</v>
      </c>
      <c r="N166" s="60"/>
      <c r="O166" s="60"/>
      <c r="P166" s="41" t="s">
        <v>334</v>
      </c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2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2"/>
      <c r="AW166" s="3"/>
      <c r="AX166" s="3"/>
      <c r="AY166" s="2"/>
      <c r="AZ166" s="2"/>
      <c r="BA166" s="3"/>
      <c r="BB166" s="3"/>
      <c r="BC166" s="2"/>
      <c r="BD166" s="2"/>
      <c r="BE166" s="1" t="s">
        <v>1377</v>
      </c>
      <c r="BF166" s="1"/>
      <c r="BG166" s="2"/>
      <c r="BH166" s="3"/>
      <c r="BI166" s="2"/>
      <c r="BJ166" s="2"/>
      <c r="BK166" s="3"/>
      <c r="BL166" s="2"/>
      <c r="BM166" s="1"/>
      <c r="BN166" s="26"/>
    </row>
    <row r="167" spans="1:66" ht="31.2">
      <c r="A167" s="23">
        <v>163</v>
      </c>
      <c r="B167" s="28" t="s">
        <v>1236</v>
      </c>
      <c r="C167" s="28" t="s">
        <v>387</v>
      </c>
      <c r="D167" s="28" t="s">
        <v>218</v>
      </c>
      <c r="E167" s="28">
        <v>91</v>
      </c>
      <c r="F167" s="28" t="s">
        <v>325</v>
      </c>
      <c r="G167" s="28" t="s">
        <v>325</v>
      </c>
      <c r="H167" s="23" t="str">
        <f t="shared" si="7"/>
        <v>林＊華</v>
      </c>
      <c r="I167" s="23" t="str">
        <f t="shared" si="6"/>
        <v>1＊036037</v>
      </c>
      <c r="J167" s="28" t="s">
        <v>384</v>
      </c>
      <c r="K167" s="28" t="s">
        <v>1127</v>
      </c>
      <c r="L167" s="60">
        <v>5760190</v>
      </c>
      <c r="M167" s="60">
        <v>5760300</v>
      </c>
      <c r="N167" s="60"/>
      <c r="O167" s="60"/>
      <c r="P167" s="41" t="s">
        <v>334</v>
      </c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2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2"/>
      <c r="AW167" s="3"/>
      <c r="AX167" s="3"/>
      <c r="AY167" s="2"/>
      <c r="AZ167" s="2"/>
      <c r="BA167" s="3"/>
      <c r="BB167" s="3"/>
      <c r="BC167" s="2"/>
      <c r="BD167" s="2"/>
      <c r="BE167" s="1" t="s">
        <v>1377</v>
      </c>
      <c r="BF167" s="2"/>
      <c r="BG167" s="2"/>
      <c r="BH167" s="3"/>
      <c r="BI167" s="2"/>
      <c r="BJ167" s="2"/>
      <c r="BK167" s="3"/>
      <c r="BL167" s="2"/>
      <c r="BM167" s="1"/>
      <c r="BN167" s="26"/>
    </row>
    <row r="168" spans="1:66" ht="31.2">
      <c r="A168" s="23">
        <v>164</v>
      </c>
      <c r="B168" s="28" t="s">
        <v>1237</v>
      </c>
      <c r="C168" s="28" t="s">
        <v>388</v>
      </c>
      <c r="D168" s="28" t="s">
        <v>216</v>
      </c>
      <c r="E168" s="28">
        <v>68</v>
      </c>
      <c r="F168" s="28" t="s">
        <v>325</v>
      </c>
      <c r="G168" s="28" t="s">
        <v>325</v>
      </c>
      <c r="H168" s="23" t="str">
        <f t="shared" si="7"/>
        <v>林＊嬌</v>
      </c>
      <c r="I168" s="23" t="str">
        <f t="shared" si="6"/>
        <v>1＊761459</v>
      </c>
      <c r="J168" s="28" t="s">
        <v>384</v>
      </c>
      <c r="K168" s="28" t="s">
        <v>1127</v>
      </c>
      <c r="L168" s="60">
        <v>5760190</v>
      </c>
      <c r="M168" s="60">
        <v>5760300</v>
      </c>
      <c r="N168" s="60"/>
      <c r="O168" s="60"/>
      <c r="P168" s="41" t="s">
        <v>334</v>
      </c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2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2"/>
      <c r="AW168" s="3"/>
      <c r="AX168" s="3"/>
      <c r="AY168" s="2"/>
      <c r="AZ168" s="2"/>
      <c r="BA168" s="3"/>
      <c r="BB168" s="3"/>
      <c r="BC168" s="2"/>
      <c r="BD168" s="2"/>
      <c r="BE168" s="1" t="s">
        <v>1377</v>
      </c>
      <c r="BF168" s="2"/>
      <c r="BG168" s="2"/>
      <c r="BH168" s="3"/>
      <c r="BI168" s="2"/>
      <c r="BJ168" s="2"/>
      <c r="BK168" s="3"/>
      <c r="BL168" s="2"/>
      <c r="BM168" s="1"/>
      <c r="BN168" s="26"/>
    </row>
    <row r="169" spans="1:66" ht="31.2">
      <c r="A169" s="23">
        <v>165</v>
      </c>
      <c r="B169" s="28" t="s">
        <v>1238</v>
      </c>
      <c r="C169" s="28" t="s">
        <v>389</v>
      </c>
      <c r="D169" s="28" t="s">
        <v>216</v>
      </c>
      <c r="E169" s="28">
        <v>63</v>
      </c>
      <c r="F169" s="28" t="s">
        <v>325</v>
      </c>
      <c r="G169" s="28" t="s">
        <v>325</v>
      </c>
      <c r="H169" s="23" t="str">
        <f t="shared" si="7"/>
        <v>林＊燕</v>
      </c>
      <c r="I169" s="23" t="str">
        <f t="shared" si="6"/>
        <v>2＊468150</v>
      </c>
      <c r="J169" s="28" t="s">
        <v>384</v>
      </c>
      <c r="K169" s="28" t="s">
        <v>1127</v>
      </c>
      <c r="L169" s="60">
        <v>5760190</v>
      </c>
      <c r="M169" s="60">
        <v>5760300</v>
      </c>
      <c r="N169" s="60"/>
      <c r="O169" s="60"/>
      <c r="P169" s="41" t="s">
        <v>334</v>
      </c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2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2"/>
      <c r="AW169" s="3"/>
      <c r="AX169" s="3"/>
      <c r="AY169" s="2"/>
      <c r="AZ169" s="2"/>
      <c r="BA169" s="3"/>
      <c r="BB169" s="3"/>
      <c r="BC169" s="2"/>
      <c r="BD169" s="2"/>
      <c r="BE169" s="1" t="s">
        <v>1377</v>
      </c>
      <c r="BF169" s="2"/>
      <c r="BG169" s="2"/>
      <c r="BH169" s="3"/>
      <c r="BI169" s="2"/>
      <c r="BJ169" s="2"/>
      <c r="BK169" s="3"/>
      <c r="BL169" s="2"/>
      <c r="BM169" s="1"/>
      <c r="BN169" s="26"/>
    </row>
    <row r="170" spans="1:66" ht="16.2">
      <c r="A170" s="23">
        <v>166</v>
      </c>
      <c r="B170" s="28" t="s">
        <v>1083</v>
      </c>
      <c r="C170" s="28" t="s">
        <v>390</v>
      </c>
      <c r="D170" s="28" t="s">
        <v>216</v>
      </c>
      <c r="E170" s="28">
        <v>92</v>
      </c>
      <c r="F170" s="28" t="s">
        <v>325</v>
      </c>
      <c r="G170" s="28" t="s">
        <v>325</v>
      </c>
      <c r="H170" s="23" t="str">
        <f t="shared" si="7"/>
        <v>王＊</v>
      </c>
      <c r="I170" s="23" t="str">
        <f t="shared" si="6"/>
        <v>2＊856683</v>
      </c>
      <c r="J170" s="28" t="s">
        <v>384</v>
      </c>
      <c r="K170" s="28">
        <v>5761110</v>
      </c>
      <c r="L170" s="60">
        <v>5761110</v>
      </c>
      <c r="M170" s="60"/>
      <c r="N170" s="60"/>
      <c r="O170" s="60"/>
      <c r="P170" s="41" t="s">
        <v>334</v>
      </c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2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2"/>
      <c r="AW170" s="3"/>
      <c r="AX170" s="3"/>
      <c r="AY170" s="2"/>
      <c r="AZ170" s="1" t="s">
        <v>1377</v>
      </c>
      <c r="BA170" s="3"/>
      <c r="BB170" s="3"/>
      <c r="BC170" s="2"/>
      <c r="BD170" s="2"/>
      <c r="BE170" s="1"/>
      <c r="BF170" s="2"/>
      <c r="BG170" s="2"/>
      <c r="BH170" s="3"/>
      <c r="BI170" s="2"/>
      <c r="BJ170" s="2"/>
      <c r="BK170" s="3"/>
      <c r="BL170" s="2"/>
      <c r="BM170" s="1"/>
      <c r="BN170" s="26"/>
    </row>
    <row r="171" spans="1:66" ht="31.2">
      <c r="A171" s="23">
        <v>167</v>
      </c>
      <c r="B171" s="28" t="s">
        <v>1239</v>
      </c>
      <c r="C171" s="28" t="s">
        <v>391</v>
      </c>
      <c r="D171" s="28" t="s">
        <v>218</v>
      </c>
      <c r="E171" s="28">
        <v>81</v>
      </c>
      <c r="F171" s="28" t="s">
        <v>325</v>
      </c>
      <c r="G171" s="28" t="s">
        <v>325</v>
      </c>
      <c r="H171" s="23" t="str">
        <f t="shared" si="7"/>
        <v>宋＊明</v>
      </c>
      <c r="I171" s="23" t="str">
        <f t="shared" si="6"/>
        <v>2＊485464</v>
      </c>
      <c r="J171" s="28" t="s">
        <v>384</v>
      </c>
      <c r="K171" s="28" t="s">
        <v>1127</v>
      </c>
      <c r="L171" s="60">
        <v>5760190</v>
      </c>
      <c r="M171" s="60">
        <v>5760300</v>
      </c>
      <c r="N171" s="60"/>
      <c r="O171" s="60"/>
      <c r="P171" s="41" t="s">
        <v>334</v>
      </c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2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2"/>
      <c r="AW171" s="3"/>
      <c r="AX171" s="3"/>
      <c r="AY171" s="2"/>
      <c r="AZ171" s="2"/>
      <c r="BA171" s="3"/>
      <c r="BB171" s="3"/>
      <c r="BC171" s="2"/>
      <c r="BD171" s="2"/>
      <c r="BE171" s="1" t="s">
        <v>1377</v>
      </c>
      <c r="BF171" s="2"/>
      <c r="BG171" s="2"/>
      <c r="BH171" s="3"/>
      <c r="BI171" s="2"/>
      <c r="BJ171" s="2"/>
      <c r="BK171" s="3"/>
      <c r="BL171" s="2"/>
      <c r="BM171" s="1"/>
      <c r="BN171" s="26"/>
    </row>
    <row r="172" spans="1:66" ht="31.2">
      <c r="A172" s="23">
        <v>168</v>
      </c>
      <c r="B172" s="28" t="s">
        <v>1240</v>
      </c>
      <c r="C172" s="28" t="s">
        <v>392</v>
      </c>
      <c r="D172" s="28" t="s">
        <v>218</v>
      </c>
      <c r="E172" s="28">
        <v>52</v>
      </c>
      <c r="F172" s="28" t="s">
        <v>325</v>
      </c>
      <c r="G172" s="28" t="s">
        <v>325</v>
      </c>
      <c r="H172" s="23" t="str">
        <f t="shared" si="7"/>
        <v>黃＊剛</v>
      </c>
      <c r="I172" s="23" t="str">
        <f t="shared" si="6"/>
        <v>2＊727272</v>
      </c>
      <c r="J172" s="28" t="s">
        <v>384</v>
      </c>
      <c r="K172" s="28" t="s">
        <v>1131</v>
      </c>
      <c r="L172" s="60">
        <v>5760230</v>
      </c>
      <c r="M172" s="60">
        <v>5760300</v>
      </c>
      <c r="N172" s="60"/>
      <c r="O172" s="60"/>
      <c r="P172" s="41" t="s">
        <v>334</v>
      </c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2"/>
      <c r="AB172" s="1" t="s">
        <v>1377</v>
      </c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2"/>
      <c r="AW172" s="3"/>
      <c r="AX172" s="3"/>
      <c r="AY172" s="2"/>
      <c r="AZ172" s="2"/>
      <c r="BA172" s="3"/>
      <c r="BB172" s="3"/>
      <c r="BC172" s="2"/>
      <c r="BD172" s="2"/>
      <c r="BE172" s="1"/>
      <c r="BF172" s="2"/>
      <c r="BG172" s="2"/>
      <c r="BH172" s="3"/>
      <c r="BI172" s="2"/>
      <c r="BJ172" s="2"/>
      <c r="BK172" s="3"/>
      <c r="BL172" s="2"/>
      <c r="BM172" s="1"/>
      <c r="BN172" s="26"/>
    </row>
    <row r="173" spans="1:66" ht="46.8">
      <c r="A173" s="23">
        <v>169</v>
      </c>
      <c r="B173" s="28" t="s">
        <v>253</v>
      </c>
      <c r="C173" s="28" t="s">
        <v>156</v>
      </c>
      <c r="D173" s="28" t="s">
        <v>218</v>
      </c>
      <c r="E173" s="28">
        <v>62</v>
      </c>
      <c r="F173" s="28" t="s">
        <v>325</v>
      </c>
      <c r="G173" s="28" t="s">
        <v>325</v>
      </c>
      <c r="H173" s="23" t="str">
        <f t="shared" si="7"/>
        <v>孫＊成</v>
      </c>
      <c r="I173" s="23" t="str">
        <f t="shared" si="6"/>
        <v>2＊760414</v>
      </c>
      <c r="J173" s="28" t="s">
        <v>384</v>
      </c>
      <c r="K173" s="28" t="s">
        <v>1135</v>
      </c>
      <c r="L173" s="60">
        <v>5760190</v>
      </c>
      <c r="M173" s="60">
        <v>5760300</v>
      </c>
      <c r="N173" s="60">
        <v>5761110</v>
      </c>
      <c r="O173" s="60"/>
      <c r="P173" s="41" t="s">
        <v>334</v>
      </c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2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2"/>
      <c r="AW173" s="3"/>
      <c r="AX173" s="3"/>
      <c r="AY173" s="2"/>
      <c r="AZ173" s="1" t="s">
        <v>1377</v>
      </c>
      <c r="BA173" s="3"/>
      <c r="BB173" s="3"/>
      <c r="BC173" s="2"/>
      <c r="BD173" s="2"/>
      <c r="BE173" s="1" t="s">
        <v>1377</v>
      </c>
      <c r="BF173" s="2"/>
      <c r="BG173" s="2"/>
      <c r="BH173" s="3"/>
      <c r="BI173" s="2"/>
      <c r="BJ173" s="2"/>
      <c r="BK173" s="3"/>
      <c r="BL173" s="2"/>
      <c r="BM173" s="1"/>
      <c r="BN173" s="26"/>
    </row>
    <row r="174" spans="1:66" ht="31.2">
      <c r="A174" s="23">
        <v>170</v>
      </c>
      <c r="B174" s="28" t="s">
        <v>1241</v>
      </c>
      <c r="C174" s="28" t="s">
        <v>393</v>
      </c>
      <c r="D174" s="28" t="s">
        <v>218</v>
      </c>
      <c r="E174" s="28">
        <v>67</v>
      </c>
      <c r="F174" s="28" t="s">
        <v>325</v>
      </c>
      <c r="G174" s="28" t="s">
        <v>325</v>
      </c>
      <c r="H174" s="23" t="str">
        <f t="shared" si="7"/>
        <v>張＊良</v>
      </c>
      <c r="I174" s="23" t="str">
        <f t="shared" si="6"/>
        <v>0＊104281</v>
      </c>
      <c r="J174" s="28" t="s">
        <v>394</v>
      </c>
      <c r="K174" s="28" t="s">
        <v>1127</v>
      </c>
      <c r="L174" s="60">
        <v>5760190</v>
      </c>
      <c r="M174" s="60">
        <v>5760300</v>
      </c>
      <c r="N174" s="60"/>
      <c r="O174" s="60"/>
      <c r="P174" s="41" t="s">
        <v>334</v>
      </c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2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2"/>
      <c r="AW174" s="3"/>
      <c r="AX174" s="3"/>
      <c r="AY174" s="2"/>
      <c r="AZ174" s="2"/>
      <c r="BA174" s="3"/>
      <c r="BB174" s="3"/>
      <c r="BC174" s="2"/>
      <c r="BD174" s="2"/>
      <c r="BE174" s="1" t="s">
        <v>1377</v>
      </c>
      <c r="BF174" s="2"/>
      <c r="BG174" s="2"/>
      <c r="BH174" s="3"/>
      <c r="BI174" s="2"/>
      <c r="BJ174" s="2"/>
      <c r="BK174" s="3"/>
      <c r="BL174" s="2"/>
      <c r="BM174" s="1"/>
      <c r="BN174" s="26"/>
    </row>
    <row r="175" spans="1:66" ht="31.2">
      <c r="A175" s="23">
        <v>171</v>
      </c>
      <c r="B175" s="28" t="s">
        <v>1242</v>
      </c>
      <c r="C175" s="28">
        <v>14090341</v>
      </c>
      <c r="D175" s="28" t="s">
        <v>216</v>
      </c>
      <c r="E175" s="28">
        <v>83</v>
      </c>
      <c r="F175" s="28" t="s">
        <v>395</v>
      </c>
      <c r="G175" s="44">
        <v>44267</v>
      </c>
      <c r="H175" s="23" t="str">
        <f t="shared" si="7"/>
        <v>李＊新妹</v>
      </c>
      <c r="I175" s="23" t="str">
        <f t="shared" si="6"/>
        <v>1＊090341</v>
      </c>
      <c r="J175" s="28" t="s">
        <v>396</v>
      </c>
      <c r="K175" s="28" t="s">
        <v>1130</v>
      </c>
      <c r="L175" s="63">
        <v>5760191</v>
      </c>
      <c r="M175" s="63">
        <v>5760300</v>
      </c>
      <c r="N175" s="60"/>
      <c r="O175" s="60"/>
      <c r="P175" s="41" t="s">
        <v>334</v>
      </c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1" t="s">
        <v>1377</v>
      </c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2"/>
      <c r="AW175" s="3"/>
      <c r="AX175" s="3"/>
      <c r="AY175" s="2"/>
      <c r="AZ175" s="2"/>
      <c r="BA175" s="3"/>
      <c r="BB175" s="3"/>
      <c r="BC175" s="2"/>
      <c r="BD175" s="2"/>
      <c r="BE175" s="2"/>
      <c r="BF175" s="2"/>
      <c r="BG175" s="2"/>
      <c r="BH175" s="3"/>
      <c r="BI175" s="2"/>
      <c r="BJ175" s="2"/>
      <c r="BK175" s="3"/>
      <c r="BL175" s="2"/>
      <c r="BM175" s="1"/>
      <c r="BN175" s="26"/>
    </row>
    <row r="176" spans="1:66" ht="31.2">
      <c r="A176" s="23">
        <v>172</v>
      </c>
      <c r="B176" s="28" t="s">
        <v>1001</v>
      </c>
      <c r="C176" s="28" t="s">
        <v>397</v>
      </c>
      <c r="D176" s="28" t="s">
        <v>218</v>
      </c>
      <c r="E176" s="28">
        <v>47</v>
      </c>
      <c r="F176" s="28" t="s">
        <v>325</v>
      </c>
      <c r="G176" s="28" t="s">
        <v>325</v>
      </c>
      <c r="H176" s="23" t="str">
        <f t="shared" si="7"/>
        <v>林＊揮</v>
      </c>
      <c r="I176" s="23" t="str">
        <f t="shared" si="6"/>
        <v>0＊537097</v>
      </c>
      <c r="J176" s="28" t="s">
        <v>396</v>
      </c>
      <c r="K176" s="28" t="s">
        <v>1127</v>
      </c>
      <c r="L176" s="63">
        <v>5760190</v>
      </c>
      <c r="M176" s="63">
        <v>5760300</v>
      </c>
      <c r="N176" s="60"/>
      <c r="O176" s="60"/>
      <c r="P176" s="41" t="s">
        <v>334</v>
      </c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2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2"/>
      <c r="AW176" s="3"/>
      <c r="AX176" s="3"/>
      <c r="AY176" s="2"/>
      <c r="AZ176" s="2"/>
      <c r="BA176" s="3"/>
      <c r="BB176" s="3"/>
      <c r="BC176" s="2"/>
      <c r="BD176" s="2"/>
      <c r="BE176" s="1" t="s">
        <v>1377</v>
      </c>
      <c r="BF176" s="2"/>
      <c r="BG176" s="2"/>
      <c r="BH176" s="3"/>
      <c r="BI176" s="2"/>
      <c r="BJ176" s="2"/>
      <c r="BK176" s="3"/>
      <c r="BL176" s="2"/>
      <c r="BM176" s="1"/>
      <c r="BN176" s="26"/>
    </row>
    <row r="177" spans="1:66" ht="31.2">
      <c r="A177" s="23">
        <v>173</v>
      </c>
      <c r="B177" s="28" t="s">
        <v>1211</v>
      </c>
      <c r="C177" s="28" t="s">
        <v>355</v>
      </c>
      <c r="D177" s="28" t="s">
        <v>216</v>
      </c>
      <c r="E177" s="28">
        <v>91</v>
      </c>
      <c r="F177" s="28" t="s">
        <v>325</v>
      </c>
      <c r="G177" s="28" t="s">
        <v>325</v>
      </c>
      <c r="H177" s="23" t="str">
        <f t="shared" si="7"/>
        <v>黃＊華齡</v>
      </c>
      <c r="I177" s="23" t="str">
        <f t="shared" si="6"/>
        <v>0＊626806</v>
      </c>
      <c r="J177" s="28" t="s">
        <v>396</v>
      </c>
      <c r="K177" s="28" t="s">
        <v>1127</v>
      </c>
      <c r="L177" s="63">
        <v>5760190</v>
      </c>
      <c r="M177" s="63">
        <v>5760300</v>
      </c>
      <c r="N177" s="60"/>
      <c r="O177" s="60"/>
      <c r="P177" s="41" t="s">
        <v>334</v>
      </c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2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2"/>
      <c r="AW177" s="3"/>
      <c r="AX177" s="3"/>
      <c r="AY177" s="2"/>
      <c r="AZ177" s="2"/>
      <c r="BA177" s="3"/>
      <c r="BB177" s="3"/>
      <c r="BC177" s="2"/>
      <c r="BD177" s="2"/>
      <c r="BE177" s="1" t="s">
        <v>1377</v>
      </c>
      <c r="BF177" s="2"/>
      <c r="BG177" s="2"/>
      <c r="BH177" s="3"/>
      <c r="BI177" s="1" t="s">
        <v>1114</v>
      </c>
      <c r="BJ177" s="2"/>
      <c r="BK177" s="3"/>
      <c r="BL177" s="2"/>
      <c r="BM177" s="1"/>
      <c r="BN177" s="26"/>
    </row>
    <row r="178" spans="1:66" ht="31.2">
      <c r="A178" s="23">
        <v>174</v>
      </c>
      <c r="B178" s="28" t="s">
        <v>1243</v>
      </c>
      <c r="C178" s="28" t="s">
        <v>398</v>
      </c>
      <c r="D178" s="28" t="s">
        <v>216</v>
      </c>
      <c r="E178" s="28">
        <v>69</v>
      </c>
      <c r="F178" s="28" t="s">
        <v>325</v>
      </c>
      <c r="G178" s="28" t="s">
        <v>325</v>
      </c>
      <c r="H178" s="23" t="str">
        <f t="shared" si="7"/>
        <v>李＊珠</v>
      </c>
      <c r="I178" s="23" t="str">
        <f t="shared" si="6"/>
        <v>0＊578356</v>
      </c>
      <c r="J178" s="28" t="s">
        <v>396</v>
      </c>
      <c r="K178" s="28" t="s">
        <v>1127</v>
      </c>
      <c r="L178" s="63">
        <v>5760190</v>
      </c>
      <c r="M178" s="63">
        <v>5760300</v>
      </c>
      <c r="N178" s="60"/>
      <c r="O178" s="60"/>
      <c r="P178" s="41" t="s">
        <v>334</v>
      </c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2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2"/>
      <c r="AW178" s="3"/>
      <c r="AX178" s="3"/>
      <c r="AY178" s="2"/>
      <c r="AZ178" s="2"/>
      <c r="BA178" s="3"/>
      <c r="BB178" s="3"/>
      <c r="BC178" s="2"/>
      <c r="BD178" s="2"/>
      <c r="BE178" s="1" t="s">
        <v>1377</v>
      </c>
      <c r="BF178" s="2"/>
      <c r="BG178" s="2"/>
      <c r="BH178" s="3"/>
      <c r="BI178" s="1" t="s">
        <v>1114</v>
      </c>
      <c r="BJ178" s="2"/>
      <c r="BK178" s="3"/>
      <c r="BL178" s="2"/>
      <c r="BM178" s="1"/>
      <c r="BN178" s="26"/>
    </row>
    <row r="179" spans="1:66" ht="31.2">
      <c r="A179" s="23">
        <v>175</v>
      </c>
      <c r="B179" s="28" t="s">
        <v>1244</v>
      </c>
      <c r="C179" s="28" t="s">
        <v>399</v>
      </c>
      <c r="D179" s="28" t="s">
        <v>216</v>
      </c>
      <c r="E179" s="28">
        <v>61</v>
      </c>
      <c r="F179" s="28" t="s">
        <v>325</v>
      </c>
      <c r="G179" s="28" t="s">
        <v>325</v>
      </c>
      <c r="H179" s="23" t="str">
        <f t="shared" si="7"/>
        <v>張＊英</v>
      </c>
      <c r="I179" s="23" t="str">
        <f t="shared" si="6"/>
        <v>1＊643540</v>
      </c>
      <c r="J179" s="28" t="s">
        <v>396</v>
      </c>
      <c r="K179" s="28" t="s">
        <v>1127</v>
      </c>
      <c r="L179" s="63">
        <v>5760190</v>
      </c>
      <c r="M179" s="63">
        <v>5760300</v>
      </c>
      <c r="N179" s="60"/>
      <c r="O179" s="60"/>
      <c r="P179" s="41" t="s">
        <v>334</v>
      </c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2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2"/>
      <c r="AW179" s="3"/>
      <c r="AX179" s="3"/>
      <c r="AY179" s="2"/>
      <c r="AZ179" s="2"/>
      <c r="BA179" s="3"/>
      <c r="BB179" s="3"/>
      <c r="BC179" s="2"/>
      <c r="BD179" s="2"/>
      <c r="BE179" s="1" t="s">
        <v>1377</v>
      </c>
      <c r="BF179" s="2"/>
      <c r="BG179" s="2"/>
      <c r="BH179" s="3"/>
      <c r="BI179" s="1" t="s">
        <v>1114</v>
      </c>
      <c r="BJ179" s="2"/>
      <c r="BK179" s="3"/>
      <c r="BL179" s="2"/>
      <c r="BM179" s="1"/>
      <c r="BN179" s="26"/>
    </row>
    <row r="180" spans="1:66" ht="31.2">
      <c r="A180" s="23">
        <v>176</v>
      </c>
      <c r="B180" s="28" t="s">
        <v>1245</v>
      </c>
      <c r="C180" s="28" t="s">
        <v>400</v>
      </c>
      <c r="D180" s="28" t="s">
        <v>216</v>
      </c>
      <c r="E180" s="28">
        <v>62</v>
      </c>
      <c r="F180" s="28" t="s">
        <v>325</v>
      </c>
      <c r="G180" s="28" t="s">
        <v>325</v>
      </c>
      <c r="H180" s="23" t="str">
        <f t="shared" si="7"/>
        <v>鄧＊華</v>
      </c>
      <c r="I180" s="23" t="str">
        <f t="shared" si="6"/>
        <v>1＊563796</v>
      </c>
      <c r="J180" s="28" t="s">
        <v>396</v>
      </c>
      <c r="K180" s="28" t="s">
        <v>1127</v>
      </c>
      <c r="L180" s="63">
        <v>5760190</v>
      </c>
      <c r="M180" s="63">
        <v>5760300</v>
      </c>
      <c r="N180" s="60"/>
      <c r="O180" s="60"/>
      <c r="P180" s="41" t="s">
        <v>334</v>
      </c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2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2"/>
      <c r="AW180" s="3"/>
      <c r="AX180" s="3"/>
      <c r="AY180" s="2"/>
      <c r="AZ180" s="2"/>
      <c r="BA180" s="3"/>
      <c r="BB180" s="3"/>
      <c r="BC180" s="2"/>
      <c r="BD180" s="2"/>
      <c r="BE180" s="1" t="s">
        <v>1377</v>
      </c>
      <c r="BF180" s="2"/>
      <c r="BG180" s="2"/>
      <c r="BH180" s="3"/>
      <c r="BI180" s="2"/>
      <c r="BJ180" s="2"/>
      <c r="BK180" s="3"/>
      <c r="BL180" s="2"/>
      <c r="BM180" s="1"/>
      <c r="BN180" s="26"/>
    </row>
    <row r="181" spans="1:66" ht="31.2">
      <c r="A181" s="23">
        <v>177</v>
      </c>
      <c r="B181" s="28" t="s">
        <v>1246</v>
      </c>
      <c r="C181" s="28" t="s">
        <v>401</v>
      </c>
      <c r="D181" s="28" t="s">
        <v>218</v>
      </c>
      <c r="E181" s="28">
        <v>82</v>
      </c>
      <c r="F181" s="28" t="s">
        <v>325</v>
      </c>
      <c r="G181" s="28" t="s">
        <v>325</v>
      </c>
      <c r="H181" s="23" t="str">
        <f t="shared" si="7"/>
        <v>林＊雄</v>
      </c>
      <c r="I181" s="23" t="str">
        <f t="shared" si="6"/>
        <v>1＊087373</v>
      </c>
      <c r="J181" s="28" t="s">
        <v>396</v>
      </c>
      <c r="K181" s="28" t="s">
        <v>1127</v>
      </c>
      <c r="L181" s="63">
        <v>5760190</v>
      </c>
      <c r="M181" s="63">
        <v>5760300</v>
      </c>
      <c r="N181" s="60"/>
      <c r="O181" s="60"/>
      <c r="P181" s="41" t="s">
        <v>334</v>
      </c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2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2"/>
      <c r="AW181" s="3"/>
      <c r="AX181" s="3"/>
      <c r="AY181" s="2"/>
      <c r="AZ181" s="2"/>
      <c r="BA181" s="3"/>
      <c r="BB181" s="3"/>
      <c r="BC181" s="2"/>
      <c r="BD181" s="2"/>
      <c r="BE181" s="1" t="s">
        <v>1377</v>
      </c>
      <c r="BF181" s="2"/>
      <c r="BG181" s="2"/>
      <c r="BH181" s="3"/>
      <c r="BI181" s="2"/>
      <c r="BJ181" s="2"/>
      <c r="BK181" s="3"/>
      <c r="BL181" s="2"/>
      <c r="BM181" s="1"/>
      <c r="BN181" s="26"/>
    </row>
    <row r="182" spans="1:66" ht="31.2">
      <c r="A182" s="23">
        <v>178</v>
      </c>
      <c r="B182" s="28" t="s">
        <v>1247</v>
      </c>
      <c r="C182" s="28" t="s">
        <v>402</v>
      </c>
      <c r="D182" s="28" t="s">
        <v>216</v>
      </c>
      <c r="E182" s="28">
        <v>72</v>
      </c>
      <c r="F182" s="28" t="s">
        <v>325</v>
      </c>
      <c r="G182" s="28" t="s">
        <v>325</v>
      </c>
      <c r="H182" s="23" t="str">
        <f t="shared" si="7"/>
        <v>方＊瑩</v>
      </c>
      <c r="I182" s="23" t="str">
        <f t="shared" si="6"/>
        <v>1＊592667</v>
      </c>
      <c r="J182" s="28" t="s">
        <v>396</v>
      </c>
      <c r="K182" s="28" t="s">
        <v>1127</v>
      </c>
      <c r="L182" s="63">
        <v>5760190</v>
      </c>
      <c r="M182" s="63">
        <v>5760300</v>
      </c>
      <c r="N182" s="60"/>
      <c r="O182" s="60"/>
      <c r="P182" s="41" t="s">
        <v>334</v>
      </c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2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2"/>
      <c r="AW182" s="3"/>
      <c r="AX182" s="3"/>
      <c r="AY182" s="2"/>
      <c r="AZ182" s="2"/>
      <c r="BA182" s="3"/>
      <c r="BB182" s="3"/>
      <c r="BC182" s="2"/>
      <c r="BD182" s="2"/>
      <c r="BE182" s="1" t="s">
        <v>1377</v>
      </c>
      <c r="BF182" s="2"/>
      <c r="BG182" s="2"/>
      <c r="BH182" s="3"/>
      <c r="BI182" s="2"/>
      <c r="BJ182" s="2"/>
      <c r="BK182" s="3"/>
      <c r="BL182" s="2"/>
      <c r="BM182" s="1"/>
      <c r="BN182" s="26"/>
    </row>
    <row r="183" spans="1:66" ht="31.2">
      <c r="A183" s="23">
        <v>179</v>
      </c>
      <c r="B183" s="28" t="s">
        <v>1248</v>
      </c>
      <c r="C183" s="28" t="s">
        <v>403</v>
      </c>
      <c r="D183" s="28" t="s">
        <v>218</v>
      </c>
      <c r="E183" s="28">
        <v>51</v>
      </c>
      <c r="F183" s="28" t="s">
        <v>325</v>
      </c>
      <c r="G183" s="28" t="s">
        <v>325</v>
      </c>
      <c r="H183" s="23" t="str">
        <f t="shared" si="7"/>
        <v>陳＊榮</v>
      </c>
      <c r="I183" s="23" t="str">
        <f t="shared" si="6"/>
        <v>1＊671488</v>
      </c>
      <c r="J183" s="28" t="s">
        <v>396</v>
      </c>
      <c r="K183" s="28" t="s">
        <v>1127</v>
      </c>
      <c r="L183" s="63">
        <v>5760190</v>
      </c>
      <c r="M183" s="63">
        <v>5760300</v>
      </c>
      <c r="N183" s="60"/>
      <c r="O183" s="60"/>
      <c r="P183" s="41" t="s">
        <v>334</v>
      </c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2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2"/>
      <c r="AW183" s="3"/>
      <c r="AX183" s="3"/>
      <c r="AY183" s="2"/>
      <c r="AZ183" s="2"/>
      <c r="BA183" s="3"/>
      <c r="BB183" s="3"/>
      <c r="BC183" s="2"/>
      <c r="BD183" s="2"/>
      <c r="BE183" s="1" t="s">
        <v>1377</v>
      </c>
      <c r="BF183" s="2"/>
      <c r="BG183" s="2"/>
      <c r="BH183" s="3"/>
      <c r="BI183" s="2"/>
      <c r="BJ183" s="2"/>
      <c r="BK183" s="3"/>
      <c r="BL183" s="2"/>
      <c r="BM183" s="1"/>
      <c r="BN183" s="26"/>
    </row>
    <row r="184" spans="1:66" ht="16.2">
      <c r="A184" s="23">
        <v>180</v>
      </c>
      <c r="B184" s="28" t="s">
        <v>987</v>
      </c>
      <c r="C184" s="28" t="s">
        <v>404</v>
      </c>
      <c r="D184" s="28" t="s">
        <v>216</v>
      </c>
      <c r="E184" s="28">
        <v>49</v>
      </c>
      <c r="F184" s="28" t="s">
        <v>325</v>
      </c>
      <c r="G184" s="28" t="s">
        <v>325</v>
      </c>
      <c r="H184" s="23" t="str">
        <f t="shared" si="7"/>
        <v>張＊琴</v>
      </c>
      <c r="I184" s="23" t="str">
        <f t="shared" si="6"/>
        <v>1＊100367</v>
      </c>
      <c r="J184" s="28" t="s">
        <v>396</v>
      </c>
      <c r="K184" s="28">
        <v>5760350</v>
      </c>
      <c r="L184" s="60">
        <v>5760350</v>
      </c>
      <c r="M184" s="60"/>
      <c r="N184" s="60"/>
      <c r="O184" s="60"/>
      <c r="P184" s="41" t="s">
        <v>334</v>
      </c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2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2"/>
      <c r="AW184" s="3"/>
      <c r="AX184" s="3"/>
      <c r="AY184" s="1" t="s">
        <v>1377</v>
      </c>
      <c r="AZ184" s="2"/>
      <c r="BA184" s="3"/>
      <c r="BB184" s="3"/>
      <c r="BC184" s="2"/>
      <c r="BD184" s="2"/>
      <c r="BE184" s="2"/>
      <c r="BF184" s="2"/>
      <c r="BG184" s="2"/>
      <c r="BH184" s="3"/>
      <c r="BI184" s="2"/>
      <c r="BJ184" s="2"/>
      <c r="BK184" s="3"/>
      <c r="BL184" s="2"/>
      <c r="BM184" s="1"/>
      <c r="BN184" s="26"/>
    </row>
    <row r="185" spans="1:66" ht="31.2">
      <c r="A185" s="23">
        <v>181</v>
      </c>
      <c r="B185" s="28" t="s">
        <v>1249</v>
      </c>
      <c r="C185" s="28" t="s">
        <v>405</v>
      </c>
      <c r="D185" s="28" t="s">
        <v>218</v>
      </c>
      <c r="E185" s="28">
        <v>61</v>
      </c>
      <c r="F185" s="28" t="s">
        <v>325</v>
      </c>
      <c r="G185" s="28" t="s">
        <v>325</v>
      </c>
      <c r="H185" s="23" t="str">
        <f t="shared" si="7"/>
        <v>呂＊貴</v>
      </c>
      <c r="I185" s="23" t="str">
        <f t="shared" si="6"/>
        <v>1＊602009</v>
      </c>
      <c r="J185" s="28" t="s">
        <v>396</v>
      </c>
      <c r="K185" s="28" t="s">
        <v>1127</v>
      </c>
      <c r="L185" s="63">
        <v>5760190</v>
      </c>
      <c r="M185" s="63">
        <v>5760300</v>
      </c>
      <c r="N185" s="60"/>
      <c r="O185" s="60"/>
      <c r="P185" s="41" t="s">
        <v>334</v>
      </c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2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2"/>
      <c r="AW185" s="3"/>
      <c r="AX185" s="3"/>
      <c r="AY185" s="2"/>
      <c r="AZ185" s="2"/>
      <c r="BA185" s="3"/>
      <c r="BB185" s="3"/>
      <c r="BC185" s="2"/>
      <c r="BD185" s="2"/>
      <c r="BE185" s="1" t="s">
        <v>1377</v>
      </c>
      <c r="BF185" s="2"/>
      <c r="BG185" s="2"/>
      <c r="BH185" s="3"/>
      <c r="BI185" s="2"/>
      <c r="BJ185" s="2"/>
      <c r="BK185" s="3"/>
      <c r="BL185" s="2"/>
      <c r="BM185" s="1"/>
      <c r="BN185" s="26"/>
    </row>
    <row r="186" spans="1:66" ht="31.2">
      <c r="A186" s="23">
        <v>182</v>
      </c>
      <c r="B186" s="32" t="s">
        <v>1005</v>
      </c>
      <c r="C186" s="32" t="s">
        <v>406</v>
      </c>
      <c r="D186" s="32" t="s">
        <v>218</v>
      </c>
      <c r="E186" s="32">
        <v>47</v>
      </c>
      <c r="F186" s="32" t="s">
        <v>325</v>
      </c>
      <c r="G186" s="32" t="s">
        <v>325</v>
      </c>
      <c r="H186" s="23" t="str">
        <f t="shared" si="7"/>
        <v>呂＊暘</v>
      </c>
      <c r="I186" s="23" t="str">
        <f t="shared" si="6"/>
        <v>1＊811561</v>
      </c>
      <c r="J186" s="32" t="s">
        <v>396</v>
      </c>
      <c r="K186" s="32" t="s">
        <v>1136</v>
      </c>
      <c r="L186" s="32">
        <v>5760191</v>
      </c>
      <c r="M186" s="32">
        <v>5760300</v>
      </c>
      <c r="N186" s="32"/>
      <c r="O186" s="32"/>
      <c r="P186" s="46" t="s">
        <v>334</v>
      </c>
      <c r="Q186" s="47"/>
      <c r="R186" s="47"/>
      <c r="S186" s="47"/>
      <c r="T186" s="47"/>
      <c r="U186" s="47"/>
      <c r="V186" s="47"/>
      <c r="W186" s="47"/>
      <c r="X186" s="47"/>
      <c r="Y186" s="47"/>
      <c r="Z186" s="47"/>
      <c r="AA186" s="30"/>
      <c r="AB186" s="47"/>
      <c r="AC186" s="47"/>
      <c r="AD186" s="47"/>
      <c r="AE186" s="47"/>
      <c r="AF186" s="47"/>
      <c r="AG186" s="47"/>
      <c r="AH186" s="47"/>
      <c r="AI186" s="47"/>
      <c r="AJ186" s="47"/>
      <c r="AK186" s="47"/>
      <c r="AL186" s="47"/>
      <c r="AM186" s="47"/>
      <c r="AN186" s="47"/>
      <c r="AO186" s="47"/>
      <c r="AP186" s="47"/>
      <c r="AQ186" s="47"/>
      <c r="AR186" s="47"/>
      <c r="AS186" s="47"/>
      <c r="AT186" s="47"/>
      <c r="AU186" s="47"/>
      <c r="AV186" s="30"/>
      <c r="AW186" s="47"/>
      <c r="AX186" s="47"/>
      <c r="AY186" s="30"/>
      <c r="AZ186" s="30"/>
      <c r="BA186" s="47"/>
      <c r="BB186" s="47"/>
      <c r="BC186" s="30"/>
      <c r="BD186" s="30"/>
      <c r="BE186" s="30"/>
      <c r="BF186" s="31" t="s">
        <v>1133</v>
      </c>
      <c r="BG186" s="30"/>
      <c r="BH186" s="47"/>
      <c r="BI186" s="30"/>
      <c r="BJ186" s="30"/>
      <c r="BK186" s="47"/>
      <c r="BL186" s="30"/>
      <c r="BM186" s="30"/>
      <c r="BN186" s="26"/>
    </row>
    <row r="187" spans="1:66" ht="31.2">
      <c r="A187" s="23">
        <v>183</v>
      </c>
      <c r="B187" s="28" t="s">
        <v>1250</v>
      </c>
      <c r="C187" s="28" t="s">
        <v>407</v>
      </c>
      <c r="D187" s="28" t="s">
        <v>216</v>
      </c>
      <c r="E187" s="28">
        <v>79</v>
      </c>
      <c r="F187" s="28" t="s">
        <v>325</v>
      </c>
      <c r="G187" s="28" t="s">
        <v>325</v>
      </c>
      <c r="H187" s="23" t="str">
        <f t="shared" si="7"/>
        <v>陳＊子</v>
      </c>
      <c r="I187" s="23" t="str">
        <f t="shared" si="6"/>
        <v>2＊567926</v>
      </c>
      <c r="J187" s="28" t="s">
        <v>396</v>
      </c>
      <c r="K187" s="28" t="s">
        <v>1127</v>
      </c>
      <c r="L187" s="63">
        <v>5760190</v>
      </c>
      <c r="M187" s="63">
        <v>5760300</v>
      </c>
      <c r="N187" s="60"/>
      <c r="O187" s="60"/>
      <c r="P187" s="41" t="s">
        <v>334</v>
      </c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2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2"/>
      <c r="AW187" s="3"/>
      <c r="AX187" s="3"/>
      <c r="AY187" s="2"/>
      <c r="AZ187" s="2"/>
      <c r="BA187" s="3"/>
      <c r="BB187" s="3"/>
      <c r="BC187" s="2"/>
      <c r="BD187" s="2"/>
      <c r="BE187" s="1" t="s">
        <v>1377</v>
      </c>
      <c r="BF187" s="2"/>
      <c r="BG187" s="2"/>
      <c r="BH187" s="3"/>
      <c r="BI187" s="2"/>
      <c r="BJ187" s="2"/>
      <c r="BK187" s="3"/>
      <c r="BL187" s="2"/>
      <c r="BM187" s="1"/>
      <c r="BN187" s="26"/>
    </row>
    <row r="188" spans="1:66" ht="31.2">
      <c r="A188" s="23">
        <v>184</v>
      </c>
      <c r="B188" s="32" t="s">
        <v>1251</v>
      </c>
      <c r="C188" s="32" t="s">
        <v>408</v>
      </c>
      <c r="D188" s="32" t="s">
        <v>218</v>
      </c>
      <c r="E188" s="32">
        <v>71</v>
      </c>
      <c r="F188" s="32" t="s">
        <v>325</v>
      </c>
      <c r="G188" s="32" t="s">
        <v>325</v>
      </c>
      <c r="H188" s="23" t="str">
        <f t="shared" si="7"/>
        <v>胡＊暲</v>
      </c>
      <c r="I188" s="23" t="str">
        <f t="shared" si="6"/>
        <v>2＊562241</v>
      </c>
      <c r="J188" s="32" t="s">
        <v>396</v>
      </c>
      <c r="K188" s="32" t="s">
        <v>1137</v>
      </c>
      <c r="L188" s="32">
        <v>5760230</v>
      </c>
      <c r="M188" s="32">
        <v>5760300</v>
      </c>
      <c r="N188" s="32"/>
      <c r="O188" s="32"/>
      <c r="P188" s="46" t="s">
        <v>334</v>
      </c>
      <c r="Q188" s="47"/>
      <c r="R188" s="47"/>
      <c r="S188" s="47"/>
      <c r="T188" s="47"/>
      <c r="U188" s="47"/>
      <c r="V188" s="47"/>
      <c r="W188" s="47"/>
      <c r="X188" s="47"/>
      <c r="Y188" s="47"/>
      <c r="Z188" s="47"/>
      <c r="AA188" s="30"/>
      <c r="AB188" s="47"/>
      <c r="AC188" s="47"/>
      <c r="AD188" s="47"/>
      <c r="AE188" s="47"/>
      <c r="AF188" s="47"/>
      <c r="AG188" s="47"/>
      <c r="AH188" s="47"/>
      <c r="AI188" s="47"/>
      <c r="AJ188" s="47"/>
      <c r="AK188" s="47"/>
      <c r="AL188" s="47"/>
      <c r="AM188" s="47"/>
      <c r="AN188" s="47"/>
      <c r="AO188" s="47"/>
      <c r="AP188" s="47"/>
      <c r="AQ188" s="47"/>
      <c r="AR188" s="47"/>
      <c r="AS188" s="47"/>
      <c r="AT188" s="47"/>
      <c r="AU188" s="47"/>
      <c r="AV188" s="30"/>
      <c r="AW188" s="47"/>
      <c r="AX188" s="47"/>
      <c r="AY188" s="30"/>
      <c r="AZ188" s="30"/>
      <c r="BA188" s="47"/>
      <c r="BB188" s="47"/>
      <c r="BC188" s="30"/>
      <c r="BD188" s="30"/>
      <c r="BE188" s="30"/>
      <c r="BF188" s="30"/>
      <c r="BG188" s="2" t="s">
        <v>1377</v>
      </c>
      <c r="BH188" s="47"/>
      <c r="BI188" s="30"/>
      <c r="BJ188" s="30"/>
      <c r="BK188" s="47"/>
      <c r="BL188" s="30"/>
      <c r="BM188" s="30"/>
      <c r="BN188" s="26"/>
    </row>
    <row r="189" spans="1:66" ht="31.2">
      <c r="A189" s="23">
        <v>185</v>
      </c>
      <c r="B189" s="28" t="s">
        <v>1252</v>
      </c>
      <c r="C189" s="28" t="s">
        <v>409</v>
      </c>
      <c r="D189" s="28" t="s">
        <v>218</v>
      </c>
      <c r="E189" s="28">
        <v>55</v>
      </c>
      <c r="F189" s="28" t="s">
        <v>325</v>
      </c>
      <c r="G189" s="28" t="s">
        <v>325</v>
      </c>
      <c r="H189" s="23" t="str">
        <f t="shared" si="7"/>
        <v>石＊華</v>
      </c>
      <c r="I189" s="23" t="str">
        <f t="shared" si="6"/>
        <v>2＊703326</v>
      </c>
      <c r="J189" s="28" t="s">
        <v>396</v>
      </c>
      <c r="K189" s="28" t="s">
        <v>1127</v>
      </c>
      <c r="L189" s="63">
        <v>5760190</v>
      </c>
      <c r="M189" s="63">
        <v>5760300</v>
      </c>
      <c r="N189" s="60"/>
      <c r="O189" s="60"/>
      <c r="P189" s="41" t="s">
        <v>334</v>
      </c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2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2"/>
      <c r="AW189" s="3"/>
      <c r="AX189" s="3"/>
      <c r="AY189" s="2"/>
      <c r="AZ189" s="2"/>
      <c r="BA189" s="3"/>
      <c r="BB189" s="3"/>
      <c r="BC189" s="2"/>
      <c r="BD189" s="2"/>
      <c r="BE189" s="1" t="s">
        <v>1377</v>
      </c>
      <c r="BF189" s="2"/>
      <c r="BG189" s="2"/>
      <c r="BH189" s="3"/>
      <c r="BI189" s="2"/>
      <c r="BJ189" s="2"/>
      <c r="BK189" s="3"/>
      <c r="BL189" s="2"/>
      <c r="BM189" s="1"/>
      <c r="BN189" s="26"/>
    </row>
    <row r="190" spans="1:66" ht="46.8">
      <c r="A190" s="23">
        <v>186</v>
      </c>
      <c r="B190" s="28" t="s">
        <v>1201</v>
      </c>
      <c r="C190" s="28" t="s">
        <v>340</v>
      </c>
      <c r="D190" s="28" t="s">
        <v>218</v>
      </c>
      <c r="E190" s="28">
        <v>67</v>
      </c>
      <c r="F190" s="28" t="s">
        <v>325</v>
      </c>
      <c r="G190" s="28" t="s">
        <v>325</v>
      </c>
      <c r="H190" s="23" t="str">
        <f t="shared" si="7"/>
        <v>楊＊喜</v>
      </c>
      <c r="I190" s="23" t="str">
        <f t="shared" si="6"/>
        <v>2＊741542</v>
      </c>
      <c r="J190" s="28" t="s">
        <v>396</v>
      </c>
      <c r="K190" s="28" t="s">
        <v>1125</v>
      </c>
      <c r="L190" s="60">
        <v>5760191</v>
      </c>
      <c r="M190" s="60">
        <v>5760300</v>
      </c>
      <c r="N190" s="60">
        <v>5761050</v>
      </c>
      <c r="O190" s="60"/>
      <c r="P190" s="41" t="s">
        <v>334</v>
      </c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2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2"/>
      <c r="AW190" s="3"/>
      <c r="AX190" s="3"/>
      <c r="AY190" s="2"/>
      <c r="AZ190" s="2"/>
      <c r="BA190" s="3"/>
      <c r="BB190" s="3"/>
      <c r="BC190" s="2"/>
      <c r="BD190" s="1" t="s">
        <v>1377</v>
      </c>
      <c r="BE190" s="2"/>
      <c r="BF190" s="1" t="s">
        <v>1133</v>
      </c>
      <c r="BG190" s="2"/>
      <c r="BH190" s="3"/>
      <c r="BI190" s="1" t="s">
        <v>1114</v>
      </c>
      <c r="BJ190" s="2"/>
      <c r="BK190" s="3"/>
      <c r="BL190" s="2"/>
      <c r="BM190" s="1"/>
      <c r="BN190" s="26"/>
    </row>
    <row r="191" spans="1:66" ht="16.2">
      <c r="A191" s="23">
        <v>187</v>
      </c>
      <c r="B191" s="28" t="s">
        <v>666</v>
      </c>
      <c r="C191" s="28" t="s">
        <v>410</v>
      </c>
      <c r="D191" s="28" t="s">
        <v>218</v>
      </c>
      <c r="E191" s="28">
        <v>64</v>
      </c>
      <c r="F191" s="28" t="s">
        <v>325</v>
      </c>
      <c r="G191" s="28" t="s">
        <v>325</v>
      </c>
      <c r="H191" s="23" t="str">
        <f t="shared" si="7"/>
        <v>尤＊雄</v>
      </c>
      <c r="I191" s="23" t="str">
        <f t="shared" si="6"/>
        <v>2＊760922</v>
      </c>
      <c r="J191" s="28" t="s">
        <v>396</v>
      </c>
      <c r="K191" s="28">
        <v>5761110</v>
      </c>
      <c r="L191" s="60">
        <v>5761110</v>
      </c>
      <c r="M191" s="60"/>
      <c r="N191" s="60"/>
      <c r="O191" s="60"/>
      <c r="P191" s="41" t="s">
        <v>334</v>
      </c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2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2"/>
      <c r="AW191" s="3"/>
      <c r="AX191" s="3"/>
      <c r="AY191" s="2"/>
      <c r="AZ191" s="1" t="s">
        <v>1377</v>
      </c>
      <c r="BA191" s="3"/>
      <c r="BB191" s="3"/>
      <c r="BC191" s="2"/>
      <c r="BD191" s="2"/>
      <c r="BE191" s="2"/>
      <c r="BF191" s="2"/>
      <c r="BG191" s="2"/>
      <c r="BH191" s="3"/>
      <c r="BI191" s="2"/>
      <c r="BJ191" s="2"/>
      <c r="BK191" s="3"/>
      <c r="BL191" s="2"/>
      <c r="BM191" s="1"/>
      <c r="BN191" s="26"/>
    </row>
    <row r="192" spans="1:66" ht="46.8">
      <c r="A192" s="23">
        <v>188</v>
      </c>
      <c r="B192" s="28" t="s">
        <v>1253</v>
      </c>
      <c r="C192" s="28" t="s">
        <v>411</v>
      </c>
      <c r="D192" s="28" t="s">
        <v>218</v>
      </c>
      <c r="E192" s="28">
        <v>33</v>
      </c>
      <c r="F192" s="28" t="s">
        <v>325</v>
      </c>
      <c r="G192" s="28" t="s">
        <v>325</v>
      </c>
      <c r="H192" s="23" t="str">
        <f t="shared" si="7"/>
        <v>李＊羲</v>
      </c>
      <c r="I192" s="23" t="str">
        <f t="shared" si="6"/>
        <v>2＊763971</v>
      </c>
      <c r="J192" s="28" t="s">
        <v>396</v>
      </c>
      <c r="K192" s="28" t="s">
        <v>1134</v>
      </c>
      <c r="L192" s="60">
        <v>5760190</v>
      </c>
      <c r="M192" s="60">
        <v>5760300</v>
      </c>
      <c r="N192" s="60">
        <v>5761085</v>
      </c>
      <c r="O192" s="60"/>
      <c r="P192" s="41" t="s">
        <v>334</v>
      </c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2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2"/>
      <c r="AW192" s="3"/>
      <c r="AX192" s="3"/>
      <c r="AY192" s="2"/>
      <c r="AZ192" s="2"/>
      <c r="BA192" s="3"/>
      <c r="BB192" s="3"/>
      <c r="BC192" s="2"/>
      <c r="BD192" s="2"/>
      <c r="BE192" s="1" t="s">
        <v>1377</v>
      </c>
      <c r="BF192" s="2"/>
      <c r="BG192" s="2"/>
      <c r="BH192" s="3"/>
      <c r="BI192" s="2"/>
      <c r="BJ192" s="2"/>
      <c r="BK192" s="3"/>
      <c r="BL192" s="2"/>
      <c r="BM192" s="32" t="s">
        <v>1098</v>
      </c>
      <c r="BN192" s="26"/>
    </row>
    <row r="193" spans="1:66" ht="31.2">
      <c r="A193" s="23">
        <v>189</v>
      </c>
      <c r="B193" s="28" t="s">
        <v>1254</v>
      </c>
      <c r="C193" s="28" t="s">
        <v>412</v>
      </c>
      <c r="D193" s="28" t="s">
        <v>216</v>
      </c>
      <c r="E193" s="28">
        <v>64</v>
      </c>
      <c r="F193" s="28" t="s">
        <v>325</v>
      </c>
      <c r="G193" s="28" t="s">
        <v>325</v>
      </c>
      <c r="H193" s="23" t="str">
        <f t="shared" si="7"/>
        <v>沈＊美</v>
      </c>
      <c r="I193" s="23" t="str">
        <f t="shared" si="6"/>
        <v>2＊764047</v>
      </c>
      <c r="J193" s="28" t="s">
        <v>396</v>
      </c>
      <c r="K193" s="28" t="s">
        <v>1127</v>
      </c>
      <c r="L193" s="63">
        <v>5760190</v>
      </c>
      <c r="M193" s="63">
        <v>5760300</v>
      </c>
      <c r="N193" s="60"/>
      <c r="O193" s="60"/>
      <c r="P193" s="41" t="s">
        <v>334</v>
      </c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2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2"/>
      <c r="AW193" s="3"/>
      <c r="AX193" s="3"/>
      <c r="AY193" s="2"/>
      <c r="AZ193" s="2"/>
      <c r="BA193" s="3"/>
      <c r="BB193" s="3"/>
      <c r="BC193" s="2"/>
      <c r="BD193" s="2"/>
      <c r="BE193" s="1" t="s">
        <v>1377</v>
      </c>
      <c r="BF193" s="2"/>
      <c r="BG193" s="2"/>
      <c r="BH193" s="3"/>
      <c r="BI193" s="2"/>
      <c r="BJ193" s="2"/>
      <c r="BK193" s="3"/>
      <c r="BL193" s="2"/>
      <c r="BM193" s="1"/>
      <c r="BN193" s="26"/>
    </row>
    <row r="194" spans="1:66" ht="46.8">
      <c r="A194" s="23">
        <v>190</v>
      </c>
      <c r="B194" s="28" t="s">
        <v>1255</v>
      </c>
      <c r="C194" s="28" t="s">
        <v>413</v>
      </c>
      <c r="D194" s="28" t="s">
        <v>216</v>
      </c>
      <c r="E194" s="28">
        <v>84</v>
      </c>
      <c r="F194" s="28" t="s">
        <v>325</v>
      </c>
      <c r="G194" s="28" t="s">
        <v>325</v>
      </c>
      <c r="H194" s="23" t="str">
        <f t="shared" si="7"/>
        <v>廖＊</v>
      </c>
      <c r="I194" s="23" t="str">
        <f t="shared" si="6"/>
        <v>2＊764115</v>
      </c>
      <c r="J194" s="28" t="s">
        <v>396</v>
      </c>
      <c r="K194" s="28" t="s">
        <v>1132</v>
      </c>
      <c r="L194" s="63">
        <v>5760190</v>
      </c>
      <c r="M194" s="63">
        <v>5760300</v>
      </c>
      <c r="N194" s="60">
        <v>5761050</v>
      </c>
      <c r="O194" s="60"/>
      <c r="P194" s="41" t="s">
        <v>334</v>
      </c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2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2"/>
      <c r="AW194" s="3"/>
      <c r="AX194" s="3"/>
      <c r="AY194" s="2"/>
      <c r="AZ194" s="2"/>
      <c r="BA194" s="3"/>
      <c r="BB194" s="3"/>
      <c r="BC194" s="2"/>
      <c r="BD194" s="1" t="s">
        <v>1377</v>
      </c>
      <c r="BE194" s="1" t="s">
        <v>1377</v>
      </c>
      <c r="BF194" s="2"/>
      <c r="BG194" s="2"/>
      <c r="BH194" s="3"/>
      <c r="BI194" s="1"/>
      <c r="BJ194" s="2"/>
      <c r="BK194" s="3"/>
      <c r="BL194" s="2"/>
      <c r="BM194" s="1"/>
      <c r="BN194" s="26"/>
    </row>
    <row r="195" spans="1:66" ht="16.2">
      <c r="A195" s="23">
        <v>191</v>
      </c>
      <c r="B195" s="28" t="s">
        <v>594</v>
      </c>
      <c r="C195" s="28" t="s">
        <v>414</v>
      </c>
      <c r="D195" s="28" t="s">
        <v>218</v>
      </c>
      <c r="E195" s="28">
        <v>66</v>
      </c>
      <c r="F195" s="28" t="s">
        <v>325</v>
      </c>
      <c r="G195" s="28" t="s">
        <v>325</v>
      </c>
      <c r="H195" s="23" t="str">
        <f t="shared" si="7"/>
        <v>湯＊禮</v>
      </c>
      <c r="I195" s="23" t="str">
        <f t="shared" si="6"/>
        <v>2＊764283</v>
      </c>
      <c r="J195" s="28" t="s">
        <v>396</v>
      </c>
      <c r="K195" s="28">
        <v>5761110</v>
      </c>
      <c r="L195" s="60">
        <v>5761110</v>
      </c>
      <c r="M195" s="60"/>
      <c r="N195" s="60"/>
      <c r="O195" s="60"/>
      <c r="P195" s="41" t="s">
        <v>334</v>
      </c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2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2"/>
      <c r="AW195" s="3"/>
      <c r="AX195" s="3"/>
      <c r="AY195" s="2"/>
      <c r="AZ195" s="1" t="s">
        <v>1377</v>
      </c>
      <c r="BA195" s="3"/>
      <c r="BB195" s="3"/>
      <c r="BC195" s="2"/>
      <c r="BD195" s="2"/>
      <c r="BE195" s="2"/>
      <c r="BF195" s="2"/>
      <c r="BG195" s="2"/>
      <c r="BH195" s="3"/>
      <c r="BI195" s="2"/>
      <c r="BJ195" s="2"/>
      <c r="BK195" s="3"/>
      <c r="BL195" s="2"/>
      <c r="BM195" s="1"/>
      <c r="BN195" s="26"/>
    </row>
    <row r="196" spans="1:66" ht="46.8">
      <c r="A196" s="23">
        <v>192</v>
      </c>
      <c r="B196" s="28" t="s">
        <v>1256</v>
      </c>
      <c r="C196" s="28" t="s">
        <v>415</v>
      </c>
      <c r="D196" s="28" t="s">
        <v>216</v>
      </c>
      <c r="E196" s="28">
        <v>60</v>
      </c>
      <c r="F196" s="28" t="s">
        <v>325</v>
      </c>
      <c r="G196" s="28" t="s">
        <v>325</v>
      </c>
      <c r="H196" s="23" t="str">
        <f t="shared" si="7"/>
        <v>吳＊珍</v>
      </c>
      <c r="I196" s="23" t="str">
        <f t="shared" si="6"/>
        <v>2＊326920</v>
      </c>
      <c r="J196" s="28" t="s">
        <v>396</v>
      </c>
      <c r="K196" s="28" t="s">
        <v>1132</v>
      </c>
      <c r="L196" s="63">
        <v>5760190</v>
      </c>
      <c r="M196" s="63">
        <v>5760300</v>
      </c>
      <c r="N196" s="63">
        <v>5761050</v>
      </c>
      <c r="O196" s="60"/>
      <c r="P196" s="41" t="s">
        <v>334</v>
      </c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2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2"/>
      <c r="AW196" s="3"/>
      <c r="AX196" s="3"/>
      <c r="AY196" s="2"/>
      <c r="AZ196" s="2"/>
      <c r="BA196" s="3"/>
      <c r="BB196" s="3"/>
      <c r="BC196" s="1" t="s">
        <v>1377</v>
      </c>
      <c r="BD196" s="2"/>
      <c r="BE196" s="1" t="s">
        <v>1377</v>
      </c>
      <c r="BF196" s="2"/>
      <c r="BG196" s="2"/>
      <c r="BH196" s="3"/>
      <c r="BI196" s="2"/>
      <c r="BJ196" s="2"/>
      <c r="BK196" s="3"/>
      <c r="BL196" s="2"/>
      <c r="BM196" s="1"/>
      <c r="BN196" s="26"/>
    </row>
    <row r="197" spans="1:66" ht="46.8">
      <c r="A197" s="23">
        <v>193</v>
      </c>
      <c r="B197" s="28" t="s">
        <v>1022</v>
      </c>
      <c r="C197" s="28" t="s">
        <v>416</v>
      </c>
      <c r="D197" s="28" t="s">
        <v>216</v>
      </c>
      <c r="E197" s="28">
        <v>69</v>
      </c>
      <c r="F197" s="28" t="s">
        <v>325</v>
      </c>
      <c r="G197" s="28" t="s">
        <v>325</v>
      </c>
      <c r="H197" s="23" t="str">
        <f t="shared" si="7"/>
        <v>施＊貴</v>
      </c>
      <c r="I197" s="23" t="str">
        <f t="shared" ref="I197:I260" si="8">REPLACE(C197,2,1,"＊")</f>
        <v>0＊298267</v>
      </c>
      <c r="J197" s="28" t="s">
        <v>417</v>
      </c>
      <c r="K197" s="28" t="s">
        <v>1132</v>
      </c>
      <c r="L197" s="63">
        <v>5760190</v>
      </c>
      <c r="M197" s="63">
        <v>5760300</v>
      </c>
      <c r="N197" s="63">
        <v>5761050</v>
      </c>
      <c r="O197" s="60"/>
      <c r="P197" s="41" t="s">
        <v>334</v>
      </c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2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2"/>
      <c r="AW197" s="3"/>
      <c r="AX197" s="3"/>
      <c r="AY197" s="2"/>
      <c r="AZ197" s="2"/>
      <c r="BA197" s="3"/>
      <c r="BB197" s="3"/>
      <c r="BC197" s="2"/>
      <c r="BD197" s="1" t="s">
        <v>1377</v>
      </c>
      <c r="BE197" s="1" t="s">
        <v>1377</v>
      </c>
      <c r="BF197" s="2"/>
      <c r="BG197" s="2"/>
      <c r="BH197" s="3"/>
      <c r="BI197" s="2"/>
      <c r="BJ197" s="2"/>
      <c r="BK197" s="3"/>
      <c r="BL197" s="2"/>
      <c r="BM197" s="1"/>
      <c r="BN197" s="26"/>
    </row>
    <row r="198" spans="1:66" ht="16.2">
      <c r="A198" s="23">
        <v>194</v>
      </c>
      <c r="B198" s="28" t="s">
        <v>1257</v>
      </c>
      <c r="C198" s="28" t="s">
        <v>418</v>
      </c>
      <c r="D198" s="28" t="s">
        <v>218</v>
      </c>
      <c r="E198" s="28">
        <v>86</v>
      </c>
      <c r="F198" s="28" t="s">
        <v>325</v>
      </c>
      <c r="G198" s="28" t="s">
        <v>325</v>
      </c>
      <c r="H198" s="23" t="str">
        <f t="shared" si="7"/>
        <v>李＊發</v>
      </c>
      <c r="I198" s="23" t="str">
        <f t="shared" si="8"/>
        <v>0＊928807</v>
      </c>
      <c r="J198" s="28" t="s">
        <v>417</v>
      </c>
      <c r="K198" s="28">
        <v>5761110</v>
      </c>
      <c r="L198" s="60">
        <v>5761110</v>
      </c>
      <c r="M198" s="60"/>
      <c r="N198" s="60"/>
      <c r="O198" s="60"/>
      <c r="P198" s="41" t="s">
        <v>334</v>
      </c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2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2"/>
      <c r="AW198" s="3"/>
      <c r="AX198" s="3"/>
      <c r="AY198" s="2"/>
      <c r="AZ198" s="1" t="s">
        <v>1377</v>
      </c>
      <c r="BA198" s="3"/>
      <c r="BB198" s="3"/>
      <c r="BC198" s="2"/>
      <c r="BD198" s="2"/>
      <c r="BE198" s="2"/>
      <c r="BF198" s="2"/>
      <c r="BG198" s="2"/>
      <c r="BH198" s="3"/>
      <c r="BI198" s="2"/>
      <c r="BJ198" s="2"/>
      <c r="BK198" s="3"/>
      <c r="BL198" s="2"/>
      <c r="BM198" s="1"/>
      <c r="BN198" s="26"/>
    </row>
    <row r="199" spans="1:66" ht="31.2">
      <c r="A199" s="23">
        <v>195</v>
      </c>
      <c r="B199" s="28" t="s">
        <v>1258</v>
      </c>
      <c r="C199" s="28" t="s">
        <v>419</v>
      </c>
      <c r="D199" s="28" t="s">
        <v>218</v>
      </c>
      <c r="E199" s="28">
        <v>73</v>
      </c>
      <c r="F199" s="28" t="s">
        <v>325</v>
      </c>
      <c r="G199" s="28" t="s">
        <v>325</v>
      </c>
      <c r="H199" s="23" t="str">
        <f t="shared" si="7"/>
        <v>黃＊雄</v>
      </c>
      <c r="I199" s="23" t="str">
        <f t="shared" si="8"/>
        <v>1＊598171</v>
      </c>
      <c r="J199" s="28" t="s">
        <v>417</v>
      </c>
      <c r="K199" s="28" t="s">
        <v>1127</v>
      </c>
      <c r="L199" s="63">
        <v>5760190</v>
      </c>
      <c r="M199" s="63">
        <v>5760300</v>
      </c>
      <c r="N199" s="60"/>
      <c r="O199" s="60"/>
      <c r="P199" s="41" t="s">
        <v>334</v>
      </c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2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2"/>
      <c r="AW199" s="3"/>
      <c r="AX199" s="3"/>
      <c r="AY199" s="2"/>
      <c r="AZ199" s="2"/>
      <c r="BA199" s="3"/>
      <c r="BB199" s="3"/>
      <c r="BC199" s="2"/>
      <c r="BD199" s="2"/>
      <c r="BE199" s="1" t="s">
        <v>1377</v>
      </c>
      <c r="BF199" s="2"/>
      <c r="BG199" s="2"/>
      <c r="BH199" s="3"/>
      <c r="BI199" s="2"/>
      <c r="BJ199" s="2"/>
      <c r="BK199" s="3"/>
      <c r="BL199" s="2"/>
      <c r="BM199" s="1"/>
      <c r="BN199" s="26"/>
    </row>
    <row r="200" spans="1:66" ht="31.2">
      <c r="A200" s="23">
        <v>196</v>
      </c>
      <c r="B200" s="28" t="s">
        <v>1259</v>
      </c>
      <c r="C200" s="28" t="s">
        <v>420</v>
      </c>
      <c r="D200" s="28" t="s">
        <v>218</v>
      </c>
      <c r="E200" s="28">
        <v>63</v>
      </c>
      <c r="F200" s="28" t="s">
        <v>396</v>
      </c>
      <c r="G200" s="28" t="s">
        <v>421</v>
      </c>
      <c r="H200" s="23" t="str">
        <f t="shared" si="7"/>
        <v>謝＊宏</v>
      </c>
      <c r="I200" s="23" t="str">
        <f t="shared" si="8"/>
        <v>2＊882240</v>
      </c>
      <c r="J200" s="28" t="s">
        <v>417</v>
      </c>
      <c r="K200" s="28" t="s">
        <v>1130</v>
      </c>
      <c r="L200" s="60">
        <v>5760191</v>
      </c>
      <c r="M200" s="60">
        <v>5760300</v>
      </c>
      <c r="N200" s="60"/>
      <c r="O200" s="60"/>
      <c r="P200" s="41" t="s">
        <v>334</v>
      </c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1" t="s">
        <v>1377</v>
      </c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2"/>
      <c r="AW200" s="3"/>
      <c r="AX200" s="3"/>
      <c r="AY200" s="2"/>
      <c r="AZ200" s="2"/>
      <c r="BA200" s="3"/>
      <c r="BB200" s="3"/>
      <c r="BC200" s="2"/>
      <c r="BD200" s="2"/>
      <c r="BE200" s="2"/>
      <c r="BF200" s="2"/>
      <c r="BG200" s="2"/>
      <c r="BH200" s="3"/>
      <c r="BI200" s="2"/>
      <c r="BJ200" s="2"/>
      <c r="BK200" s="3"/>
      <c r="BL200" s="2"/>
      <c r="BM200" s="1"/>
      <c r="BN200" s="26"/>
    </row>
    <row r="201" spans="1:66" ht="31.2">
      <c r="A201" s="23">
        <v>197</v>
      </c>
      <c r="B201" s="28" t="s">
        <v>1260</v>
      </c>
      <c r="C201" s="28" t="s">
        <v>422</v>
      </c>
      <c r="D201" s="28" t="s">
        <v>218</v>
      </c>
      <c r="E201" s="28">
        <v>83</v>
      </c>
      <c r="F201" s="28" t="s">
        <v>325</v>
      </c>
      <c r="G201" s="28" t="s">
        <v>325</v>
      </c>
      <c r="H201" s="23" t="str">
        <f t="shared" si="7"/>
        <v>陳＊樹</v>
      </c>
      <c r="I201" s="23" t="str">
        <f t="shared" si="8"/>
        <v>0＊881338</v>
      </c>
      <c r="J201" s="28" t="s">
        <v>421</v>
      </c>
      <c r="K201" s="28" t="s">
        <v>1127</v>
      </c>
      <c r="L201" s="63">
        <v>5760190</v>
      </c>
      <c r="M201" s="63">
        <v>5760300</v>
      </c>
      <c r="N201" s="60"/>
      <c r="O201" s="60"/>
      <c r="P201" s="41" t="s">
        <v>334</v>
      </c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2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2"/>
      <c r="AW201" s="3"/>
      <c r="AX201" s="3"/>
      <c r="AY201" s="2"/>
      <c r="AZ201" s="2"/>
      <c r="BA201" s="3"/>
      <c r="BB201" s="3"/>
      <c r="BC201" s="2"/>
      <c r="BD201" s="2"/>
      <c r="BE201" s="1" t="s">
        <v>1377</v>
      </c>
      <c r="BF201" s="2"/>
      <c r="BG201" s="2"/>
      <c r="BH201" s="3"/>
      <c r="BI201" s="2"/>
      <c r="BJ201" s="2"/>
      <c r="BK201" s="3"/>
      <c r="BL201" s="2"/>
      <c r="BM201" s="1"/>
      <c r="BN201" s="26"/>
    </row>
    <row r="202" spans="1:66" ht="31.2">
      <c r="A202" s="23">
        <v>198</v>
      </c>
      <c r="B202" s="28" t="s">
        <v>1261</v>
      </c>
      <c r="C202" s="28" t="s">
        <v>423</v>
      </c>
      <c r="D202" s="28" t="s">
        <v>216</v>
      </c>
      <c r="E202" s="28">
        <v>66</v>
      </c>
      <c r="F202" s="28" t="s">
        <v>325</v>
      </c>
      <c r="G202" s="28" t="s">
        <v>325</v>
      </c>
      <c r="H202" s="23" t="str">
        <f t="shared" si="7"/>
        <v>許＊阿樣</v>
      </c>
      <c r="I202" s="23" t="str">
        <f t="shared" si="8"/>
        <v>0＊572013</v>
      </c>
      <c r="J202" s="28" t="s">
        <v>421</v>
      </c>
      <c r="K202" s="28" t="s">
        <v>1130</v>
      </c>
      <c r="L202" s="60">
        <v>5760191</v>
      </c>
      <c r="M202" s="60">
        <v>5760300</v>
      </c>
      <c r="N202" s="60"/>
      <c r="O202" s="60"/>
      <c r="P202" s="41" t="s">
        <v>334</v>
      </c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2"/>
      <c r="AB202" s="3"/>
      <c r="AC202" s="1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2"/>
      <c r="AW202" s="3"/>
      <c r="AX202" s="3"/>
      <c r="AY202" s="2"/>
      <c r="AZ202" s="2"/>
      <c r="BA202" s="3"/>
      <c r="BB202" s="3"/>
      <c r="BC202" s="2"/>
      <c r="BD202" s="2"/>
      <c r="BE202" s="2"/>
      <c r="BF202" s="1" t="s">
        <v>1126</v>
      </c>
      <c r="BG202" s="2"/>
      <c r="BH202" s="3"/>
      <c r="BI202" s="2"/>
      <c r="BJ202" s="2"/>
      <c r="BK202" s="3"/>
      <c r="BL202" s="2"/>
      <c r="BM202" s="1"/>
      <c r="BN202" s="26"/>
    </row>
    <row r="203" spans="1:66" ht="46.8">
      <c r="A203" s="23">
        <v>199</v>
      </c>
      <c r="B203" s="28" t="s">
        <v>1262</v>
      </c>
      <c r="C203" s="28" t="s">
        <v>424</v>
      </c>
      <c r="D203" s="28" t="s">
        <v>218</v>
      </c>
      <c r="E203" s="28">
        <v>61</v>
      </c>
      <c r="F203" s="28" t="s">
        <v>325</v>
      </c>
      <c r="G203" s="28" t="s">
        <v>325</v>
      </c>
      <c r="H203" s="23" t="str">
        <f t="shared" si="7"/>
        <v>李＊闊</v>
      </c>
      <c r="I203" s="23" t="str">
        <f t="shared" si="8"/>
        <v>0＊728476</v>
      </c>
      <c r="J203" s="28" t="s">
        <v>421</v>
      </c>
      <c r="K203" s="28" t="s">
        <v>1125</v>
      </c>
      <c r="L203" s="60">
        <v>5760191</v>
      </c>
      <c r="M203" s="60">
        <v>5760300</v>
      </c>
      <c r="N203" s="60">
        <v>5761050</v>
      </c>
      <c r="O203" s="60"/>
      <c r="P203" s="41" t="s">
        <v>334</v>
      </c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2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2"/>
      <c r="AW203" s="3"/>
      <c r="AX203" s="3"/>
      <c r="AY203" s="2"/>
      <c r="AZ203" s="2"/>
      <c r="BA203" s="3"/>
      <c r="BB203" s="3"/>
      <c r="BC203" s="1" t="s">
        <v>1377</v>
      </c>
      <c r="BD203" s="2"/>
      <c r="BE203" s="2"/>
      <c r="BF203" s="1" t="s">
        <v>1133</v>
      </c>
      <c r="BG203" s="2"/>
      <c r="BH203" s="3"/>
      <c r="BI203" s="2"/>
      <c r="BJ203" s="2"/>
      <c r="BK203" s="3"/>
      <c r="BL203" s="2"/>
      <c r="BM203" s="1"/>
      <c r="BN203" s="26"/>
    </row>
    <row r="204" spans="1:66" ht="46.8">
      <c r="A204" s="23">
        <v>200</v>
      </c>
      <c r="B204" s="28" t="s">
        <v>1263</v>
      </c>
      <c r="C204" s="28" t="s">
        <v>425</v>
      </c>
      <c r="D204" s="28" t="s">
        <v>216</v>
      </c>
      <c r="E204" s="28">
        <v>54</v>
      </c>
      <c r="F204" s="28" t="s">
        <v>325</v>
      </c>
      <c r="G204" s="28" t="s">
        <v>325</v>
      </c>
      <c r="H204" s="23" t="str">
        <f t="shared" si="7"/>
        <v>楊＊燕</v>
      </c>
      <c r="I204" s="23" t="str">
        <f t="shared" si="8"/>
        <v>0＊154677</v>
      </c>
      <c r="J204" s="28" t="s">
        <v>421</v>
      </c>
      <c r="K204" s="28" t="s">
        <v>1125</v>
      </c>
      <c r="L204" s="63">
        <v>5760191</v>
      </c>
      <c r="M204" s="63">
        <v>5760300</v>
      </c>
      <c r="N204" s="63">
        <v>5761050</v>
      </c>
      <c r="O204" s="60"/>
      <c r="P204" s="41" t="s">
        <v>334</v>
      </c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2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2"/>
      <c r="AW204" s="3"/>
      <c r="AX204" s="3"/>
      <c r="AY204" s="2"/>
      <c r="AZ204" s="2"/>
      <c r="BA204" s="3"/>
      <c r="BB204" s="3"/>
      <c r="BC204" s="2"/>
      <c r="BD204" s="1" t="s">
        <v>1377</v>
      </c>
      <c r="BE204" s="2"/>
      <c r="BF204" s="1" t="s">
        <v>1133</v>
      </c>
      <c r="BG204" s="2"/>
      <c r="BH204" s="3"/>
      <c r="BI204" s="2"/>
      <c r="BJ204" s="2"/>
      <c r="BK204" s="3"/>
      <c r="BL204" s="2"/>
      <c r="BM204" s="1"/>
      <c r="BN204" s="26"/>
    </row>
    <row r="205" spans="1:66" ht="31.2">
      <c r="A205" s="23">
        <v>201</v>
      </c>
      <c r="B205" s="28" t="s">
        <v>215</v>
      </c>
      <c r="C205" s="28" t="s">
        <v>110</v>
      </c>
      <c r="D205" s="28" t="s">
        <v>216</v>
      </c>
      <c r="E205" s="28">
        <v>62</v>
      </c>
      <c r="F205" s="28" t="s">
        <v>325</v>
      </c>
      <c r="G205" s="28" t="s">
        <v>325</v>
      </c>
      <c r="H205" s="23" t="str">
        <f t="shared" si="7"/>
        <v>陳＊金鳳</v>
      </c>
      <c r="I205" s="23" t="str">
        <f t="shared" si="8"/>
        <v>1＊245344</v>
      </c>
      <c r="J205" s="28" t="s">
        <v>421</v>
      </c>
      <c r="K205" s="28" t="s">
        <v>1127</v>
      </c>
      <c r="L205" s="63">
        <v>5760190</v>
      </c>
      <c r="M205" s="63">
        <v>5760300</v>
      </c>
      <c r="N205" s="60"/>
      <c r="O205" s="60"/>
      <c r="P205" s="41" t="s">
        <v>334</v>
      </c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2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2"/>
      <c r="AW205" s="3"/>
      <c r="AX205" s="3"/>
      <c r="AY205" s="2"/>
      <c r="AZ205" s="2"/>
      <c r="BA205" s="3"/>
      <c r="BB205" s="3"/>
      <c r="BC205" s="2"/>
      <c r="BD205" s="2"/>
      <c r="BE205" s="1" t="s">
        <v>1377</v>
      </c>
      <c r="BF205" s="2"/>
      <c r="BG205" s="2"/>
      <c r="BH205" s="3"/>
      <c r="BI205" s="2"/>
      <c r="BJ205" s="2"/>
      <c r="BK205" s="3"/>
      <c r="BL205" s="2"/>
      <c r="BM205" s="1"/>
      <c r="BN205" s="26"/>
    </row>
    <row r="206" spans="1:66" ht="16.2">
      <c r="A206" s="23">
        <v>202</v>
      </c>
      <c r="B206" s="28" t="s">
        <v>595</v>
      </c>
      <c r="C206" s="28" t="s">
        <v>426</v>
      </c>
      <c r="D206" s="28" t="s">
        <v>218</v>
      </c>
      <c r="E206" s="28">
        <v>57</v>
      </c>
      <c r="F206" s="28" t="s">
        <v>325</v>
      </c>
      <c r="G206" s="28" t="s">
        <v>325</v>
      </c>
      <c r="H206" s="23" t="str">
        <f t="shared" si="7"/>
        <v>何＊亮</v>
      </c>
      <c r="I206" s="23" t="str">
        <f t="shared" si="8"/>
        <v>2＊766179</v>
      </c>
      <c r="J206" s="28" t="s">
        <v>421</v>
      </c>
      <c r="K206" s="28">
        <v>5761110</v>
      </c>
      <c r="L206" s="60">
        <v>5761110</v>
      </c>
      <c r="M206" s="60"/>
      <c r="N206" s="60"/>
      <c r="O206" s="60"/>
      <c r="P206" s="41" t="s">
        <v>334</v>
      </c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2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2"/>
      <c r="AW206" s="3"/>
      <c r="AX206" s="3"/>
      <c r="AY206" s="2"/>
      <c r="AZ206" s="1" t="s">
        <v>1377</v>
      </c>
      <c r="BA206" s="3"/>
      <c r="BB206" s="3"/>
      <c r="BC206" s="2"/>
      <c r="BD206" s="2"/>
      <c r="BE206" s="2"/>
      <c r="BF206" s="2"/>
      <c r="BG206" s="2"/>
      <c r="BH206" s="3"/>
      <c r="BI206" s="2"/>
      <c r="BJ206" s="2"/>
      <c r="BK206" s="3"/>
      <c r="BL206" s="2"/>
      <c r="BM206" s="1"/>
      <c r="BN206" s="26"/>
    </row>
    <row r="207" spans="1:66" ht="31.2">
      <c r="A207" s="23">
        <v>203</v>
      </c>
      <c r="B207" s="28" t="s">
        <v>1264</v>
      </c>
      <c r="C207" s="28" t="s">
        <v>427</v>
      </c>
      <c r="D207" s="28" t="s">
        <v>218</v>
      </c>
      <c r="E207" s="28">
        <v>78</v>
      </c>
      <c r="F207" s="28" t="s">
        <v>325</v>
      </c>
      <c r="G207" s="28" t="s">
        <v>325</v>
      </c>
      <c r="H207" s="23" t="str">
        <f t="shared" si="7"/>
        <v>林＊山</v>
      </c>
      <c r="I207" s="23" t="str">
        <f t="shared" si="8"/>
        <v>0＊586544</v>
      </c>
      <c r="J207" s="28" t="s">
        <v>421</v>
      </c>
      <c r="K207" s="28" t="s">
        <v>1127</v>
      </c>
      <c r="L207" s="63">
        <v>5760190</v>
      </c>
      <c r="M207" s="63">
        <v>5760300</v>
      </c>
      <c r="N207" s="60"/>
      <c r="O207" s="60"/>
      <c r="P207" s="41" t="s">
        <v>334</v>
      </c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2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2"/>
      <c r="AW207" s="3"/>
      <c r="AX207" s="3"/>
      <c r="AY207" s="2"/>
      <c r="AZ207" s="2"/>
      <c r="BA207" s="3"/>
      <c r="BB207" s="3"/>
      <c r="BC207" s="2"/>
      <c r="BD207" s="2"/>
      <c r="BE207" s="1" t="s">
        <v>1377</v>
      </c>
      <c r="BF207" s="2"/>
      <c r="BG207" s="2"/>
      <c r="BH207" s="3"/>
      <c r="BI207" s="2"/>
      <c r="BJ207" s="2"/>
      <c r="BK207" s="3"/>
      <c r="BL207" s="2"/>
      <c r="BM207" s="1"/>
      <c r="BN207" s="26"/>
    </row>
    <row r="208" spans="1:66" ht="31.2">
      <c r="A208" s="23">
        <v>204</v>
      </c>
      <c r="B208" s="28" t="s">
        <v>1265</v>
      </c>
      <c r="C208" s="28" t="s">
        <v>428</v>
      </c>
      <c r="D208" s="28" t="s">
        <v>218</v>
      </c>
      <c r="E208" s="28">
        <v>81</v>
      </c>
      <c r="F208" s="28" t="s">
        <v>325</v>
      </c>
      <c r="G208" s="28" t="s">
        <v>325</v>
      </c>
      <c r="H208" s="23" t="str">
        <f t="shared" si="7"/>
        <v>陳＊富</v>
      </c>
      <c r="I208" s="23" t="str">
        <f t="shared" si="8"/>
        <v>1＊204317</v>
      </c>
      <c r="J208" s="28" t="s">
        <v>421</v>
      </c>
      <c r="K208" s="28" t="s">
        <v>1127</v>
      </c>
      <c r="L208" s="63">
        <v>5760190</v>
      </c>
      <c r="M208" s="63">
        <v>5760300</v>
      </c>
      <c r="N208" s="60"/>
      <c r="O208" s="60"/>
      <c r="P208" s="41" t="s">
        <v>334</v>
      </c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2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2"/>
      <c r="AW208" s="3"/>
      <c r="AX208" s="3"/>
      <c r="AY208" s="2"/>
      <c r="AZ208" s="2"/>
      <c r="BA208" s="3"/>
      <c r="BB208" s="3"/>
      <c r="BC208" s="2"/>
      <c r="BD208" s="2"/>
      <c r="BE208" s="1" t="s">
        <v>1377</v>
      </c>
      <c r="BF208" s="2"/>
      <c r="BG208" s="2"/>
      <c r="BH208" s="3"/>
      <c r="BI208" s="2"/>
      <c r="BJ208" s="2"/>
      <c r="BK208" s="3"/>
      <c r="BL208" s="2"/>
      <c r="BM208" s="1"/>
      <c r="BN208" s="26"/>
    </row>
    <row r="209" spans="1:66" ht="31.2">
      <c r="A209" s="23">
        <v>205</v>
      </c>
      <c r="B209" s="28" t="s">
        <v>1266</v>
      </c>
      <c r="C209" s="28" t="s">
        <v>429</v>
      </c>
      <c r="D209" s="28" t="s">
        <v>218</v>
      </c>
      <c r="E209" s="28">
        <v>77</v>
      </c>
      <c r="F209" s="28" t="s">
        <v>325</v>
      </c>
      <c r="G209" s="28" t="s">
        <v>325</v>
      </c>
      <c r="H209" s="23" t="str">
        <f t="shared" si="7"/>
        <v>王＊雄</v>
      </c>
      <c r="I209" s="23" t="str">
        <f t="shared" si="8"/>
        <v>1＊682928</v>
      </c>
      <c r="J209" s="28" t="s">
        <v>430</v>
      </c>
      <c r="K209" s="28" t="s">
        <v>1130</v>
      </c>
      <c r="L209" s="63">
        <v>5760191</v>
      </c>
      <c r="M209" s="63">
        <v>5760300</v>
      </c>
      <c r="N209" s="63"/>
      <c r="O209" s="60"/>
      <c r="P209" s="41" t="s">
        <v>334</v>
      </c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2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2"/>
      <c r="AW209" s="3"/>
      <c r="AX209" s="3"/>
      <c r="AY209" s="2"/>
      <c r="AZ209" s="2"/>
      <c r="BA209" s="3"/>
      <c r="BB209" s="3"/>
      <c r="BC209" s="2"/>
      <c r="BD209" s="2"/>
      <c r="BE209" s="2"/>
      <c r="BF209" s="31" t="s">
        <v>1377</v>
      </c>
      <c r="BG209" s="2"/>
      <c r="BH209" s="3"/>
      <c r="BI209" s="1"/>
      <c r="BJ209" s="2"/>
      <c r="BK209" s="3"/>
      <c r="BL209" s="2"/>
      <c r="BM209" s="1"/>
      <c r="BN209" s="26"/>
    </row>
    <row r="210" spans="1:66" ht="31.2">
      <c r="A210" s="23">
        <v>206</v>
      </c>
      <c r="B210" s="28" t="s">
        <v>1267</v>
      </c>
      <c r="C210" s="28" t="s">
        <v>431</v>
      </c>
      <c r="D210" s="28" t="s">
        <v>218</v>
      </c>
      <c r="E210" s="28">
        <v>54</v>
      </c>
      <c r="F210" s="28" t="s">
        <v>325</v>
      </c>
      <c r="G210" s="28" t="s">
        <v>325</v>
      </c>
      <c r="H210" s="23" t="str">
        <f t="shared" si="7"/>
        <v>李＊煌</v>
      </c>
      <c r="I210" s="23" t="str">
        <f t="shared" si="8"/>
        <v>1＊561255</v>
      </c>
      <c r="J210" s="28" t="s">
        <v>430</v>
      </c>
      <c r="K210" s="28" t="s">
        <v>1127</v>
      </c>
      <c r="L210" s="63">
        <v>5760190</v>
      </c>
      <c r="M210" s="63">
        <v>5760300</v>
      </c>
      <c r="N210" s="60"/>
      <c r="O210" s="60"/>
      <c r="P210" s="41" t="s">
        <v>334</v>
      </c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2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2"/>
      <c r="AW210" s="3"/>
      <c r="AX210" s="3"/>
      <c r="AY210" s="2"/>
      <c r="AZ210" s="2"/>
      <c r="BA210" s="3"/>
      <c r="BB210" s="3"/>
      <c r="BC210" s="2"/>
      <c r="BD210" s="2"/>
      <c r="BE210" s="1" t="s">
        <v>1377</v>
      </c>
      <c r="BF210" s="2"/>
      <c r="BG210" s="2"/>
      <c r="BH210" s="3"/>
      <c r="BI210" s="2"/>
      <c r="BJ210" s="2"/>
      <c r="BK210" s="3"/>
      <c r="BL210" s="2"/>
      <c r="BM210" s="1"/>
      <c r="BN210" s="26"/>
    </row>
    <row r="211" spans="1:66" ht="31.2">
      <c r="A211" s="23">
        <v>207</v>
      </c>
      <c r="B211" s="28" t="s">
        <v>1268</v>
      </c>
      <c r="C211" s="28" t="s">
        <v>432</v>
      </c>
      <c r="D211" s="28" t="s">
        <v>218</v>
      </c>
      <c r="E211" s="28">
        <v>67</v>
      </c>
      <c r="F211" s="28" t="s">
        <v>325</v>
      </c>
      <c r="G211" s="28" t="s">
        <v>325</v>
      </c>
      <c r="H211" s="23" t="str">
        <f t="shared" si="7"/>
        <v>彭＊桂</v>
      </c>
      <c r="I211" s="23" t="str">
        <f t="shared" si="8"/>
        <v>2＊876621</v>
      </c>
      <c r="J211" s="28" t="s">
        <v>430</v>
      </c>
      <c r="K211" s="28" t="s">
        <v>1127</v>
      </c>
      <c r="L211" s="63">
        <v>5760190</v>
      </c>
      <c r="M211" s="63">
        <v>5760300</v>
      </c>
      <c r="N211" s="60"/>
      <c r="O211" s="60"/>
      <c r="P211" s="41" t="s">
        <v>334</v>
      </c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2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2"/>
      <c r="AW211" s="3"/>
      <c r="AX211" s="3"/>
      <c r="AY211" s="2"/>
      <c r="AZ211" s="2"/>
      <c r="BA211" s="3"/>
      <c r="BB211" s="3"/>
      <c r="BC211" s="2"/>
      <c r="BD211" s="2"/>
      <c r="BE211" s="1" t="s">
        <v>1377</v>
      </c>
      <c r="BF211" s="2"/>
      <c r="BG211" s="2"/>
      <c r="BH211" s="3"/>
      <c r="BI211" s="2"/>
      <c r="BJ211" s="2"/>
      <c r="BK211" s="3"/>
      <c r="BL211" s="2"/>
      <c r="BM211" s="1"/>
      <c r="BN211" s="26"/>
    </row>
    <row r="212" spans="1:66" ht="46.8">
      <c r="A212" s="23">
        <v>208</v>
      </c>
      <c r="B212" s="28" t="s">
        <v>1269</v>
      </c>
      <c r="C212" s="28" t="s">
        <v>433</v>
      </c>
      <c r="D212" s="28" t="s">
        <v>218</v>
      </c>
      <c r="E212" s="28">
        <v>66</v>
      </c>
      <c r="F212" s="28" t="s">
        <v>325</v>
      </c>
      <c r="G212" s="28" t="s">
        <v>325</v>
      </c>
      <c r="H212" s="23" t="str">
        <f t="shared" si="7"/>
        <v>郭＊茂</v>
      </c>
      <c r="I212" s="23" t="str">
        <f t="shared" si="8"/>
        <v>0＊755187</v>
      </c>
      <c r="J212" s="28" t="s">
        <v>343</v>
      </c>
      <c r="K212" s="28" t="s">
        <v>1132</v>
      </c>
      <c r="L212" s="63">
        <v>5760190</v>
      </c>
      <c r="M212" s="63">
        <v>5760300</v>
      </c>
      <c r="N212" s="63">
        <v>5761050</v>
      </c>
      <c r="O212" s="60"/>
      <c r="P212" s="41" t="s">
        <v>334</v>
      </c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2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2"/>
      <c r="AW212" s="3"/>
      <c r="AX212" s="3"/>
      <c r="AY212" s="2"/>
      <c r="AZ212" s="2"/>
      <c r="BA212" s="3"/>
      <c r="BB212" s="3"/>
      <c r="BC212" s="2"/>
      <c r="BD212" s="1" t="s">
        <v>1377</v>
      </c>
      <c r="BE212" s="1" t="s">
        <v>1377</v>
      </c>
      <c r="BF212" s="2"/>
      <c r="BG212" s="2"/>
      <c r="BH212" s="3"/>
      <c r="BI212" s="1"/>
      <c r="BJ212" s="2"/>
      <c r="BK212" s="3"/>
      <c r="BL212" s="2"/>
      <c r="BM212" s="1"/>
      <c r="BN212" s="26"/>
    </row>
    <row r="213" spans="1:66" ht="31.2">
      <c r="A213" s="23">
        <v>209</v>
      </c>
      <c r="B213" s="28" t="s">
        <v>1270</v>
      </c>
      <c r="C213" s="28" t="s">
        <v>434</v>
      </c>
      <c r="D213" s="28" t="s">
        <v>216</v>
      </c>
      <c r="E213" s="28">
        <v>67</v>
      </c>
      <c r="F213" s="28" t="s">
        <v>325</v>
      </c>
      <c r="G213" s="28" t="s">
        <v>325</v>
      </c>
      <c r="H213" s="23" t="str">
        <f t="shared" si="7"/>
        <v>陳＊燕</v>
      </c>
      <c r="I213" s="23" t="str">
        <f t="shared" si="8"/>
        <v>1＊005610</v>
      </c>
      <c r="J213" s="28" t="s">
        <v>343</v>
      </c>
      <c r="K213" s="28" t="s">
        <v>1127</v>
      </c>
      <c r="L213" s="63">
        <v>5760190</v>
      </c>
      <c r="M213" s="63">
        <v>5760300</v>
      </c>
      <c r="N213" s="60"/>
      <c r="O213" s="60"/>
      <c r="P213" s="41">
        <v>1058</v>
      </c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2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2"/>
      <c r="AW213" s="3"/>
      <c r="AX213" s="3"/>
      <c r="AY213" s="2"/>
      <c r="AZ213" s="2"/>
      <c r="BA213" s="3"/>
      <c r="BB213" s="3"/>
      <c r="BC213" s="2"/>
      <c r="BD213" s="2"/>
      <c r="BE213" s="1" t="s">
        <v>1377</v>
      </c>
      <c r="BF213" s="2"/>
      <c r="BG213" s="2"/>
      <c r="BH213" s="3"/>
      <c r="BI213" s="2"/>
      <c r="BJ213" s="2"/>
      <c r="BK213" s="3"/>
      <c r="BL213" s="2"/>
      <c r="BM213" s="1"/>
      <c r="BN213" s="26"/>
    </row>
    <row r="214" spans="1:66" ht="46.8">
      <c r="A214" s="23">
        <v>210</v>
      </c>
      <c r="B214" s="28" t="s">
        <v>1271</v>
      </c>
      <c r="C214" s="28" t="s">
        <v>435</v>
      </c>
      <c r="D214" s="28" t="s">
        <v>216</v>
      </c>
      <c r="E214" s="28">
        <v>67</v>
      </c>
      <c r="F214" s="28" t="s">
        <v>325</v>
      </c>
      <c r="G214" s="28" t="s">
        <v>325</v>
      </c>
      <c r="H214" s="23" t="str">
        <f t="shared" si="7"/>
        <v>張＊津</v>
      </c>
      <c r="I214" s="23" t="str">
        <f t="shared" si="8"/>
        <v>1＊660566</v>
      </c>
      <c r="J214" s="28" t="s">
        <v>343</v>
      </c>
      <c r="K214" s="28" t="s">
        <v>1132</v>
      </c>
      <c r="L214" s="63">
        <v>5760190</v>
      </c>
      <c r="M214" s="63">
        <v>5760300</v>
      </c>
      <c r="N214" s="63">
        <v>5761050</v>
      </c>
      <c r="O214" s="60"/>
      <c r="P214" s="28">
        <v>1058</v>
      </c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2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2"/>
      <c r="AW214" s="3"/>
      <c r="AX214" s="3"/>
      <c r="AY214" s="2"/>
      <c r="AZ214" s="2"/>
      <c r="BA214" s="3"/>
      <c r="BB214" s="3"/>
      <c r="BC214" s="2"/>
      <c r="BD214" s="1" t="s">
        <v>1377</v>
      </c>
      <c r="BE214" s="1" t="s">
        <v>1377</v>
      </c>
      <c r="BF214" s="2"/>
      <c r="BG214" s="2"/>
      <c r="BH214" s="3"/>
      <c r="BI214" s="2"/>
      <c r="BJ214" s="2"/>
      <c r="BK214" s="3"/>
      <c r="BL214" s="2"/>
      <c r="BM214" s="1"/>
      <c r="BN214" s="26"/>
    </row>
    <row r="215" spans="1:66" ht="31.2">
      <c r="A215" s="23">
        <v>211</v>
      </c>
      <c r="B215" s="32" t="s">
        <v>1272</v>
      </c>
      <c r="C215" s="32" t="s">
        <v>436</v>
      </c>
      <c r="D215" s="32" t="s">
        <v>216</v>
      </c>
      <c r="E215" s="32">
        <v>70</v>
      </c>
      <c r="F215" s="32" t="s">
        <v>325</v>
      </c>
      <c r="G215" s="32" t="s">
        <v>325</v>
      </c>
      <c r="H215" s="23" t="str">
        <f t="shared" si="7"/>
        <v>葉＊桃</v>
      </c>
      <c r="I215" s="23" t="str">
        <f t="shared" si="8"/>
        <v>0＊060338</v>
      </c>
      <c r="J215" s="32" t="s">
        <v>437</v>
      </c>
      <c r="K215" s="32" t="s">
        <v>1138</v>
      </c>
      <c r="L215" s="63">
        <v>5760190</v>
      </c>
      <c r="M215" s="63">
        <v>5760300</v>
      </c>
      <c r="N215" s="32"/>
      <c r="O215" s="32"/>
      <c r="P215" s="32">
        <v>1058</v>
      </c>
      <c r="Q215" s="47"/>
      <c r="R215" s="47"/>
      <c r="S215" s="47"/>
      <c r="T215" s="47"/>
      <c r="U215" s="47"/>
      <c r="V215" s="47"/>
      <c r="W215" s="47"/>
      <c r="X215" s="47"/>
      <c r="Y215" s="47"/>
      <c r="Z215" s="47"/>
      <c r="AA215" s="30"/>
      <c r="AB215" s="47"/>
      <c r="AC215" s="47"/>
      <c r="AD215" s="47"/>
      <c r="AE215" s="47"/>
      <c r="AF215" s="47"/>
      <c r="AG215" s="47"/>
      <c r="AH215" s="47"/>
      <c r="AI215" s="47"/>
      <c r="AJ215" s="47"/>
      <c r="AK215" s="47"/>
      <c r="AL215" s="47"/>
      <c r="AM215" s="47"/>
      <c r="AN215" s="47"/>
      <c r="AO215" s="47"/>
      <c r="AP215" s="47"/>
      <c r="AQ215" s="47"/>
      <c r="AR215" s="47"/>
      <c r="AS215" s="47"/>
      <c r="AT215" s="47"/>
      <c r="AU215" s="47"/>
      <c r="AV215" s="30"/>
      <c r="AW215" s="47"/>
      <c r="AX215" s="47"/>
      <c r="AY215" s="30"/>
      <c r="AZ215" s="30"/>
      <c r="BA215" s="47"/>
      <c r="BB215" s="47"/>
      <c r="BC215" s="30"/>
      <c r="BD215" s="30"/>
      <c r="BE215" s="30"/>
      <c r="BF215" s="31" t="s">
        <v>1377</v>
      </c>
      <c r="BG215" s="30"/>
      <c r="BH215" s="47"/>
      <c r="BI215" s="30"/>
      <c r="BJ215" s="30"/>
      <c r="BK215" s="47"/>
      <c r="BL215" s="30"/>
      <c r="BM215" s="30"/>
      <c r="BN215" s="26"/>
    </row>
    <row r="216" spans="1:66" ht="46.8">
      <c r="A216" s="23">
        <v>212</v>
      </c>
      <c r="B216" s="28" t="s">
        <v>1273</v>
      </c>
      <c r="C216" s="28" t="s">
        <v>438</v>
      </c>
      <c r="D216" s="28" t="s">
        <v>218</v>
      </c>
      <c r="E216" s="28">
        <v>70</v>
      </c>
      <c r="F216" s="28" t="s">
        <v>352</v>
      </c>
      <c r="G216" s="28" t="s">
        <v>367</v>
      </c>
      <c r="H216" s="23" t="str">
        <f t="shared" si="7"/>
        <v>張＊村</v>
      </c>
      <c r="I216" s="23" t="str">
        <f t="shared" si="8"/>
        <v>1＊307923</v>
      </c>
      <c r="J216" s="28" t="s">
        <v>437</v>
      </c>
      <c r="K216" s="28" t="s">
        <v>1139</v>
      </c>
      <c r="L216" s="63">
        <v>5760191</v>
      </c>
      <c r="M216" s="63">
        <v>5760300</v>
      </c>
      <c r="N216" s="60">
        <v>5760475</v>
      </c>
      <c r="O216" s="60"/>
      <c r="P216" s="28">
        <v>1058</v>
      </c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1" t="s">
        <v>1377</v>
      </c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2"/>
      <c r="AW216" s="3"/>
      <c r="AX216" s="3"/>
      <c r="AY216" s="2"/>
      <c r="AZ216" s="2"/>
      <c r="BA216" s="3"/>
      <c r="BB216" s="3"/>
      <c r="BC216" s="2"/>
      <c r="BD216" s="2"/>
      <c r="BE216" s="2"/>
      <c r="BF216" s="2"/>
      <c r="BG216" s="2"/>
      <c r="BH216" s="3"/>
      <c r="BI216" s="2"/>
      <c r="BJ216" s="2"/>
      <c r="BK216" s="3"/>
      <c r="BL216" s="2"/>
      <c r="BM216" s="1" t="s">
        <v>1111</v>
      </c>
      <c r="BN216" s="26"/>
    </row>
    <row r="217" spans="1:66" ht="46.8">
      <c r="A217" s="23">
        <v>213</v>
      </c>
      <c r="B217" s="28" t="s">
        <v>1274</v>
      </c>
      <c r="C217" s="28" t="s">
        <v>439</v>
      </c>
      <c r="D217" s="28" t="s">
        <v>218</v>
      </c>
      <c r="E217" s="28">
        <v>71</v>
      </c>
      <c r="F217" s="28" t="s">
        <v>325</v>
      </c>
      <c r="G217" s="28" t="s">
        <v>325</v>
      </c>
      <c r="H217" s="23" t="str">
        <f t="shared" si="7"/>
        <v>游＊芳</v>
      </c>
      <c r="I217" s="23" t="str">
        <f t="shared" si="8"/>
        <v>1＊521523</v>
      </c>
      <c r="J217" s="28" t="s">
        <v>437</v>
      </c>
      <c r="K217" s="28" t="s">
        <v>1125</v>
      </c>
      <c r="L217" s="63">
        <v>5760191</v>
      </c>
      <c r="M217" s="63">
        <v>5760300</v>
      </c>
      <c r="N217" s="63">
        <v>5761050</v>
      </c>
      <c r="O217" s="60"/>
      <c r="P217" s="28">
        <v>1058</v>
      </c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1" t="s">
        <v>1108</v>
      </c>
      <c r="AB217" s="3"/>
      <c r="AC217" s="3"/>
      <c r="AD217" s="3"/>
      <c r="AE217" s="3"/>
      <c r="AF217" s="3"/>
      <c r="AG217" s="3"/>
      <c r="AH217" s="3"/>
      <c r="AI217" s="3"/>
      <c r="AJ217" s="1" t="s">
        <v>1108</v>
      </c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2"/>
      <c r="AW217" s="3"/>
      <c r="AX217" s="3"/>
      <c r="AY217" s="2"/>
      <c r="AZ217" s="2"/>
      <c r="BA217" s="3"/>
      <c r="BB217" s="3"/>
      <c r="BC217" s="2"/>
      <c r="BD217" s="1" t="s">
        <v>1377</v>
      </c>
      <c r="BE217" s="2"/>
      <c r="BF217" s="31" t="s">
        <v>1377</v>
      </c>
      <c r="BG217" s="2"/>
      <c r="BH217" s="3"/>
      <c r="BI217" s="2"/>
      <c r="BJ217" s="2"/>
      <c r="BK217" s="3"/>
      <c r="BL217" s="2"/>
      <c r="BM217" s="1"/>
      <c r="BN217" s="26"/>
    </row>
    <row r="218" spans="1:66" ht="46.8">
      <c r="A218" s="23">
        <v>214</v>
      </c>
      <c r="B218" s="28" t="s">
        <v>1275</v>
      </c>
      <c r="C218" s="28" t="s">
        <v>440</v>
      </c>
      <c r="D218" s="28" t="s">
        <v>218</v>
      </c>
      <c r="E218" s="28">
        <v>72</v>
      </c>
      <c r="F218" s="28" t="s">
        <v>325</v>
      </c>
      <c r="G218" s="28" t="s">
        <v>325</v>
      </c>
      <c r="H218" s="23" t="str">
        <f t="shared" si="7"/>
        <v>陳＊魁</v>
      </c>
      <c r="I218" s="23" t="str">
        <f t="shared" si="8"/>
        <v>2＊106674</v>
      </c>
      <c r="J218" s="28" t="s">
        <v>437</v>
      </c>
      <c r="K218" s="28" t="s">
        <v>1132</v>
      </c>
      <c r="L218" s="63">
        <v>5760190</v>
      </c>
      <c r="M218" s="63">
        <v>5760300</v>
      </c>
      <c r="N218" s="63">
        <v>5761050</v>
      </c>
      <c r="O218" s="60"/>
      <c r="P218" s="28">
        <v>1058</v>
      </c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2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2"/>
      <c r="AW218" s="3"/>
      <c r="AX218" s="3"/>
      <c r="AY218" s="2"/>
      <c r="AZ218" s="2"/>
      <c r="BA218" s="3"/>
      <c r="BB218" s="3"/>
      <c r="BC218" s="2"/>
      <c r="BD218" s="1" t="s">
        <v>1377</v>
      </c>
      <c r="BE218" s="1" t="s">
        <v>1377</v>
      </c>
      <c r="BF218" s="2"/>
      <c r="BG218" s="2"/>
      <c r="BH218" s="3"/>
      <c r="BI218" s="2"/>
      <c r="BJ218" s="2"/>
      <c r="BK218" s="3"/>
      <c r="BL218" s="2"/>
      <c r="BM218" s="1"/>
      <c r="BN218" s="26"/>
    </row>
    <row r="219" spans="1:66" ht="31.2">
      <c r="A219" s="23">
        <v>215</v>
      </c>
      <c r="B219" s="28" t="s">
        <v>1276</v>
      </c>
      <c r="C219" s="28" t="s">
        <v>441</v>
      </c>
      <c r="D219" s="28" t="s">
        <v>216</v>
      </c>
      <c r="E219" s="28">
        <v>80</v>
      </c>
      <c r="F219" s="28" t="s">
        <v>325</v>
      </c>
      <c r="G219" s="28" t="s">
        <v>325</v>
      </c>
      <c r="H219" s="23" t="str">
        <f t="shared" si="7"/>
        <v>林＊蕊</v>
      </c>
      <c r="I219" s="23" t="str">
        <f t="shared" si="8"/>
        <v>0＊415425</v>
      </c>
      <c r="J219" s="28" t="s">
        <v>442</v>
      </c>
      <c r="K219" s="28" t="s">
        <v>1130</v>
      </c>
      <c r="L219" s="63">
        <v>5760191</v>
      </c>
      <c r="M219" s="63">
        <v>5760300</v>
      </c>
      <c r="N219" s="63"/>
      <c r="O219" s="60"/>
      <c r="P219" s="28">
        <v>1058</v>
      </c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2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2"/>
      <c r="AW219" s="3"/>
      <c r="AX219" s="3"/>
      <c r="AY219" s="2"/>
      <c r="AZ219" s="2"/>
      <c r="BA219" s="3"/>
      <c r="BB219" s="3"/>
      <c r="BC219" s="2"/>
      <c r="BD219" s="2"/>
      <c r="BE219" s="2"/>
      <c r="BF219" s="31" t="s">
        <v>1377</v>
      </c>
      <c r="BG219" s="2"/>
      <c r="BH219" s="3"/>
      <c r="BI219" s="2"/>
      <c r="BJ219" s="2"/>
      <c r="BK219" s="3"/>
      <c r="BL219" s="2"/>
      <c r="BM219" s="1"/>
      <c r="BN219" s="26"/>
    </row>
    <row r="220" spans="1:66" ht="31.2">
      <c r="A220" s="23">
        <v>216</v>
      </c>
      <c r="B220" s="28" t="s">
        <v>1277</v>
      </c>
      <c r="C220" s="28" t="s">
        <v>443</v>
      </c>
      <c r="D220" s="28" t="s">
        <v>216</v>
      </c>
      <c r="E220" s="28">
        <v>72</v>
      </c>
      <c r="F220" s="28" t="s">
        <v>325</v>
      </c>
      <c r="G220" s="28" t="s">
        <v>325</v>
      </c>
      <c r="H220" s="23" t="str">
        <f t="shared" si="7"/>
        <v>張＊蓮</v>
      </c>
      <c r="I220" s="23" t="str">
        <f t="shared" si="8"/>
        <v>1＊491154</v>
      </c>
      <c r="J220" s="28" t="s">
        <v>442</v>
      </c>
      <c r="K220" s="28" t="s">
        <v>1130</v>
      </c>
      <c r="L220" s="63">
        <v>5760191</v>
      </c>
      <c r="M220" s="63">
        <v>5760300</v>
      </c>
      <c r="N220" s="60"/>
      <c r="O220" s="60"/>
      <c r="P220" s="28">
        <v>1058</v>
      </c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2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2"/>
      <c r="AW220" s="3"/>
      <c r="AX220" s="3"/>
      <c r="AY220" s="2"/>
      <c r="AZ220" s="2"/>
      <c r="BA220" s="3"/>
      <c r="BB220" s="3"/>
      <c r="BC220" s="2"/>
      <c r="BD220" s="2"/>
      <c r="BE220" s="2"/>
      <c r="BF220" s="31" t="s">
        <v>1377</v>
      </c>
      <c r="BG220" s="2"/>
      <c r="BH220" s="3"/>
      <c r="BI220" s="2"/>
      <c r="BJ220" s="2"/>
      <c r="BK220" s="3"/>
      <c r="BL220" s="2"/>
      <c r="BM220" s="1"/>
      <c r="BN220" s="26"/>
    </row>
    <row r="221" spans="1:66" ht="46.8">
      <c r="A221" s="23">
        <v>217</v>
      </c>
      <c r="B221" s="28" t="s">
        <v>937</v>
      </c>
      <c r="C221" s="28" t="s">
        <v>444</v>
      </c>
      <c r="D221" s="28" t="s">
        <v>218</v>
      </c>
      <c r="E221" s="28">
        <v>68</v>
      </c>
      <c r="F221" s="28" t="s">
        <v>325</v>
      </c>
      <c r="G221" s="28" t="s">
        <v>325</v>
      </c>
      <c r="H221" s="23" t="str">
        <f t="shared" si="7"/>
        <v>張＊助</v>
      </c>
      <c r="I221" s="23" t="str">
        <f t="shared" si="8"/>
        <v>0＊425574</v>
      </c>
      <c r="J221" s="28" t="s">
        <v>445</v>
      </c>
      <c r="K221" s="28" t="s">
        <v>1140</v>
      </c>
      <c r="L221" s="60">
        <v>5760190</v>
      </c>
      <c r="M221" s="60">
        <v>5760200</v>
      </c>
      <c r="N221" s="60">
        <v>5760300</v>
      </c>
      <c r="O221" s="60"/>
      <c r="P221" s="28">
        <v>1058</v>
      </c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2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2"/>
      <c r="AW221" s="3"/>
      <c r="AX221" s="3"/>
      <c r="AY221" s="2"/>
      <c r="AZ221" s="2"/>
      <c r="BA221" s="3"/>
      <c r="BB221" s="3"/>
      <c r="BC221" s="2"/>
      <c r="BD221" s="2"/>
      <c r="BE221" s="1" t="s">
        <v>1377</v>
      </c>
      <c r="BF221" s="2"/>
      <c r="BG221" s="2"/>
      <c r="BH221" s="3"/>
      <c r="BI221" s="2"/>
      <c r="BJ221" s="2" t="s">
        <v>1141</v>
      </c>
      <c r="BK221" s="3"/>
      <c r="BL221" s="2"/>
      <c r="BM221" s="1"/>
      <c r="BN221" s="26"/>
    </row>
    <row r="222" spans="1:66" ht="31.2">
      <c r="A222" s="23">
        <v>218</v>
      </c>
      <c r="B222" s="28" t="s">
        <v>934</v>
      </c>
      <c r="C222" s="28" t="s">
        <v>446</v>
      </c>
      <c r="D222" s="28" t="s">
        <v>218</v>
      </c>
      <c r="E222" s="28">
        <v>60</v>
      </c>
      <c r="F222" s="28" t="s">
        <v>325</v>
      </c>
      <c r="G222" s="28" t="s">
        <v>325</v>
      </c>
      <c r="H222" s="23" t="str">
        <f t="shared" si="7"/>
        <v>王＊城</v>
      </c>
      <c r="I222" s="23" t="str">
        <f t="shared" si="8"/>
        <v>0＊119033</v>
      </c>
      <c r="J222" s="28" t="s">
        <v>445</v>
      </c>
      <c r="K222" s="28" t="s">
        <v>1127</v>
      </c>
      <c r="L222" s="63">
        <v>5760190</v>
      </c>
      <c r="M222" s="63">
        <v>5760300</v>
      </c>
      <c r="N222" s="60"/>
      <c r="O222" s="60"/>
      <c r="P222" s="28">
        <v>1058</v>
      </c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2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2"/>
      <c r="AW222" s="3"/>
      <c r="AX222" s="3"/>
      <c r="AY222" s="2"/>
      <c r="AZ222" s="2"/>
      <c r="BA222" s="3"/>
      <c r="BB222" s="3"/>
      <c r="BC222" s="2"/>
      <c r="BD222" s="2"/>
      <c r="BE222" s="1" t="s">
        <v>1377</v>
      </c>
      <c r="BF222" s="2"/>
      <c r="BG222" s="2"/>
      <c r="BH222" s="3"/>
      <c r="BI222" s="2"/>
      <c r="BJ222" s="2"/>
      <c r="BK222" s="3"/>
      <c r="BL222" s="2"/>
      <c r="BM222" s="1"/>
      <c r="BN222" s="26"/>
    </row>
    <row r="223" spans="1:66" ht="31.2">
      <c r="A223" s="23">
        <v>219</v>
      </c>
      <c r="B223" s="28" t="s">
        <v>1278</v>
      </c>
      <c r="C223" s="28" t="s">
        <v>447</v>
      </c>
      <c r="D223" s="28" t="s">
        <v>216</v>
      </c>
      <c r="E223" s="28">
        <v>78</v>
      </c>
      <c r="F223" s="28" t="s">
        <v>325</v>
      </c>
      <c r="G223" s="28" t="s">
        <v>325</v>
      </c>
      <c r="H223" s="23" t="str">
        <f t="shared" ref="H223:H286" si="9">REPLACE(B223,2,1,"＊")</f>
        <v>朱＊菊</v>
      </c>
      <c r="I223" s="23" t="str">
        <f t="shared" si="8"/>
        <v>1＊832042</v>
      </c>
      <c r="J223" s="28" t="s">
        <v>445</v>
      </c>
      <c r="K223" s="28" t="s">
        <v>1130</v>
      </c>
      <c r="L223" s="63">
        <v>5760191</v>
      </c>
      <c r="M223" s="63">
        <v>5760300</v>
      </c>
      <c r="N223" s="60"/>
      <c r="O223" s="60"/>
      <c r="P223" s="28">
        <v>1058</v>
      </c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2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2"/>
      <c r="AW223" s="3"/>
      <c r="AX223" s="3"/>
      <c r="AY223" s="2"/>
      <c r="AZ223" s="2"/>
      <c r="BA223" s="3"/>
      <c r="BB223" s="3"/>
      <c r="BC223" s="2"/>
      <c r="BD223" s="2"/>
      <c r="BE223" s="2"/>
      <c r="BF223" s="31" t="s">
        <v>1377</v>
      </c>
      <c r="BG223" s="2"/>
      <c r="BH223" s="3"/>
      <c r="BI223" s="2"/>
      <c r="BJ223" s="2"/>
      <c r="BK223" s="3"/>
      <c r="BL223" s="2"/>
      <c r="BM223" s="1"/>
      <c r="BN223" s="26"/>
    </row>
    <row r="224" spans="1:66" ht="31.2">
      <c r="A224" s="23">
        <v>220</v>
      </c>
      <c r="B224" s="28" t="s">
        <v>1279</v>
      </c>
      <c r="C224" s="28" t="s">
        <v>448</v>
      </c>
      <c r="D224" s="28" t="s">
        <v>216</v>
      </c>
      <c r="E224" s="28">
        <v>95</v>
      </c>
      <c r="F224" s="28" t="s">
        <v>449</v>
      </c>
      <c r="G224" s="28" t="s">
        <v>450</v>
      </c>
      <c r="H224" s="23" t="str">
        <f t="shared" si="9"/>
        <v>侯＊淑瑧</v>
      </c>
      <c r="I224" s="23" t="str">
        <f t="shared" si="8"/>
        <v>1＊655321</v>
      </c>
      <c r="J224" s="28" t="s">
        <v>451</v>
      </c>
      <c r="K224" s="28" t="s">
        <v>1142</v>
      </c>
      <c r="L224" s="60">
        <v>5760475</v>
      </c>
      <c r="M224" s="60">
        <v>5761110</v>
      </c>
      <c r="N224" s="60"/>
      <c r="O224" s="60"/>
      <c r="P224" s="28">
        <v>1058</v>
      </c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2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2"/>
      <c r="AW224" s="3"/>
      <c r="AX224" s="3"/>
      <c r="AY224" s="2"/>
      <c r="AZ224" s="1" t="s">
        <v>1377</v>
      </c>
      <c r="BA224" s="3"/>
      <c r="BB224" s="3"/>
      <c r="BC224" s="2"/>
      <c r="BD224" s="2"/>
      <c r="BE224" s="2"/>
      <c r="BF224" s="1"/>
      <c r="BG224" s="2"/>
      <c r="BH224" s="3"/>
      <c r="BI224" s="2"/>
      <c r="BJ224" s="2"/>
      <c r="BK224" s="3"/>
      <c r="BL224" s="2"/>
      <c r="BM224" s="1" t="s">
        <v>1111</v>
      </c>
      <c r="BN224" s="26"/>
    </row>
    <row r="225" spans="1:66" ht="31.2">
      <c r="A225" s="23">
        <v>221</v>
      </c>
      <c r="B225" s="28" t="s">
        <v>1280</v>
      </c>
      <c r="C225" s="28" t="s">
        <v>452</v>
      </c>
      <c r="D225" s="28" t="s">
        <v>216</v>
      </c>
      <c r="E225" s="28">
        <v>63</v>
      </c>
      <c r="F225" s="28" t="s">
        <v>325</v>
      </c>
      <c r="G225" s="28" t="s">
        <v>325</v>
      </c>
      <c r="H225" s="23" t="str">
        <f t="shared" si="9"/>
        <v>張＊芳</v>
      </c>
      <c r="I225" s="23" t="str">
        <f t="shared" si="8"/>
        <v>0＊615258</v>
      </c>
      <c r="J225" s="28" t="s">
        <v>328</v>
      </c>
      <c r="K225" s="28" t="s">
        <v>1130</v>
      </c>
      <c r="L225" s="63">
        <v>5760191</v>
      </c>
      <c r="M225" s="63">
        <v>5760300</v>
      </c>
      <c r="N225" s="60"/>
      <c r="O225" s="60"/>
      <c r="P225" s="28">
        <v>1125</v>
      </c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2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2"/>
      <c r="AW225" s="3"/>
      <c r="AX225" s="3"/>
      <c r="AY225" s="2"/>
      <c r="AZ225" s="2"/>
      <c r="BA225" s="3"/>
      <c r="BB225" s="3"/>
      <c r="BC225" s="2"/>
      <c r="BD225" s="2"/>
      <c r="BE225" s="2"/>
      <c r="BF225" s="31" t="s">
        <v>1377</v>
      </c>
      <c r="BG225" s="2"/>
      <c r="BH225" s="3"/>
      <c r="BI225" s="2"/>
      <c r="BJ225" s="2"/>
      <c r="BK225" s="3"/>
      <c r="BL225" s="2"/>
      <c r="BM225" s="1"/>
      <c r="BN225" s="26"/>
    </row>
    <row r="226" spans="1:66" ht="31.2">
      <c r="A226" s="23">
        <v>222</v>
      </c>
      <c r="B226" s="28" t="s">
        <v>1281</v>
      </c>
      <c r="C226" s="28" t="s">
        <v>453</v>
      </c>
      <c r="D226" s="28" t="s">
        <v>216</v>
      </c>
      <c r="E226" s="28">
        <v>84</v>
      </c>
      <c r="F226" s="28" t="s">
        <v>325</v>
      </c>
      <c r="G226" s="28" t="s">
        <v>325</v>
      </c>
      <c r="H226" s="23" t="str">
        <f t="shared" si="9"/>
        <v>林＊平</v>
      </c>
      <c r="I226" s="23" t="str">
        <f t="shared" si="8"/>
        <v>0＊503735</v>
      </c>
      <c r="J226" s="28" t="s">
        <v>328</v>
      </c>
      <c r="K226" s="28" t="s">
        <v>1143</v>
      </c>
      <c r="L226" s="60">
        <v>5760230</v>
      </c>
      <c r="M226" s="60">
        <v>5761110</v>
      </c>
      <c r="N226" s="60"/>
      <c r="O226" s="60"/>
      <c r="P226" s="28">
        <v>1125</v>
      </c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2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2"/>
      <c r="AW226" s="3"/>
      <c r="AX226" s="3"/>
      <c r="AY226" s="2"/>
      <c r="AZ226" s="1" t="s">
        <v>1377</v>
      </c>
      <c r="BA226" s="3"/>
      <c r="BB226" s="3"/>
      <c r="BC226" s="2"/>
      <c r="BD226" s="2"/>
      <c r="BE226" s="2"/>
      <c r="BF226" s="2"/>
      <c r="BG226" s="2" t="s">
        <v>1377</v>
      </c>
      <c r="BH226" s="3"/>
      <c r="BI226" s="2"/>
      <c r="BJ226" s="2"/>
      <c r="BK226" s="3"/>
      <c r="BL226" s="2"/>
      <c r="BM226" s="1"/>
      <c r="BN226" s="26"/>
    </row>
    <row r="227" spans="1:66" ht="31.2">
      <c r="A227" s="23">
        <v>223</v>
      </c>
      <c r="B227" s="28" t="s">
        <v>1282</v>
      </c>
      <c r="C227" s="28" t="s">
        <v>454</v>
      </c>
      <c r="D227" s="28" t="s">
        <v>218</v>
      </c>
      <c r="E227" s="28">
        <v>69</v>
      </c>
      <c r="F227" s="28" t="s">
        <v>326</v>
      </c>
      <c r="G227" s="28" t="s">
        <v>337</v>
      </c>
      <c r="H227" s="23" t="str">
        <f t="shared" si="9"/>
        <v>侯＊烱</v>
      </c>
      <c r="I227" s="23" t="str">
        <f t="shared" si="8"/>
        <v>1＊744592</v>
      </c>
      <c r="J227" s="28" t="s">
        <v>328</v>
      </c>
      <c r="K227" s="28" t="s">
        <v>1127</v>
      </c>
      <c r="L227" s="63">
        <v>5760190</v>
      </c>
      <c r="M227" s="63">
        <v>5760300</v>
      </c>
      <c r="N227" s="60"/>
      <c r="O227" s="60"/>
      <c r="P227" s="28">
        <v>1125</v>
      </c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2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2"/>
      <c r="AW227" s="3"/>
      <c r="AX227" s="3"/>
      <c r="AY227" s="2"/>
      <c r="AZ227" s="2"/>
      <c r="BA227" s="3"/>
      <c r="BB227" s="3"/>
      <c r="BC227" s="2"/>
      <c r="BD227" s="2"/>
      <c r="BE227" s="1" t="s">
        <v>1377</v>
      </c>
      <c r="BF227" s="2"/>
      <c r="BG227" s="2"/>
      <c r="BH227" s="3"/>
      <c r="BI227" s="2"/>
      <c r="BJ227" s="2"/>
      <c r="BK227" s="3"/>
      <c r="BL227" s="2"/>
      <c r="BM227" s="1"/>
      <c r="BN227" s="26"/>
    </row>
    <row r="228" spans="1:66" ht="31.2">
      <c r="A228" s="23">
        <v>224</v>
      </c>
      <c r="B228" s="28" t="s">
        <v>1283</v>
      </c>
      <c r="C228" s="28" t="s">
        <v>455</v>
      </c>
      <c r="D228" s="28" t="s">
        <v>218</v>
      </c>
      <c r="E228" s="28">
        <v>49</v>
      </c>
      <c r="F228" s="28" t="s">
        <v>325</v>
      </c>
      <c r="G228" s="28" t="s">
        <v>325</v>
      </c>
      <c r="H228" s="23" t="str">
        <f t="shared" si="9"/>
        <v>謝＊良</v>
      </c>
      <c r="I228" s="23" t="str">
        <f t="shared" si="8"/>
        <v>1＊340642</v>
      </c>
      <c r="J228" s="28" t="s">
        <v>337</v>
      </c>
      <c r="K228" s="28" t="s">
        <v>1127</v>
      </c>
      <c r="L228" s="63">
        <v>5760190</v>
      </c>
      <c r="M228" s="63">
        <v>5760300</v>
      </c>
      <c r="N228" s="60"/>
      <c r="O228" s="60"/>
      <c r="P228" s="28">
        <v>1125</v>
      </c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2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2"/>
      <c r="AW228" s="3"/>
      <c r="AX228" s="3"/>
      <c r="AY228" s="2"/>
      <c r="AZ228" s="2"/>
      <c r="BA228" s="3"/>
      <c r="BB228" s="3"/>
      <c r="BC228" s="2"/>
      <c r="BD228" s="2"/>
      <c r="BE228" s="1" t="s">
        <v>1377</v>
      </c>
      <c r="BF228" s="2"/>
      <c r="BG228" s="2"/>
      <c r="BH228" s="3"/>
      <c r="BI228" s="2"/>
      <c r="BJ228" s="2"/>
      <c r="BK228" s="3"/>
      <c r="BL228" s="2"/>
      <c r="BM228" s="1"/>
      <c r="BN228" s="26"/>
    </row>
    <row r="229" spans="1:66" ht="31.2">
      <c r="A229" s="23">
        <v>225</v>
      </c>
      <c r="B229" s="28" t="s">
        <v>1284</v>
      </c>
      <c r="C229" s="28" t="s">
        <v>456</v>
      </c>
      <c r="D229" s="28" t="s">
        <v>218</v>
      </c>
      <c r="E229" s="28">
        <v>36</v>
      </c>
      <c r="F229" s="28" t="s">
        <v>325</v>
      </c>
      <c r="G229" s="28" t="s">
        <v>325</v>
      </c>
      <c r="H229" s="23" t="str">
        <f t="shared" si="9"/>
        <v>黃＊瑋</v>
      </c>
      <c r="I229" s="23" t="str">
        <f t="shared" si="8"/>
        <v>2＊257014</v>
      </c>
      <c r="J229" s="28" t="s">
        <v>337</v>
      </c>
      <c r="K229" s="28" t="s">
        <v>1127</v>
      </c>
      <c r="L229" s="63">
        <v>5760190</v>
      </c>
      <c r="M229" s="63">
        <v>5760300</v>
      </c>
      <c r="N229" s="60"/>
      <c r="O229" s="60"/>
      <c r="P229" s="28">
        <v>1125</v>
      </c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2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2"/>
      <c r="AW229" s="3"/>
      <c r="AX229" s="3"/>
      <c r="AY229" s="2"/>
      <c r="AZ229" s="2"/>
      <c r="BA229" s="3"/>
      <c r="BB229" s="3"/>
      <c r="BC229" s="2"/>
      <c r="BD229" s="2"/>
      <c r="BE229" s="1" t="s">
        <v>1377</v>
      </c>
      <c r="BF229" s="2"/>
      <c r="BG229" s="2"/>
      <c r="BH229" s="3"/>
      <c r="BI229" s="2"/>
      <c r="BJ229" s="2"/>
      <c r="BK229" s="3"/>
      <c r="BL229" s="2"/>
      <c r="BM229" s="1"/>
      <c r="BN229" s="26"/>
    </row>
    <row r="230" spans="1:66" ht="16.2">
      <c r="A230" s="23">
        <v>226</v>
      </c>
      <c r="B230" s="28" t="s">
        <v>1285</v>
      </c>
      <c r="C230" s="28" t="s">
        <v>457</v>
      </c>
      <c r="D230" s="28" t="s">
        <v>218</v>
      </c>
      <c r="E230" s="28">
        <v>65</v>
      </c>
      <c r="F230" s="28" t="s">
        <v>325</v>
      </c>
      <c r="G230" s="28" t="s">
        <v>325</v>
      </c>
      <c r="H230" s="23" t="str">
        <f t="shared" si="9"/>
        <v>柯＊松</v>
      </c>
      <c r="I230" s="23" t="str">
        <f t="shared" si="8"/>
        <v>2＊679917</v>
      </c>
      <c r="J230" s="28" t="s">
        <v>337</v>
      </c>
      <c r="K230" s="28">
        <v>5760350</v>
      </c>
      <c r="L230" s="60">
        <v>5760350</v>
      </c>
      <c r="M230" s="60"/>
      <c r="N230" s="60"/>
      <c r="O230" s="60"/>
      <c r="P230" s="28">
        <v>1125</v>
      </c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2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2"/>
      <c r="AW230" s="3"/>
      <c r="AX230" s="3"/>
      <c r="AY230" s="1" t="s">
        <v>1377</v>
      </c>
      <c r="AZ230" s="2"/>
      <c r="BA230" s="3"/>
      <c r="BB230" s="3"/>
      <c r="BC230" s="2"/>
      <c r="BD230" s="2"/>
      <c r="BE230" s="2"/>
      <c r="BF230" s="2"/>
      <c r="BG230" s="2"/>
      <c r="BH230" s="3"/>
      <c r="BI230" s="2"/>
      <c r="BJ230" s="2"/>
      <c r="BK230" s="3"/>
      <c r="BL230" s="2"/>
      <c r="BM230" s="1"/>
      <c r="BN230" s="26"/>
    </row>
    <row r="231" spans="1:66" ht="31.2">
      <c r="A231" s="23">
        <v>227</v>
      </c>
      <c r="B231" s="28" t="s">
        <v>963</v>
      </c>
      <c r="C231" s="28" t="s">
        <v>458</v>
      </c>
      <c r="D231" s="28" t="s">
        <v>216</v>
      </c>
      <c r="E231" s="28">
        <v>66</v>
      </c>
      <c r="F231" s="28" t="s">
        <v>325</v>
      </c>
      <c r="G231" s="28" t="s">
        <v>325</v>
      </c>
      <c r="H231" s="23" t="str">
        <f t="shared" si="9"/>
        <v>許＊枝</v>
      </c>
      <c r="I231" s="23" t="str">
        <f t="shared" si="8"/>
        <v>0＊065068</v>
      </c>
      <c r="J231" s="28" t="s">
        <v>343</v>
      </c>
      <c r="K231" s="28" t="s">
        <v>1127</v>
      </c>
      <c r="L231" s="63">
        <v>5760190</v>
      </c>
      <c r="M231" s="63">
        <v>5760300</v>
      </c>
      <c r="N231" s="60"/>
      <c r="O231" s="60"/>
      <c r="P231" s="28">
        <v>1125</v>
      </c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2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2"/>
      <c r="AW231" s="3"/>
      <c r="AX231" s="3"/>
      <c r="AY231" s="2"/>
      <c r="AZ231" s="2"/>
      <c r="BA231" s="3"/>
      <c r="BB231" s="3"/>
      <c r="BC231" s="2"/>
      <c r="BD231" s="2"/>
      <c r="BE231" s="1" t="s">
        <v>1377</v>
      </c>
      <c r="BF231" s="2"/>
      <c r="BG231" s="2"/>
      <c r="BH231" s="3"/>
      <c r="BI231" s="2"/>
      <c r="BJ231" s="2"/>
      <c r="BK231" s="3"/>
      <c r="BL231" s="2"/>
      <c r="BM231" s="1"/>
      <c r="BN231" s="26"/>
    </row>
    <row r="232" spans="1:66" ht="31.2">
      <c r="A232" s="23">
        <v>228</v>
      </c>
      <c r="B232" s="28" t="s">
        <v>1286</v>
      </c>
      <c r="C232" s="28" t="s">
        <v>459</v>
      </c>
      <c r="D232" s="28" t="s">
        <v>216</v>
      </c>
      <c r="E232" s="28">
        <v>58</v>
      </c>
      <c r="F232" s="28" t="s">
        <v>325</v>
      </c>
      <c r="G232" s="28" t="s">
        <v>325</v>
      </c>
      <c r="H232" s="23" t="str">
        <f t="shared" si="9"/>
        <v>梁＊羚</v>
      </c>
      <c r="I232" s="23" t="str">
        <f t="shared" si="8"/>
        <v>0＊099959</v>
      </c>
      <c r="J232" s="28" t="s">
        <v>343</v>
      </c>
      <c r="K232" s="28" t="s">
        <v>1130</v>
      </c>
      <c r="L232" s="63">
        <v>5760191</v>
      </c>
      <c r="M232" s="63">
        <v>5760300</v>
      </c>
      <c r="N232" s="60"/>
      <c r="O232" s="60"/>
      <c r="P232" s="28">
        <v>1125</v>
      </c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2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2"/>
      <c r="AW232" s="3"/>
      <c r="AX232" s="3"/>
      <c r="AY232" s="2"/>
      <c r="AZ232" s="2"/>
      <c r="BA232" s="3"/>
      <c r="BB232" s="3"/>
      <c r="BC232" s="2"/>
      <c r="BD232" s="2"/>
      <c r="BE232" s="2"/>
      <c r="BF232" s="31" t="s">
        <v>1377</v>
      </c>
      <c r="BG232" s="2"/>
      <c r="BH232" s="3"/>
      <c r="BI232" s="1"/>
      <c r="BJ232" s="2"/>
      <c r="BK232" s="3"/>
      <c r="BL232" s="2"/>
      <c r="BM232" s="1"/>
      <c r="BN232" s="26"/>
    </row>
    <row r="233" spans="1:66" ht="31.2">
      <c r="A233" s="23">
        <v>229</v>
      </c>
      <c r="B233" s="28" t="s">
        <v>1287</v>
      </c>
      <c r="C233" s="28" t="s">
        <v>460</v>
      </c>
      <c r="D233" s="28" t="s">
        <v>216</v>
      </c>
      <c r="E233" s="28">
        <v>58</v>
      </c>
      <c r="F233" s="28" t="s">
        <v>325</v>
      </c>
      <c r="G233" s="28" t="s">
        <v>325</v>
      </c>
      <c r="H233" s="23" t="str">
        <f t="shared" si="9"/>
        <v>謝＊玲</v>
      </c>
      <c r="I233" s="23" t="str">
        <f t="shared" si="8"/>
        <v>0＊542634</v>
      </c>
      <c r="J233" s="28" t="s">
        <v>343</v>
      </c>
      <c r="K233" s="28" t="s">
        <v>1131</v>
      </c>
      <c r="L233" s="60">
        <v>5760230</v>
      </c>
      <c r="M233" s="60">
        <v>5760300</v>
      </c>
      <c r="N233" s="60"/>
      <c r="O233" s="60"/>
      <c r="P233" s="28">
        <v>1125</v>
      </c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2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2"/>
      <c r="AW233" s="3"/>
      <c r="AX233" s="3"/>
      <c r="AY233" s="2"/>
      <c r="AZ233" s="2"/>
      <c r="BA233" s="3"/>
      <c r="BB233" s="3"/>
      <c r="BC233" s="2"/>
      <c r="BD233" s="2"/>
      <c r="BE233" s="2"/>
      <c r="BF233" s="2"/>
      <c r="BG233" s="2" t="s">
        <v>1377</v>
      </c>
      <c r="BH233" s="3"/>
      <c r="BI233" s="2"/>
      <c r="BJ233" s="2"/>
      <c r="BK233" s="3"/>
      <c r="BL233" s="2"/>
      <c r="BM233" s="1"/>
      <c r="BN233" s="26"/>
    </row>
    <row r="234" spans="1:66" ht="31.2">
      <c r="A234" s="23">
        <v>230</v>
      </c>
      <c r="B234" s="28" t="s">
        <v>1288</v>
      </c>
      <c r="C234" s="28" t="s">
        <v>461</v>
      </c>
      <c r="D234" s="28" t="s">
        <v>216</v>
      </c>
      <c r="E234" s="28">
        <v>54</v>
      </c>
      <c r="F234" s="28" t="s">
        <v>325</v>
      </c>
      <c r="G234" s="28" t="s">
        <v>325</v>
      </c>
      <c r="H234" s="23" t="str">
        <f t="shared" si="9"/>
        <v>陳＊娟</v>
      </c>
      <c r="I234" s="23" t="str">
        <f t="shared" si="8"/>
        <v>1＊555151</v>
      </c>
      <c r="J234" s="28" t="s">
        <v>343</v>
      </c>
      <c r="K234" s="28" t="s">
        <v>1127</v>
      </c>
      <c r="L234" s="63">
        <v>5760190</v>
      </c>
      <c r="M234" s="63">
        <v>5760300</v>
      </c>
      <c r="N234" s="60"/>
      <c r="O234" s="60"/>
      <c r="P234" s="28">
        <v>1125</v>
      </c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2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2"/>
      <c r="AW234" s="3"/>
      <c r="AX234" s="3"/>
      <c r="AY234" s="2"/>
      <c r="AZ234" s="2"/>
      <c r="BA234" s="3"/>
      <c r="BB234" s="3"/>
      <c r="BC234" s="2"/>
      <c r="BD234" s="2"/>
      <c r="BE234" s="1" t="s">
        <v>1377</v>
      </c>
      <c r="BF234" s="2"/>
      <c r="BG234" s="2"/>
      <c r="BH234" s="3"/>
      <c r="BI234" s="2"/>
      <c r="BJ234" s="2"/>
      <c r="BK234" s="3"/>
      <c r="BL234" s="2"/>
      <c r="BM234" s="1"/>
      <c r="BN234" s="26"/>
    </row>
    <row r="235" spans="1:66" ht="31.2">
      <c r="A235" s="23">
        <v>231</v>
      </c>
      <c r="B235" s="28" t="s">
        <v>1289</v>
      </c>
      <c r="C235" s="28" t="s">
        <v>462</v>
      </c>
      <c r="D235" s="28" t="s">
        <v>216</v>
      </c>
      <c r="E235" s="28">
        <v>83</v>
      </c>
      <c r="F235" s="28" t="s">
        <v>325</v>
      </c>
      <c r="G235" s="28" t="s">
        <v>325</v>
      </c>
      <c r="H235" s="23" t="str">
        <f t="shared" si="9"/>
        <v>蔡＊玉</v>
      </c>
      <c r="I235" s="23" t="str">
        <f t="shared" si="8"/>
        <v>1＊598199</v>
      </c>
      <c r="J235" s="28" t="s">
        <v>343</v>
      </c>
      <c r="K235" s="28" t="s">
        <v>1127</v>
      </c>
      <c r="L235" s="63">
        <v>5760190</v>
      </c>
      <c r="M235" s="63">
        <v>5760300</v>
      </c>
      <c r="N235" s="60"/>
      <c r="O235" s="60"/>
      <c r="P235" s="28">
        <v>1125</v>
      </c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2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2"/>
      <c r="AW235" s="3"/>
      <c r="AX235" s="3"/>
      <c r="AY235" s="2"/>
      <c r="AZ235" s="2"/>
      <c r="BA235" s="3"/>
      <c r="BB235" s="3"/>
      <c r="BC235" s="2"/>
      <c r="BD235" s="2"/>
      <c r="BE235" s="1" t="s">
        <v>1377</v>
      </c>
      <c r="BF235" s="2"/>
      <c r="BG235" s="2"/>
      <c r="BH235" s="3"/>
      <c r="BI235" s="2"/>
      <c r="BJ235" s="2"/>
      <c r="BK235" s="3"/>
      <c r="BL235" s="2"/>
      <c r="BM235" s="1"/>
      <c r="BN235" s="26"/>
    </row>
    <row r="236" spans="1:66" ht="31.2">
      <c r="A236" s="23">
        <v>232</v>
      </c>
      <c r="B236" s="28" t="s">
        <v>1290</v>
      </c>
      <c r="C236" s="28" t="s">
        <v>463</v>
      </c>
      <c r="D236" s="28" t="s">
        <v>216</v>
      </c>
      <c r="E236" s="28">
        <v>67</v>
      </c>
      <c r="F236" s="28" t="s">
        <v>325</v>
      </c>
      <c r="G236" s="28" t="s">
        <v>325</v>
      </c>
      <c r="H236" s="23" t="str">
        <f t="shared" si="9"/>
        <v>謝＊樺</v>
      </c>
      <c r="I236" s="23" t="str">
        <f t="shared" si="8"/>
        <v>1＊218972</v>
      </c>
      <c r="J236" s="28" t="s">
        <v>343</v>
      </c>
      <c r="K236" s="28" t="s">
        <v>1127</v>
      </c>
      <c r="L236" s="63">
        <v>5760190</v>
      </c>
      <c r="M236" s="63">
        <v>5760300</v>
      </c>
      <c r="N236" s="60"/>
      <c r="O236" s="60"/>
      <c r="P236" s="28">
        <v>1125</v>
      </c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2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2"/>
      <c r="AW236" s="3"/>
      <c r="AX236" s="3"/>
      <c r="AY236" s="2"/>
      <c r="AZ236" s="2"/>
      <c r="BA236" s="3"/>
      <c r="BB236" s="3"/>
      <c r="BC236" s="2"/>
      <c r="BD236" s="2"/>
      <c r="BE236" s="1" t="s">
        <v>1377</v>
      </c>
      <c r="BF236" s="2"/>
      <c r="BG236" s="2"/>
      <c r="BH236" s="3"/>
      <c r="BI236" s="2"/>
      <c r="BJ236" s="2"/>
      <c r="BK236" s="3"/>
      <c r="BL236" s="2"/>
      <c r="BM236" s="1"/>
      <c r="BN236" s="26"/>
    </row>
    <row r="237" spans="1:66" ht="46.8">
      <c r="A237" s="23">
        <v>233</v>
      </c>
      <c r="B237" s="28" t="s">
        <v>1291</v>
      </c>
      <c r="C237" s="28" t="s">
        <v>464</v>
      </c>
      <c r="D237" s="28" t="s">
        <v>216</v>
      </c>
      <c r="E237" s="28">
        <v>82</v>
      </c>
      <c r="F237" s="28" t="s">
        <v>325</v>
      </c>
      <c r="G237" s="28" t="s">
        <v>325</v>
      </c>
      <c r="H237" s="23" t="str">
        <f t="shared" si="9"/>
        <v>鄭＊秀美</v>
      </c>
      <c r="I237" s="23" t="str">
        <f t="shared" si="8"/>
        <v>2＊775778</v>
      </c>
      <c r="J237" s="28" t="s">
        <v>343</v>
      </c>
      <c r="K237" s="28" t="s">
        <v>1132</v>
      </c>
      <c r="L237" s="63">
        <v>5760190</v>
      </c>
      <c r="M237" s="63">
        <v>5760300</v>
      </c>
      <c r="N237" s="63">
        <v>5761050</v>
      </c>
      <c r="O237" s="60"/>
      <c r="P237" s="28">
        <v>1125</v>
      </c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2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2"/>
      <c r="AW237" s="3"/>
      <c r="AX237" s="3"/>
      <c r="AY237" s="2"/>
      <c r="AZ237" s="2"/>
      <c r="BA237" s="3"/>
      <c r="BB237" s="3"/>
      <c r="BC237" s="2"/>
      <c r="BD237" s="1" t="s">
        <v>1377</v>
      </c>
      <c r="BE237" s="1" t="s">
        <v>1377</v>
      </c>
      <c r="BF237" s="2"/>
      <c r="BG237" s="2"/>
      <c r="BH237" s="3"/>
      <c r="BI237" s="2"/>
      <c r="BJ237" s="2"/>
      <c r="BK237" s="3"/>
      <c r="BL237" s="2"/>
      <c r="BM237" s="1"/>
      <c r="BN237" s="26"/>
    </row>
    <row r="238" spans="1:66" ht="31.2">
      <c r="A238" s="23">
        <v>234</v>
      </c>
      <c r="B238" s="28" t="s">
        <v>1292</v>
      </c>
      <c r="C238" s="28" t="s">
        <v>465</v>
      </c>
      <c r="D238" s="28" t="s">
        <v>218</v>
      </c>
      <c r="E238" s="28">
        <v>58</v>
      </c>
      <c r="F238" s="28" t="s">
        <v>325</v>
      </c>
      <c r="G238" s="28" t="s">
        <v>325</v>
      </c>
      <c r="H238" s="23" t="str">
        <f t="shared" si="9"/>
        <v>洪＊烱</v>
      </c>
      <c r="I238" s="23" t="str">
        <f t="shared" si="8"/>
        <v>2＊134981</v>
      </c>
      <c r="J238" s="28" t="s">
        <v>343</v>
      </c>
      <c r="K238" s="28" t="s">
        <v>1127</v>
      </c>
      <c r="L238" s="63">
        <v>5760190</v>
      </c>
      <c r="M238" s="63">
        <v>5760300</v>
      </c>
      <c r="N238" s="60"/>
      <c r="O238" s="60"/>
      <c r="P238" s="28">
        <v>1125</v>
      </c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2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2"/>
      <c r="AW238" s="3"/>
      <c r="AX238" s="3"/>
      <c r="AY238" s="2"/>
      <c r="AZ238" s="2"/>
      <c r="BA238" s="3"/>
      <c r="BB238" s="3"/>
      <c r="BC238" s="2"/>
      <c r="BD238" s="2"/>
      <c r="BE238" s="1" t="s">
        <v>1377</v>
      </c>
      <c r="BF238" s="2"/>
      <c r="BG238" s="2"/>
      <c r="BH238" s="3"/>
      <c r="BI238" s="2"/>
      <c r="BJ238" s="2"/>
      <c r="BK238" s="3"/>
      <c r="BL238" s="2"/>
      <c r="BM238" s="1"/>
      <c r="BN238" s="26"/>
    </row>
    <row r="239" spans="1:66" ht="31.2">
      <c r="A239" s="23">
        <v>235</v>
      </c>
      <c r="B239" s="28" t="s">
        <v>1293</v>
      </c>
      <c r="C239" s="28" t="s">
        <v>466</v>
      </c>
      <c r="D239" s="28" t="s">
        <v>216</v>
      </c>
      <c r="E239" s="28">
        <v>79</v>
      </c>
      <c r="F239" s="28" t="s">
        <v>325</v>
      </c>
      <c r="G239" s="28" t="s">
        <v>325</v>
      </c>
      <c r="H239" s="23" t="str">
        <f t="shared" si="9"/>
        <v>張＊文秀</v>
      </c>
      <c r="I239" s="23" t="str">
        <f t="shared" si="8"/>
        <v>2＊336282</v>
      </c>
      <c r="J239" s="28" t="s">
        <v>343</v>
      </c>
      <c r="K239" s="28" t="s">
        <v>1127</v>
      </c>
      <c r="L239" s="63">
        <v>5760190</v>
      </c>
      <c r="M239" s="63">
        <v>5760300</v>
      </c>
      <c r="N239" s="60"/>
      <c r="O239" s="60"/>
      <c r="P239" s="28">
        <v>1125</v>
      </c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2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2"/>
      <c r="AW239" s="3"/>
      <c r="AX239" s="3"/>
      <c r="AY239" s="2"/>
      <c r="AZ239" s="2"/>
      <c r="BA239" s="3"/>
      <c r="BB239" s="3"/>
      <c r="BC239" s="2"/>
      <c r="BD239" s="2"/>
      <c r="BE239" s="1" t="s">
        <v>1377</v>
      </c>
      <c r="BF239" s="2"/>
      <c r="BG239" s="2"/>
      <c r="BH239" s="3"/>
      <c r="BI239" s="2"/>
      <c r="BJ239" s="2"/>
      <c r="BK239" s="3"/>
      <c r="BL239" s="2"/>
      <c r="BM239" s="1"/>
      <c r="BN239" s="26"/>
    </row>
    <row r="240" spans="1:66" ht="31.2">
      <c r="A240" s="23">
        <v>236</v>
      </c>
      <c r="B240" s="28" t="s">
        <v>1294</v>
      </c>
      <c r="C240" s="28" t="s">
        <v>467</v>
      </c>
      <c r="D240" s="28" t="s">
        <v>218</v>
      </c>
      <c r="E240" s="28">
        <v>64</v>
      </c>
      <c r="F240" s="28" t="s">
        <v>468</v>
      </c>
      <c r="G240" s="28" t="s">
        <v>371</v>
      </c>
      <c r="H240" s="23" t="str">
        <f t="shared" si="9"/>
        <v>鄭＊祥</v>
      </c>
      <c r="I240" s="23" t="str">
        <f t="shared" si="8"/>
        <v>0＊736921</v>
      </c>
      <c r="J240" s="28" t="s">
        <v>345</v>
      </c>
      <c r="K240" s="28" t="s">
        <v>1130</v>
      </c>
      <c r="L240" s="63">
        <v>5760191</v>
      </c>
      <c r="M240" s="63">
        <v>5760300</v>
      </c>
      <c r="N240" s="60"/>
      <c r="O240" s="60"/>
      <c r="P240" s="28">
        <v>1125</v>
      </c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1" t="s">
        <v>1377</v>
      </c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2"/>
      <c r="AW240" s="3"/>
      <c r="AX240" s="3"/>
      <c r="AY240" s="2"/>
      <c r="AZ240" s="2"/>
      <c r="BA240" s="3"/>
      <c r="BB240" s="3"/>
      <c r="BC240" s="2"/>
      <c r="BD240" s="2"/>
      <c r="BE240" s="2"/>
      <c r="BF240" s="2"/>
      <c r="BG240" s="2"/>
      <c r="BH240" s="3"/>
      <c r="BI240" s="2"/>
      <c r="BJ240" s="2"/>
      <c r="BK240" s="3"/>
      <c r="BL240" s="2"/>
      <c r="BM240" s="1"/>
      <c r="BN240" s="26"/>
    </row>
    <row r="241" spans="1:66" ht="46.8">
      <c r="A241" s="23">
        <v>237</v>
      </c>
      <c r="B241" s="28" t="s">
        <v>1295</v>
      </c>
      <c r="C241" s="28" t="s">
        <v>469</v>
      </c>
      <c r="D241" s="28" t="s">
        <v>218</v>
      </c>
      <c r="E241" s="28">
        <v>66</v>
      </c>
      <c r="F241" s="28" t="s">
        <v>325</v>
      </c>
      <c r="G241" s="28" t="s">
        <v>325</v>
      </c>
      <c r="H241" s="23" t="str">
        <f t="shared" si="9"/>
        <v>黃＊隆</v>
      </c>
      <c r="I241" s="23" t="str">
        <f t="shared" si="8"/>
        <v>0＊343889</v>
      </c>
      <c r="J241" s="28" t="s">
        <v>350</v>
      </c>
      <c r="K241" s="28" t="s">
        <v>1144</v>
      </c>
      <c r="L241" s="60">
        <v>5760150</v>
      </c>
      <c r="M241" s="60">
        <v>5760300</v>
      </c>
      <c r="N241" s="60">
        <v>5760475</v>
      </c>
      <c r="O241" s="60"/>
      <c r="P241" s="28">
        <v>1125</v>
      </c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2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2"/>
      <c r="AW241" s="3"/>
      <c r="AX241" s="3"/>
      <c r="AY241" s="2"/>
      <c r="AZ241" s="2"/>
      <c r="BA241" s="3"/>
      <c r="BB241" s="3"/>
      <c r="BC241" s="2"/>
      <c r="BD241" s="2"/>
      <c r="BE241" s="2"/>
      <c r="BF241" s="2"/>
      <c r="BG241" s="2" t="s">
        <v>1377</v>
      </c>
      <c r="BH241" s="3"/>
      <c r="BI241" s="1"/>
      <c r="BJ241" s="2"/>
      <c r="BK241" s="3"/>
      <c r="BL241" s="2"/>
      <c r="BM241" s="1" t="s">
        <v>1111</v>
      </c>
      <c r="BN241" s="26"/>
    </row>
    <row r="242" spans="1:66" ht="31.2">
      <c r="A242" s="23">
        <v>238</v>
      </c>
      <c r="B242" s="28" t="s">
        <v>274</v>
      </c>
      <c r="C242" s="28" t="s">
        <v>89</v>
      </c>
      <c r="D242" s="28" t="s">
        <v>218</v>
      </c>
      <c r="E242" s="28">
        <v>74</v>
      </c>
      <c r="F242" s="28" t="s">
        <v>325</v>
      </c>
      <c r="G242" s="28" t="s">
        <v>325</v>
      </c>
      <c r="H242" s="23" t="str">
        <f t="shared" si="9"/>
        <v>張＊雄</v>
      </c>
      <c r="I242" s="23" t="str">
        <f t="shared" si="8"/>
        <v>2＊031542</v>
      </c>
      <c r="J242" s="28" t="s">
        <v>350</v>
      </c>
      <c r="K242" s="28" t="s">
        <v>1127</v>
      </c>
      <c r="L242" s="63">
        <v>5760190</v>
      </c>
      <c r="M242" s="63">
        <v>5760300</v>
      </c>
      <c r="N242" s="60"/>
      <c r="O242" s="60"/>
      <c r="P242" s="28">
        <v>1125</v>
      </c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2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2"/>
      <c r="AW242" s="3"/>
      <c r="AX242" s="3"/>
      <c r="AY242" s="2"/>
      <c r="AZ242" s="2"/>
      <c r="BA242" s="3"/>
      <c r="BB242" s="3"/>
      <c r="BC242" s="2"/>
      <c r="BD242" s="2"/>
      <c r="BE242" s="1" t="s">
        <v>1377</v>
      </c>
      <c r="BF242" s="2"/>
      <c r="BG242" s="2"/>
      <c r="BH242" s="3"/>
      <c r="BI242" s="2"/>
      <c r="BJ242" s="2"/>
      <c r="BK242" s="3"/>
      <c r="BL242" s="2"/>
      <c r="BM242" s="1"/>
      <c r="BN242" s="26"/>
    </row>
    <row r="243" spans="1:66" ht="31.2">
      <c r="A243" s="23">
        <v>239</v>
      </c>
      <c r="B243" s="28" t="s">
        <v>1296</v>
      </c>
      <c r="C243" s="28" t="s">
        <v>470</v>
      </c>
      <c r="D243" s="28" t="s">
        <v>218</v>
      </c>
      <c r="E243" s="28">
        <v>92</v>
      </c>
      <c r="F243" s="28" t="s">
        <v>325</v>
      </c>
      <c r="G243" s="28" t="s">
        <v>325</v>
      </c>
      <c r="H243" s="23" t="str">
        <f t="shared" si="9"/>
        <v>陳＊旺</v>
      </c>
      <c r="I243" s="23" t="str">
        <f t="shared" si="8"/>
        <v>0＊220176</v>
      </c>
      <c r="J243" s="28" t="s">
        <v>360</v>
      </c>
      <c r="K243" s="28" t="s">
        <v>1127</v>
      </c>
      <c r="L243" s="63">
        <v>5760190</v>
      </c>
      <c r="M243" s="63">
        <v>5760300</v>
      </c>
      <c r="N243" s="60"/>
      <c r="O243" s="60"/>
      <c r="P243" s="28">
        <v>1125</v>
      </c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2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2"/>
      <c r="AW243" s="3"/>
      <c r="AX243" s="3"/>
      <c r="AY243" s="2"/>
      <c r="AZ243" s="2"/>
      <c r="BA243" s="3"/>
      <c r="BB243" s="3"/>
      <c r="BC243" s="2"/>
      <c r="BD243" s="2"/>
      <c r="BE243" s="1" t="s">
        <v>1377</v>
      </c>
      <c r="BF243" s="2"/>
      <c r="BG243" s="2"/>
      <c r="BH243" s="3"/>
      <c r="BI243" s="2"/>
      <c r="BJ243" s="2"/>
      <c r="BK243" s="3"/>
      <c r="BL243" s="2"/>
      <c r="BM243" s="1"/>
      <c r="BN243" s="26"/>
    </row>
    <row r="244" spans="1:66" ht="31.2">
      <c r="A244" s="23">
        <v>240</v>
      </c>
      <c r="B244" s="28" t="s">
        <v>1297</v>
      </c>
      <c r="C244" s="28" t="s">
        <v>471</v>
      </c>
      <c r="D244" s="28" t="s">
        <v>216</v>
      </c>
      <c r="E244" s="28">
        <v>63</v>
      </c>
      <c r="F244" s="28" t="s">
        <v>325</v>
      </c>
      <c r="G244" s="28" t="s">
        <v>325</v>
      </c>
      <c r="H244" s="23" t="str">
        <f t="shared" si="9"/>
        <v>范＊英</v>
      </c>
      <c r="I244" s="23" t="str">
        <f t="shared" si="8"/>
        <v>0＊865538</v>
      </c>
      <c r="J244" s="28" t="s">
        <v>360</v>
      </c>
      <c r="K244" s="28" t="s">
        <v>1130</v>
      </c>
      <c r="L244" s="63">
        <v>5760191</v>
      </c>
      <c r="M244" s="63">
        <v>5760300</v>
      </c>
      <c r="N244" s="60"/>
      <c r="O244" s="60"/>
      <c r="P244" s="28">
        <v>1125</v>
      </c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2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2"/>
      <c r="AW244" s="3"/>
      <c r="AX244" s="3"/>
      <c r="AY244" s="2"/>
      <c r="AZ244" s="2"/>
      <c r="BA244" s="3"/>
      <c r="BB244" s="3"/>
      <c r="BC244" s="2"/>
      <c r="BD244" s="2"/>
      <c r="BE244" s="2"/>
      <c r="BF244" s="31" t="s">
        <v>1377</v>
      </c>
      <c r="BG244" s="2"/>
      <c r="BH244" s="3"/>
      <c r="BI244" s="2"/>
      <c r="BJ244" s="2"/>
      <c r="BK244" s="3"/>
      <c r="BL244" s="2"/>
      <c r="BM244" s="1"/>
      <c r="BN244" s="26"/>
    </row>
    <row r="245" spans="1:66" ht="31.2">
      <c r="A245" s="23">
        <v>241</v>
      </c>
      <c r="B245" s="28" t="s">
        <v>1081</v>
      </c>
      <c r="C245" s="28" t="s">
        <v>472</v>
      </c>
      <c r="D245" s="28" t="s">
        <v>216</v>
      </c>
      <c r="E245" s="28">
        <v>83</v>
      </c>
      <c r="F245" s="28" t="s">
        <v>325</v>
      </c>
      <c r="G245" s="28" t="s">
        <v>325</v>
      </c>
      <c r="H245" s="23" t="str">
        <f t="shared" si="9"/>
        <v>楊＊惠</v>
      </c>
      <c r="I245" s="23" t="str">
        <f t="shared" si="8"/>
        <v>1＊559672</v>
      </c>
      <c r="J245" s="28" t="s">
        <v>360</v>
      </c>
      <c r="K245" s="28" t="s">
        <v>1127</v>
      </c>
      <c r="L245" s="63">
        <v>5760190</v>
      </c>
      <c r="M245" s="63">
        <v>5760300</v>
      </c>
      <c r="N245" s="60"/>
      <c r="O245" s="60"/>
      <c r="P245" s="28">
        <v>1125</v>
      </c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2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2"/>
      <c r="AW245" s="3"/>
      <c r="AX245" s="3"/>
      <c r="AY245" s="2"/>
      <c r="AZ245" s="2"/>
      <c r="BA245" s="3"/>
      <c r="BB245" s="3"/>
      <c r="BC245" s="2"/>
      <c r="BD245" s="2"/>
      <c r="BE245" s="1" t="s">
        <v>1377</v>
      </c>
      <c r="BF245" s="2"/>
      <c r="BG245" s="2"/>
      <c r="BH245" s="3"/>
      <c r="BI245" s="2"/>
      <c r="BJ245" s="2"/>
      <c r="BK245" s="3"/>
      <c r="BL245" s="2"/>
      <c r="BM245" s="1"/>
      <c r="BN245" s="26"/>
    </row>
    <row r="246" spans="1:66" ht="31.2">
      <c r="A246" s="23">
        <v>242</v>
      </c>
      <c r="B246" s="28" t="s">
        <v>1298</v>
      </c>
      <c r="C246" s="28" t="s">
        <v>473</v>
      </c>
      <c r="D246" s="28" t="s">
        <v>216</v>
      </c>
      <c r="E246" s="28">
        <v>80</v>
      </c>
      <c r="F246" s="28" t="s">
        <v>325</v>
      </c>
      <c r="G246" s="28" t="s">
        <v>325</v>
      </c>
      <c r="H246" s="23" t="str">
        <f t="shared" si="9"/>
        <v>李＊雲</v>
      </c>
      <c r="I246" s="23" t="str">
        <f t="shared" si="8"/>
        <v>1＊439460</v>
      </c>
      <c r="J246" s="28" t="s">
        <v>360</v>
      </c>
      <c r="K246" s="28" t="s">
        <v>1130</v>
      </c>
      <c r="L246" s="63">
        <v>5760191</v>
      </c>
      <c r="M246" s="63">
        <v>5760300</v>
      </c>
      <c r="N246" s="60"/>
      <c r="O246" s="60"/>
      <c r="P246" s="28">
        <v>1125</v>
      </c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2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2"/>
      <c r="AW246" s="3"/>
      <c r="AX246" s="3"/>
      <c r="AY246" s="2"/>
      <c r="AZ246" s="2"/>
      <c r="BA246" s="3"/>
      <c r="BB246" s="3"/>
      <c r="BC246" s="2"/>
      <c r="BD246" s="2"/>
      <c r="BE246" s="2"/>
      <c r="BF246" s="31" t="s">
        <v>1377</v>
      </c>
      <c r="BG246" s="2"/>
      <c r="BH246" s="3"/>
      <c r="BI246" s="2"/>
      <c r="BJ246" s="2"/>
      <c r="BK246" s="3"/>
      <c r="BL246" s="2"/>
      <c r="BM246" s="1"/>
      <c r="BN246" s="26"/>
    </row>
    <row r="247" spans="1:66" ht="31.2">
      <c r="A247" s="23">
        <v>243</v>
      </c>
      <c r="B247" s="28" t="s">
        <v>1299</v>
      </c>
      <c r="C247" s="28" t="s">
        <v>474</v>
      </c>
      <c r="D247" s="28" t="s">
        <v>218</v>
      </c>
      <c r="E247" s="28">
        <v>57</v>
      </c>
      <c r="F247" s="28" t="s">
        <v>325</v>
      </c>
      <c r="G247" s="28" t="s">
        <v>325</v>
      </c>
      <c r="H247" s="23" t="str">
        <f t="shared" si="9"/>
        <v>楊＊隆</v>
      </c>
      <c r="I247" s="23" t="str">
        <f t="shared" si="8"/>
        <v>1＊552933</v>
      </c>
      <c r="J247" s="28" t="s">
        <v>360</v>
      </c>
      <c r="K247" s="28" t="s">
        <v>1127</v>
      </c>
      <c r="L247" s="63">
        <v>5760190</v>
      </c>
      <c r="M247" s="63">
        <v>5760300</v>
      </c>
      <c r="N247" s="60"/>
      <c r="O247" s="60"/>
      <c r="P247" s="28">
        <v>1125</v>
      </c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2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2"/>
      <c r="AW247" s="3"/>
      <c r="AX247" s="3"/>
      <c r="AY247" s="2"/>
      <c r="AZ247" s="2"/>
      <c r="BA247" s="3"/>
      <c r="BB247" s="3"/>
      <c r="BC247" s="2"/>
      <c r="BD247" s="2"/>
      <c r="BE247" s="1" t="s">
        <v>1377</v>
      </c>
      <c r="BF247" s="2"/>
      <c r="BG247" s="2"/>
      <c r="BH247" s="3"/>
      <c r="BI247" s="2"/>
      <c r="BJ247" s="2"/>
      <c r="BK247" s="3"/>
      <c r="BL247" s="2"/>
      <c r="BM247" s="1"/>
      <c r="BN247" s="26"/>
    </row>
    <row r="248" spans="1:66" ht="31.2">
      <c r="A248" s="23">
        <v>244</v>
      </c>
      <c r="B248" s="28" t="s">
        <v>1300</v>
      </c>
      <c r="C248" s="28" t="s">
        <v>475</v>
      </c>
      <c r="D248" s="28" t="s">
        <v>216</v>
      </c>
      <c r="E248" s="28">
        <v>72</v>
      </c>
      <c r="F248" s="28" t="s">
        <v>325</v>
      </c>
      <c r="G248" s="28" t="s">
        <v>325</v>
      </c>
      <c r="H248" s="23" t="str">
        <f t="shared" si="9"/>
        <v>林＊香蘭</v>
      </c>
      <c r="I248" s="23" t="str">
        <f t="shared" si="8"/>
        <v>0＊532682</v>
      </c>
      <c r="J248" s="28" t="s">
        <v>437</v>
      </c>
      <c r="K248" s="28" t="s">
        <v>1127</v>
      </c>
      <c r="L248" s="63">
        <v>5760190</v>
      </c>
      <c r="M248" s="63">
        <v>5760300</v>
      </c>
      <c r="N248" s="60"/>
      <c r="O248" s="60"/>
      <c r="P248" s="28">
        <v>1125</v>
      </c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2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2"/>
      <c r="AW248" s="3"/>
      <c r="AX248" s="3"/>
      <c r="AY248" s="2"/>
      <c r="AZ248" s="2"/>
      <c r="BA248" s="3"/>
      <c r="BB248" s="3"/>
      <c r="BC248" s="2"/>
      <c r="BD248" s="2"/>
      <c r="BE248" s="1" t="s">
        <v>1377</v>
      </c>
      <c r="BF248" s="2"/>
      <c r="BG248" s="2"/>
      <c r="BH248" s="3"/>
      <c r="BI248" s="2"/>
      <c r="BJ248" s="2"/>
      <c r="BK248" s="3"/>
      <c r="BL248" s="2"/>
      <c r="BM248" s="1"/>
      <c r="BN248" s="26"/>
    </row>
    <row r="249" spans="1:66" ht="31.2">
      <c r="A249" s="23">
        <v>245</v>
      </c>
      <c r="B249" s="28" t="s">
        <v>1301</v>
      </c>
      <c r="C249" s="28" t="s">
        <v>476</v>
      </c>
      <c r="D249" s="28" t="s">
        <v>216</v>
      </c>
      <c r="E249" s="28">
        <v>63</v>
      </c>
      <c r="F249" s="28" t="s">
        <v>325</v>
      </c>
      <c r="G249" s="28" t="s">
        <v>325</v>
      </c>
      <c r="H249" s="23" t="str">
        <f t="shared" si="9"/>
        <v>吳＊樺</v>
      </c>
      <c r="I249" s="23" t="str">
        <f t="shared" si="8"/>
        <v>1＊108943</v>
      </c>
      <c r="J249" s="28" t="s">
        <v>437</v>
      </c>
      <c r="K249" s="28" t="s">
        <v>1127</v>
      </c>
      <c r="L249" s="63">
        <v>5760190</v>
      </c>
      <c r="M249" s="63">
        <v>5760300</v>
      </c>
      <c r="N249" s="60"/>
      <c r="O249" s="60"/>
      <c r="P249" s="28">
        <v>1125</v>
      </c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2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2"/>
      <c r="AW249" s="3"/>
      <c r="AX249" s="3"/>
      <c r="AY249" s="2"/>
      <c r="AZ249" s="2"/>
      <c r="BA249" s="3"/>
      <c r="BB249" s="3"/>
      <c r="BC249" s="2"/>
      <c r="BD249" s="2"/>
      <c r="BE249" s="1" t="s">
        <v>1377</v>
      </c>
      <c r="BF249" s="2"/>
      <c r="BG249" s="2"/>
      <c r="BH249" s="3"/>
      <c r="BI249" s="2"/>
      <c r="BJ249" s="2"/>
      <c r="BK249" s="3"/>
      <c r="BL249" s="2"/>
      <c r="BM249" s="1"/>
      <c r="BN249" s="26"/>
    </row>
    <row r="250" spans="1:66" ht="62.4">
      <c r="A250" s="23">
        <v>246</v>
      </c>
      <c r="B250" s="28" t="s">
        <v>1302</v>
      </c>
      <c r="C250" s="28" t="s">
        <v>477</v>
      </c>
      <c r="D250" s="28" t="s">
        <v>218</v>
      </c>
      <c r="E250" s="28">
        <v>55</v>
      </c>
      <c r="F250" s="28" t="s">
        <v>325</v>
      </c>
      <c r="G250" s="28" t="s">
        <v>325</v>
      </c>
      <c r="H250" s="23" t="str">
        <f t="shared" si="9"/>
        <v>彭＊璋</v>
      </c>
      <c r="I250" s="23" t="str">
        <f t="shared" si="8"/>
        <v>2＊752022</v>
      </c>
      <c r="J250" s="28" t="s">
        <v>437</v>
      </c>
      <c r="K250" s="28" t="s">
        <v>1145</v>
      </c>
      <c r="L250" s="63">
        <v>5760190</v>
      </c>
      <c r="M250" s="63">
        <v>5760300</v>
      </c>
      <c r="N250" s="60">
        <v>5760475</v>
      </c>
      <c r="O250" s="60">
        <v>5761110</v>
      </c>
      <c r="P250" s="28">
        <v>1125</v>
      </c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2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2"/>
      <c r="AW250" s="3"/>
      <c r="AX250" s="3"/>
      <c r="AY250" s="2"/>
      <c r="AZ250" s="1" t="s">
        <v>1377</v>
      </c>
      <c r="BA250" s="3"/>
      <c r="BB250" s="3"/>
      <c r="BC250" s="2"/>
      <c r="BD250" s="2"/>
      <c r="BE250" s="1" t="s">
        <v>1377</v>
      </c>
      <c r="BF250" s="2"/>
      <c r="BG250" s="2"/>
      <c r="BH250" s="3"/>
      <c r="BI250" s="2"/>
      <c r="BJ250" s="2"/>
      <c r="BK250" s="3"/>
      <c r="BL250" s="2"/>
      <c r="BM250" s="1" t="s">
        <v>1111</v>
      </c>
      <c r="BN250" s="26"/>
    </row>
    <row r="251" spans="1:66" ht="31.2">
      <c r="A251" s="23">
        <v>247</v>
      </c>
      <c r="B251" s="28" t="s">
        <v>967</v>
      </c>
      <c r="C251" s="28" t="s">
        <v>478</v>
      </c>
      <c r="D251" s="28" t="s">
        <v>216</v>
      </c>
      <c r="E251" s="28">
        <v>90</v>
      </c>
      <c r="F251" s="28" t="s">
        <v>325</v>
      </c>
      <c r="G251" s="28" t="s">
        <v>325</v>
      </c>
      <c r="H251" s="23" t="str">
        <f t="shared" si="9"/>
        <v>張＊採雲</v>
      </c>
      <c r="I251" s="23" t="str">
        <f t="shared" si="8"/>
        <v>0＊465978</v>
      </c>
      <c r="J251" s="28" t="s">
        <v>437</v>
      </c>
      <c r="K251" s="28" t="s">
        <v>1127</v>
      </c>
      <c r="L251" s="63">
        <v>5760190</v>
      </c>
      <c r="M251" s="63">
        <v>5760300</v>
      </c>
      <c r="N251" s="60"/>
      <c r="O251" s="60"/>
      <c r="P251" s="28">
        <v>1125</v>
      </c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2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2"/>
      <c r="AW251" s="3"/>
      <c r="AX251" s="3"/>
      <c r="AY251" s="2"/>
      <c r="AZ251" s="2"/>
      <c r="BA251" s="3"/>
      <c r="BB251" s="3"/>
      <c r="BC251" s="2"/>
      <c r="BD251" s="2"/>
      <c r="BE251" s="1" t="s">
        <v>1377</v>
      </c>
      <c r="BF251" s="2"/>
      <c r="BG251" s="2"/>
      <c r="BH251" s="3"/>
      <c r="BI251" s="2"/>
      <c r="BJ251" s="2"/>
      <c r="BK251" s="3"/>
      <c r="BL251" s="2"/>
      <c r="BM251" s="1"/>
      <c r="BN251" s="26"/>
    </row>
    <row r="252" spans="1:66" ht="46.8">
      <c r="A252" s="23">
        <v>248</v>
      </c>
      <c r="B252" s="28" t="s">
        <v>1303</v>
      </c>
      <c r="C252" s="28" t="s">
        <v>479</v>
      </c>
      <c r="D252" s="28" t="s">
        <v>216</v>
      </c>
      <c r="E252" s="28">
        <v>76</v>
      </c>
      <c r="F252" s="28" t="s">
        <v>325</v>
      </c>
      <c r="G252" s="28" t="s">
        <v>325</v>
      </c>
      <c r="H252" s="23" t="str">
        <f t="shared" si="9"/>
        <v>張＊梅</v>
      </c>
      <c r="I252" s="23" t="str">
        <f t="shared" si="8"/>
        <v>0＊149476</v>
      </c>
      <c r="J252" s="28" t="s">
        <v>367</v>
      </c>
      <c r="K252" s="28" t="s">
        <v>1132</v>
      </c>
      <c r="L252" s="63">
        <v>5760190</v>
      </c>
      <c r="M252" s="63">
        <v>5760300</v>
      </c>
      <c r="N252" s="63">
        <v>5761050</v>
      </c>
      <c r="O252" s="60"/>
      <c r="P252" s="28">
        <v>1125</v>
      </c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2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2"/>
      <c r="AW252" s="3"/>
      <c r="AX252" s="3"/>
      <c r="AY252" s="2"/>
      <c r="AZ252" s="2"/>
      <c r="BA252" s="3"/>
      <c r="BB252" s="3"/>
      <c r="BC252" s="2"/>
      <c r="BD252" s="1" t="s">
        <v>1377</v>
      </c>
      <c r="BE252" s="1" t="s">
        <v>1377</v>
      </c>
      <c r="BF252" s="2"/>
      <c r="BG252" s="2"/>
      <c r="BH252" s="3"/>
      <c r="BI252" s="2"/>
      <c r="BJ252" s="2"/>
      <c r="BK252" s="3"/>
      <c r="BL252" s="2"/>
      <c r="BM252" s="1"/>
      <c r="BN252" s="26"/>
    </row>
    <row r="253" spans="1:66" ht="31.2">
      <c r="A253" s="23">
        <v>249</v>
      </c>
      <c r="B253" s="28" t="s">
        <v>1304</v>
      </c>
      <c r="C253" s="28" t="s">
        <v>480</v>
      </c>
      <c r="D253" s="28" t="s">
        <v>218</v>
      </c>
      <c r="E253" s="28">
        <v>50</v>
      </c>
      <c r="F253" s="28" t="s">
        <v>325</v>
      </c>
      <c r="G253" s="28" t="s">
        <v>325</v>
      </c>
      <c r="H253" s="23" t="str">
        <f t="shared" si="9"/>
        <v>王＊智</v>
      </c>
      <c r="I253" s="23" t="str">
        <f t="shared" si="8"/>
        <v>1＊972247</v>
      </c>
      <c r="J253" s="28" t="s">
        <v>367</v>
      </c>
      <c r="K253" s="28" t="s">
        <v>1127</v>
      </c>
      <c r="L253" s="63">
        <v>5760190</v>
      </c>
      <c r="M253" s="63">
        <v>5760300</v>
      </c>
      <c r="N253" s="60"/>
      <c r="O253" s="60"/>
      <c r="P253" s="28">
        <v>1125</v>
      </c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2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2"/>
      <c r="AW253" s="3"/>
      <c r="AX253" s="3"/>
      <c r="AY253" s="2"/>
      <c r="AZ253" s="2"/>
      <c r="BA253" s="3"/>
      <c r="BB253" s="3"/>
      <c r="BC253" s="2"/>
      <c r="BD253" s="2"/>
      <c r="BE253" s="1" t="s">
        <v>1377</v>
      </c>
      <c r="BF253" s="2"/>
      <c r="BG253" s="2"/>
      <c r="BH253" s="3"/>
      <c r="BI253" s="2"/>
      <c r="BJ253" s="2"/>
      <c r="BK253" s="3"/>
      <c r="BL253" s="2"/>
      <c r="BM253" s="1"/>
      <c r="BN253" s="26"/>
    </row>
    <row r="254" spans="1:66" ht="31.2">
      <c r="A254" s="23">
        <v>250</v>
      </c>
      <c r="B254" s="28" t="s">
        <v>1049</v>
      </c>
      <c r="C254" s="28" t="s">
        <v>481</v>
      </c>
      <c r="D254" s="28" t="s">
        <v>216</v>
      </c>
      <c r="E254" s="28">
        <v>74</v>
      </c>
      <c r="F254" s="28" t="s">
        <v>325</v>
      </c>
      <c r="G254" s="28" t="s">
        <v>325</v>
      </c>
      <c r="H254" s="23" t="str">
        <f t="shared" si="9"/>
        <v>顏＊鳳</v>
      </c>
      <c r="I254" s="23" t="str">
        <f t="shared" si="8"/>
        <v>2＊753376</v>
      </c>
      <c r="J254" s="28" t="s">
        <v>367</v>
      </c>
      <c r="K254" s="28" t="s">
        <v>1127</v>
      </c>
      <c r="L254" s="63">
        <v>5760190</v>
      </c>
      <c r="M254" s="63">
        <v>5760300</v>
      </c>
      <c r="N254" s="60"/>
      <c r="O254" s="60"/>
      <c r="P254" s="28">
        <v>1125</v>
      </c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2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2"/>
      <c r="AW254" s="3"/>
      <c r="AX254" s="3"/>
      <c r="AY254" s="2"/>
      <c r="AZ254" s="2"/>
      <c r="BA254" s="3"/>
      <c r="BB254" s="3"/>
      <c r="BC254" s="2"/>
      <c r="BD254" s="2"/>
      <c r="BE254" s="1" t="s">
        <v>1377</v>
      </c>
      <c r="BF254" s="2"/>
      <c r="BG254" s="2"/>
      <c r="BH254" s="3"/>
      <c r="BI254" s="2"/>
      <c r="BJ254" s="2"/>
      <c r="BK254" s="3"/>
      <c r="BL254" s="2"/>
      <c r="BM254" s="1"/>
      <c r="BN254" s="26"/>
    </row>
    <row r="255" spans="1:66" ht="46.8">
      <c r="A255" s="23">
        <v>251</v>
      </c>
      <c r="B255" s="28" t="s">
        <v>281</v>
      </c>
      <c r="C255" s="28" t="s">
        <v>102</v>
      </c>
      <c r="D255" s="28" t="s">
        <v>218</v>
      </c>
      <c r="E255" s="28">
        <v>58</v>
      </c>
      <c r="F255" s="28" t="s">
        <v>325</v>
      </c>
      <c r="G255" s="28" t="s">
        <v>325</v>
      </c>
      <c r="H255" s="23" t="str">
        <f t="shared" si="9"/>
        <v>許＊敏</v>
      </c>
      <c r="I255" s="23" t="str">
        <f t="shared" si="8"/>
        <v>2＊753554</v>
      </c>
      <c r="J255" s="28" t="s">
        <v>367</v>
      </c>
      <c r="K255" s="28" t="s">
        <v>1132</v>
      </c>
      <c r="L255" s="63">
        <v>5760190</v>
      </c>
      <c r="M255" s="63">
        <v>5760300</v>
      </c>
      <c r="N255" s="63">
        <v>5761050</v>
      </c>
      <c r="O255" s="60"/>
      <c r="P255" s="28">
        <v>1125</v>
      </c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2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2"/>
      <c r="AW255" s="3"/>
      <c r="AX255" s="3"/>
      <c r="AY255" s="2"/>
      <c r="AZ255" s="2"/>
      <c r="BA255" s="3"/>
      <c r="BB255" s="3"/>
      <c r="BC255" s="2"/>
      <c r="BD255" s="1" t="s">
        <v>1377</v>
      </c>
      <c r="BE255" s="1" t="s">
        <v>1377</v>
      </c>
      <c r="BF255" s="2"/>
      <c r="BG255" s="2"/>
      <c r="BH255" s="3"/>
      <c r="BI255" s="2"/>
      <c r="BJ255" s="2"/>
      <c r="BK255" s="3"/>
      <c r="BL255" s="2"/>
      <c r="BM255" s="1"/>
      <c r="BN255" s="26"/>
    </row>
    <row r="256" spans="1:66" ht="31.2">
      <c r="A256" s="23">
        <v>252</v>
      </c>
      <c r="B256" s="28" t="s">
        <v>1305</v>
      </c>
      <c r="C256" s="28" t="s">
        <v>482</v>
      </c>
      <c r="D256" s="28" t="s">
        <v>218</v>
      </c>
      <c r="E256" s="28">
        <v>72</v>
      </c>
      <c r="F256" s="28" t="s">
        <v>325</v>
      </c>
      <c r="G256" s="28" t="s">
        <v>325</v>
      </c>
      <c r="H256" s="23" t="str">
        <f t="shared" si="9"/>
        <v>梁＊義</v>
      </c>
      <c r="I256" s="23" t="str">
        <f t="shared" si="8"/>
        <v>2＊413713</v>
      </c>
      <c r="J256" s="28" t="s">
        <v>367</v>
      </c>
      <c r="K256" s="28" t="s">
        <v>1146</v>
      </c>
      <c r="L256" s="63">
        <v>5760190</v>
      </c>
      <c r="M256" s="63">
        <v>5760300</v>
      </c>
      <c r="N256" s="60"/>
      <c r="O256" s="60"/>
      <c r="P256" s="28">
        <v>1125</v>
      </c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2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2"/>
      <c r="AW256" s="3"/>
      <c r="AX256" s="3"/>
      <c r="AY256" s="2"/>
      <c r="AZ256" s="2"/>
      <c r="BA256" s="3"/>
      <c r="BB256" s="3"/>
      <c r="BC256" s="2"/>
      <c r="BD256" s="2"/>
      <c r="BE256" s="1" t="s">
        <v>1377</v>
      </c>
      <c r="BF256" s="2"/>
      <c r="BG256" s="2"/>
      <c r="BH256" s="3"/>
      <c r="BI256" s="2"/>
      <c r="BJ256" s="2"/>
      <c r="BK256" s="3"/>
      <c r="BL256" s="2"/>
      <c r="BM256" s="1"/>
      <c r="BN256" s="26"/>
    </row>
    <row r="257" spans="1:66" ht="31.2">
      <c r="A257" s="23">
        <v>253</v>
      </c>
      <c r="B257" s="28" t="s">
        <v>944</v>
      </c>
      <c r="C257" s="28" t="s">
        <v>483</v>
      </c>
      <c r="D257" s="28" t="s">
        <v>218</v>
      </c>
      <c r="E257" s="28">
        <v>69</v>
      </c>
      <c r="F257" s="28" t="s">
        <v>484</v>
      </c>
      <c r="G257" s="28" t="s">
        <v>485</v>
      </c>
      <c r="H257" s="23" t="str">
        <f t="shared" si="9"/>
        <v>張＊亭</v>
      </c>
      <c r="I257" s="23" t="str">
        <f t="shared" si="8"/>
        <v>1＊774467</v>
      </c>
      <c r="J257" s="28" t="s">
        <v>367</v>
      </c>
      <c r="K257" s="28" t="s">
        <v>1130</v>
      </c>
      <c r="L257" s="63">
        <v>5760191</v>
      </c>
      <c r="M257" s="63">
        <v>5760300</v>
      </c>
      <c r="N257" s="60"/>
      <c r="O257" s="60"/>
      <c r="P257" s="28">
        <v>1125</v>
      </c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2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2"/>
      <c r="AW257" s="3"/>
      <c r="AX257" s="3"/>
      <c r="AY257" s="2"/>
      <c r="AZ257" s="2"/>
      <c r="BA257" s="3"/>
      <c r="BB257" s="3"/>
      <c r="BC257" s="2"/>
      <c r="BD257" s="2"/>
      <c r="BE257" s="2"/>
      <c r="BF257" s="31" t="s">
        <v>1377</v>
      </c>
      <c r="BG257" s="2"/>
      <c r="BH257" s="3"/>
      <c r="BI257" s="2"/>
      <c r="BJ257" s="2"/>
      <c r="BK257" s="3"/>
      <c r="BL257" s="2"/>
      <c r="BM257" s="1"/>
      <c r="BN257" s="26"/>
    </row>
    <row r="258" spans="1:66" ht="31.2">
      <c r="A258" s="23">
        <v>254</v>
      </c>
      <c r="B258" s="28" t="s">
        <v>970</v>
      </c>
      <c r="C258" s="28" t="s">
        <v>486</v>
      </c>
      <c r="D258" s="28" t="s">
        <v>216</v>
      </c>
      <c r="E258" s="28">
        <v>70</v>
      </c>
      <c r="F258" s="28" t="s">
        <v>325</v>
      </c>
      <c r="G258" s="28" t="s">
        <v>325</v>
      </c>
      <c r="H258" s="23" t="str">
        <f t="shared" si="9"/>
        <v>蔡＊妙</v>
      </c>
      <c r="I258" s="23" t="str">
        <f t="shared" si="8"/>
        <v>0＊087943</v>
      </c>
      <c r="J258" s="28" t="s">
        <v>371</v>
      </c>
      <c r="K258" s="28" t="s">
        <v>1147</v>
      </c>
      <c r="L258" s="60">
        <v>5760190</v>
      </c>
      <c r="M258" s="60">
        <v>5761081</v>
      </c>
      <c r="N258" s="60"/>
      <c r="O258" s="60"/>
      <c r="P258" s="28">
        <v>1125</v>
      </c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2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2"/>
      <c r="AW258" s="3"/>
      <c r="AX258" s="3"/>
      <c r="AY258" s="2"/>
      <c r="AZ258" s="2"/>
      <c r="BA258" s="3"/>
      <c r="BB258" s="3"/>
      <c r="BC258" s="2"/>
      <c r="BD258" s="2"/>
      <c r="BE258" s="2"/>
      <c r="BF258" s="1"/>
      <c r="BG258" s="2"/>
      <c r="BH258" s="3"/>
      <c r="BI258" s="1" t="s">
        <v>1114</v>
      </c>
      <c r="BJ258" s="2"/>
      <c r="BK258" s="3"/>
      <c r="BL258" s="2"/>
      <c r="BM258" s="1"/>
      <c r="BN258" s="26"/>
    </row>
    <row r="259" spans="1:66" ht="46.8">
      <c r="A259" s="23">
        <v>255</v>
      </c>
      <c r="B259" s="28" t="s">
        <v>1306</v>
      </c>
      <c r="C259" s="28" t="s">
        <v>487</v>
      </c>
      <c r="D259" s="28" t="s">
        <v>218</v>
      </c>
      <c r="E259" s="28">
        <v>51</v>
      </c>
      <c r="F259" s="28" t="s">
        <v>325</v>
      </c>
      <c r="G259" s="28" t="s">
        <v>325</v>
      </c>
      <c r="H259" s="23" t="str">
        <f t="shared" si="9"/>
        <v>王＊祥</v>
      </c>
      <c r="I259" s="23" t="str">
        <f t="shared" si="8"/>
        <v>1＊343233</v>
      </c>
      <c r="J259" s="28" t="s">
        <v>371</v>
      </c>
      <c r="K259" s="28" t="s">
        <v>1132</v>
      </c>
      <c r="L259" s="63">
        <v>5760190</v>
      </c>
      <c r="M259" s="63">
        <v>5760300</v>
      </c>
      <c r="N259" s="63">
        <v>5761050</v>
      </c>
      <c r="O259" s="60"/>
      <c r="P259" s="28">
        <v>1125</v>
      </c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2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2"/>
      <c r="AW259" s="3"/>
      <c r="AX259" s="3"/>
      <c r="AY259" s="2"/>
      <c r="AZ259" s="2"/>
      <c r="BA259" s="3"/>
      <c r="BB259" s="3"/>
      <c r="BC259" s="2"/>
      <c r="BD259" s="1" t="s">
        <v>1377</v>
      </c>
      <c r="BE259" s="1" t="s">
        <v>1377</v>
      </c>
      <c r="BF259" s="2"/>
      <c r="BG259" s="2"/>
      <c r="BH259" s="3"/>
      <c r="BI259" s="1"/>
      <c r="BJ259" s="2"/>
      <c r="BK259" s="3"/>
      <c r="BL259" s="2"/>
      <c r="BM259" s="1"/>
      <c r="BN259" s="26"/>
    </row>
    <row r="260" spans="1:66" ht="46.8">
      <c r="A260" s="23">
        <v>256</v>
      </c>
      <c r="B260" s="28" t="s">
        <v>1307</v>
      </c>
      <c r="C260" s="28" t="s">
        <v>488</v>
      </c>
      <c r="D260" s="28" t="s">
        <v>216</v>
      </c>
      <c r="E260" s="28">
        <v>57</v>
      </c>
      <c r="F260" s="28" t="s">
        <v>325</v>
      </c>
      <c r="G260" s="28" t="s">
        <v>325</v>
      </c>
      <c r="H260" s="23" t="str">
        <f t="shared" si="9"/>
        <v>鐘＊桃</v>
      </c>
      <c r="I260" s="23" t="str">
        <f t="shared" si="8"/>
        <v>2＊599372</v>
      </c>
      <c r="J260" s="28" t="s">
        <v>371</v>
      </c>
      <c r="K260" s="28" t="s">
        <v>1132</v>
      </c>
      <c r="L260" s="63">
        <v>5760190</v>
      </c>
      <c r="M260" s="63">
        <v>5760300</v>
      </c>
      <c r="N260" s="63">
        <v>5761050</v>
      </c>
      <c r="O260" s="60"/>
      <c r="P260" s="28">
        <v>1125</v>
      </c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2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2"/>
      <c r="AW260" s="3"/>
      <c r="AX260" s="3"/>
      <c r="AY260" s="2"/>
      <c r="AZ260" s="2"/>
      <c r="BA260" s="3"/>
      <c r="BB260" s="3"/>
      <c r="BC260" s="2"/>
      <c r="BD260" s="1" t="s">
        <v>1377</v>
      </c>
      <c r="BE260" s="1" t="s">
        <v>1377</v>
      </c>
      <c r="BF260" s="2"/>
      <c r="BG260" s="2"/>
      <c r="BH260" s="3"/>
      <c r="BI260" s="2"/>
      <c r="BJ260" s="2"/>
      <c r="BK260" s="3"/>
      <c r="BL260" s="2"/>
      <c r="BM260" s="1"/>
      <c r="BN260" s="26"/>
    </row>
    <row r="261" spans="1:66" ht="62.4">
      <c r="A261" s="23">
        <v>257</v>
      </c>
      <c r="B261" s="28" t="s">
        <v>652</v>
      </c>
      <c r="C261" s="28" t="s">
        <v>489</v>
      </c>
      <c r="D261" s="28" t="s">
        <v>218</v>
      </c>
      <c r="E261" s="28">
        <v>57</v>
      </c>
      <c r="F261" s="28" t="s">
        <v>325</v>
      </c>
      <c r="G261" s="28" t="s">
        <v>325</v>
      </c>
      <c r="H261" s="23" t="str">
        <f t="shared" si="9"/>
        <v>陳＊昶</v>
      </c>
      <c r="I261" s="23" t="str">
        <f t="shared" ref="I261:I324" si="10">REPLACE(C261,2,1,"＊")</f>
        <v>2＊755767</v>
      </c>
      <c r="J261" s="28" t="s">
        <v>371</v>
      </c>
      <c r="K261" s="28" t="s">
        <v>1145</v>
      </c>
      <c r="L261" s="63">
        <v>5760190</v>
      </c>
      <c r="M261" s="63">
        <v>5760300</v>
      </c>
      <c r="N261" s="60">
        <v>5760475</v>
      </c>
      <c r="O261" s="60">
        <v>5761110</v>
      </c>
      <c r="P261" s="28">
        <v>1125</v>
      </c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2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2"/>
      <c r="AW261" s="3"/>
      <c r="AX261" s="3"/>
      <c r="AY261" s="2"/>
      <c r="AZ261" s="1" t="s">
        <v>1377</v>
      </c>
      <c r="BA261" s="3"/>
      <c r="BB261" s="3"/>
      <c r="BC261" s="2"/>
      <c r="BD261" s="2"/>
      <c r="BE261" s="1" t="s">
        <v>1377</v>
      </c>
      <c r="BF261" s="2"/>
      <c r="BG261" s="2"/>
      <c r="BH261" s="3"/>
      <c r="BI261" s="2"/>
      <c r="BJ261" s="2"/>
      <c r="BK261" s="3"/>
      <c r="BL261" s="2"/>
      <c r="BM261" s="1" t="s">
        <v>1111</v>
      </c>
      <c r="BN261" s="26"/>
    </row>
    <row r="262" spans="1:66" ht="46.8">
      <c r="A262" s="23">
        <v>258</v>
      </c>
      <c r="B262" s="28" t="s">
        <v>661</v>
      </c>
      <c r="C262" s="28" t="s">
        <v>490</v>
      </c>
      <c r="D262" s="28" t="s">
        <v>218</v>
      </c>
      <c r="E262" s="28">
        <v>46</v>
      </c>
      <c r="F262" s="28" t="s">
        <v>325</v>
      </c>
      <c r="G262" s="28" t="s">
        <v>325</v>
      </c>
      <c r="H262" s="23" t="str">
        <f t="shared" si="9"/>
        <v>高＊誠</v>
      </c>
      <c r="I262" s="23" t="str">
        <f t="shared" si="10"/>
        <v>0＊901391</v>
      </c>
      <c r="J262" s="28" t="s">
        <v>395</v>
      </c>
      <c r="K262" s="28" t="s">
        <v>1125</v>
      </c>
      <c r="L262" s="63">
        <v>5760191</v>
      </c>
      <c r="M262" s="63">
        <v>5760300</v>
      </c>
      <c r="N262" s="63">
        <v>5761050</v>
      </c>
      <c r="O262" s="60"/>
      <c r="P262" s="28">
        <v>1125</v>
      </c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2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2"/>
      <c r="AW262" s="3"/>
      <c r="AX262" s="3"/>
      <c r="AY262" s="2"/>
      <c r="AZ262" s="2"/>
      <c r="BA262" s="3"/>
      <c r="BB262" s="3"/>
      <c r="BC262" s="2"/>
      <c r="BD262" s="1" t="s">
        <v>1377</v>
      </c>
      <c r="BE262" s="2"/>
      <c r="BF262" s="31" t="s">
        <v>1377</v>
      </c>
      <c r="BG262" s="2"/>
      <c r="BH262" s="3"/>
      <c r="BI262" s="2"/>
      <c r="BJ262" s="2"/>
      <c r="BK262" s="3"/>
      <c r="BL262" s="2"/>
      <c r="BM262" s="1"/>
      <c r="BN262" s="26"/>
    </row>
    <row r="263" spans="1:66" ht="31.2">
      <c r="A263" s="23">
        <v>259</v>
      </c>
      <c r="B263" s="28" t="s">
        <v>1308</v>
      </c>
      <c r="C263" s="28" t="s">
        <v>491</v>
      </c>
      <c r="D263" s="28" t="s">
        <v>216</v>
      </c>
      <c r="E263" s="28">
        <v>88</v>
      </c>
      <c r="F263" s="28" t="s">
        <v>325</v>
      </c>
      <c r="G263" s="28" t="s">
        <v>325</v>
      </c>
      <c r="H263" s="23" t="str">
        <f t="shared" si="9"/>
        <v>林＊珠</v>
      </c>
      <c r="I263" s="23" t="str">
        <f t="shared" si="10"/>
        <v>1＊649986</v>
      </c>
      <c r="J263" s="28" t="s">
        <v>395</v>
      </c>
      <c r="K263" s="28" t="s">
        <v>1127</v>
      </c>
      <c r="L263" s="63">
        <v>5760190</v>
      </c>
      <c r="M263" s="63">
        <v>5760300</v>
      </c>
      <c r="N263" s="60"/>
      <c r="O263" s="60"/>
      <c r="P263" s="28">
        <v>1125</v>
      </c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2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2"/>
      <c r="AW263" s="3"/>
      <c r="AX263" s="3"/>
      <c r="AY263" s="2"/>
      <c r="AZ263" s="2"/>
      <c r="BA263" s="3"/>
      <c r="BB263" s="3"/>
      <c r="BC263" s="2"/>
      <c r="BD263" s="2"/>
      <c r="BE263" s="1" t="s">
        <v>1377</v>
      </c>
      <c r="BF263" s="2"/>
      <c r="BG263" s="2"/>
      <c r="BH263" s="3"/>
      <c r="BI263" s="2"/>
      <c r="BJ263" s="2"/>
      <c r="BK263" s="3"/>
      <c r="BL263" s="2"/>
      <c r="BM263" s="1"/>
      <c r="BN263" s="26"/>
    </row>
    <row r="264" spans="1:66" ht="46.8">
      <c r="A264" s="23">
        <v>260</v>
      </c>
      <c r="B264" s="28" t="s">
        <v>1309</v>
      </c>
      <c r="C264" s="28" t="s">
        <v>492</v>
      </c>
      <c r="D264" s="28" t="s">
        <v>218</v>
      </c>
      <c r="E264" s="28">
        <v>77</v>
      </c>
      <c r="F264" s="28" t="s">
        <v>325</v>
      </c>
      <c r="G264" s="28" t="s">
        <v>325</v>
      </c>
      <c r="H264" s="23" t="str">
        <f t="shared" si="9"/>
        <v>林＊吉</v>
      </c>
      <c r="I264" s="23" t="str">
        <f t="shared" si="10"/>
        <v>2＊758017</v>
      </c>
      <c r="J264" s="28" t="s">
        <v>395</v>
      </c>
      <c r="K264" s="28" t="s">
        <v>1148</v>
      </c>
      <c r="L264" s="60">
        <v>5760230</v>
      </c>
      <c r="M264" s="60">
        <v>5760300</v>
      </c>
      <c r="N264" s="60">
        <v>5761110</v>
      </c>
      <c r="O264" s="60"/>
      <c r="P264" s="28">
        <v>1125</v>
      </c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2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2"/>
      <c r="AW264" s="3"/>
      <c r="AX264" s="3"/>
      <c r="AY264" s="2"/>
      <c r="AZ264" s="1" t="s">
        <v>1377</v>
      </c>
      <c r="BA264" s="3"/>
      <c r="BB264" s="3"/>
      <c r="BC264" s="2"/>
      <c r="BD264" s="2"/>
      <c r="BE264" s="2"/>
      <c r="BF264" s="2"/>
      <c r="BG264" s="2" t="s">
        <v>1377</v>
      </c>
      <c r="BH264" s="3"/>
      <c r="BI264" s="2"/>
      <c r="BJ264" s="2"/>
      <c r="BK264" s="3"/>
      <c r="BL264" s="2"/>
      <c r="BM264" s="1"/>
      <c r="BN264" s="26"/>
    </row>
    <row r="265" spans="1:66" ht="31.2">
      <c r="A265" s="23">
        <v>261</v>
      </c>
      <c r="B265" s="28" t="s">
        <v>1310</v>
      </c>
      <c r="C265" s="28" t="s">
        <v>493</v>
      </c>
      <c r="D265" s="28" t="s">
        <v>216</v>
      </c>
      <c r="E265" s="28">
        <v>78</v>
      </c>
      <c r="F265" s="28" t="s">
        <v>325</v>
      </c>
      <c r="G265" s="28" t="s">
        <v>325</v>
      </c>
      <c r="H265" s="23" t="str">
        <f t="shared" si="9"/>
        <v>蔡＊美佐</v>
      </c>
      <c r="I265" s="23" t="str">
        <f t="shared" si="10"/>
        <v>2＊758046</v>
      </c>
      <c r="J265" s="28" t="s">
        <v>395</v>
      </c>
      <c r="K265" s="28" t="s">
        <v>1127</v>
      </c>
      <c r="L265" s="60">
        <v>5760190</v>
      </c>
      <c r="M265" s="60">
        <v>5760300</v>
      </c>
      <c r="N265" s="60"/>
      <c r="O265" s="60"/>
      <c r="P265" s="28">
        <v>1125</v>
      </c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2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2"/>
      <c r="AW265" s="3"/>
      <c r="AX265" s="3"/>
      <c r="AY265" s="2"/>
      <c r="AZ265" s="2"/>
      <c r="BA265" s="3"/>
      <c r="BB265" s="3"/>
      <c r="BC265" s="2"/>
      <c r="BD265" s="2"/>
      <c r="BE265" s="1" t="s">
        <v>1377</v>
      </c>
      <c r="BF265" s="2"/>
      <c r="BG265" s="2"/>
      <c r="BH265" s="3"/>
      <c r="BI265" s="2"/>
      <c r="BJ265" s="2"/>
      <c r="BK265" s="3"/>
      <c r="BL265" s="2"/>
      <c r="BM265" s="1"/>
      <c r="BN265" s="26"/>
    </row>
    <row r="266" spans="1:66" ht="31.2">
      <c r="A266" s="23">
        <v>262</v>
      </c>
      <c r="B266" s="28" t="s">
        <v>1311</v>
      </c>
      <c r="C266" s="28" t="s">
        <v>494</v>
      </c>
      <c r="D266" s="28" t="s">
        <v>216</v>
      </c>
      <c r="E266" s="28">
        <v>84</v>
      </c>
      <c r="F266" s="28" t="s">
        <v>325</v>
      </c>
      <c r="G266" s="28" t="s">
        <v>325</v>
      </c>
      <c r="H266" s="23" t="str">
        <f t="shared" si="9"/>
        <v>汪＊德美</v>
      </c>
      <c r="I266" s="23" t="str">
        <f t="shared" si="10"/>
        <v>0＊489235</v>
      </c>
      <c r="J266" s="28" t="s">
        <v>395</v>
      </c>
      <c r="K266" s="28" t="s">
        <v>1127</v>
      </c>
      <c r="L266" s="60">
        <v>5760190</v>
      </c>
      <c r="M266" s="60">
        <v>5760300</v>
      </c>
      <c r="N266" s="60"/>
      <c r="O266" s="60"/>
      <c r="P266" s="28">
        <v>1125</v>
      </c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2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2"/>
      <c r="AW266" s="3"/>
      <c r="AX266" s="3"/>
      <c r="AY266" s="2"/>
      <c r="AZ266" s="2"/>
      <c r="BA266" s="3"/>
      <c r="BB266" s="3"/>
      <c r="BC266" s="2"/>
      <c r="BD266" s="2"/>
      <c r="BE266" s="1" t="s">
        <v>1377</v>
      </c>
      <c r="BF266" s="2"/>
      <c r="BG266" s="2"/>
      <c r="BH266" s="3"/>
      <c r="BI266" s="2"/>
      <c r="BJ266" s="2"/>
      <c r="BK266" s="3"/>
      <c r="BL266" s="2"/>
      <c r="BM266" s="1"/>
      <c r="BN266" s="26"/>
    </row>
    <row r="267" spans="1:66" ht="46.8">
      <c r="A267" s="23">
        <v>263</v>
      </c>
      <c r="B267" s="28" t="s">
        <v>1312</v>
      </c>
      <c r="C267" s="28" t="s">
        <v>495</v>
      </c>
      <c r="D267" s="28" t="s">
        <v>216</v>
      </c>
      <c r="E267" s="28">
        <v>71</v>
      </c>
      <c r="F267" s="28" t="s">
        <v>325</v>
      </c>
      <c r="G267" s="28" t="s">
        <v>325</v>
      </c>
      <c r="H267" s="23" t="str">
        <f t="shared" si="9"/>
        <v>蔡＊枝</v>
      </c>
      <c r="I267" s="23" t="str">
        <f t="shared" si="10"/>
        <v>1＊872703</v>
      </c>
      <c r="J267" s="28" t="s">
        <v>395</v>
      </c>
      <c r="K267" s="28" t="s">
        <v>1132</v>
      </c>
      <c r="L267" s="60">
        <v>5760190</v>
      </c>
      <c r="M267" s="60">
        <v>5760300</v>
      </c>
      <c r="N267" s="60">
        <v>5761050</v>
      </c>
      <c r="O267" s="60"/>
      <c r="P267" s="28">
        <v>1125</v>
      </c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2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2"/>
      <c r="AW267" s="3"/>
      <c r="AX267" s="3"/>
      <c r="AY267" s="2"/>
      <c r="AZ267" s="2"/>
      <c r="BA267" s="3"/>
      <c r="BB267" s="3"/>
      <c r="BC267" s="2"/>
      <c r="BD267" s="1" t="s">
        <v>1377</v>
      </c>
      <c r="BE267" s="1" t="s">
        <v>1377</v>
      </c>
      <c r="BF267" s="2"/>
      <c r="BG267" s="2"/>
      <c r="BH267" s="3"/>
      <c r="BI267" s="1"/>
      <c r="BJ267" s="2"/>
      <c r="BK267" s="3"/>
      <c r="BL267" s="2"/>
      <c r="BM267" s="1"/>
      <c r="BN267" s="26"/>
    </row>
    <row r="268" spans="1:66" ht="31.2">
      <c r="A268" s="23">
        <v>264</v>
      </c>
      <c r="B268" s="28" t="s">
        <v>1313</v>
      </c>
      <c r="C268" s="28" t="s">
        <v>496</v>
      </c>
      <c r="D268" s="28" t="s">
        <v>216</v>
      </c>
      <c r="E268" s="28">
        <v>60</v>
      </c>
      <c r="F268" s="28" t="s">
        <v>325</v>
      </c>
      <c r="G268" s="28" t="s">
        <v>325</v>
      </c>
      <c r="H268" s="23" t="str">
        <f t="shared" si="9"/>
        <v>王＊</v>
      </c>
      <c r="I268" s="23" t="str">
        <f t="shared" si="10"/>
        <v>0＊115903</v>
      </c>
      <c r="J268" s="28" t="s">
        <v>485</v>
      </c>
      <c r="K268" s="28" t="s">
        <v>1127</v>
      </c>
      <c r="L268" s="63">
        <v>5760190</v>
      </c>
      <c r="M268" s="63">
        <v>5760300</v>
      </c>
      <c r="N268" s="60"/>
      <c r="O268" s="60"/>
      <c r="P268" s="28">
        <v>1125</v>
      </c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2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2"/>
      <c r="AW268" s="3"/>
      <c r="AX268" s="3"/>
      <c r="AY268" s="2"/>
      <c r="AZ268" s="2"/>
      <c r="BA268" s="3"/>
      <c r="BB268" s="3"/>
      <c r="BC268" s="2"/>
      <c r="BD268" s="2"/>
      <c r="BE268" s="1" t="s">
        <v>1377</v>
      </c>
      <c r="BF268" s="2"/>
      <c r="BG268" s="2"/>
      <c r="BH268" s="3"/>
      <c r="BI268" s="2"/>
      <c r="BJ268" s="2"/>
      <c r="BK268" s="3"/>
      <c r="BL268" s="2"/>
      <c r="BM268" s="1"/>
      <c r="BN268" s="26"/>
    </row>
    <row r="269" spans="1:66" ht="31.2">
      <c r="A269" s="23">
        <v>265</v>
      </c>
      <c r="B269" s="28" t="s">
        <v>1066</v>
      </c>
      <c r="C269" s="28" t="s">
        <v>497</v>
      </c>
      <c r="D269" s="28" t="s">
        <v>218</v>
      </c>
      <c r="E269" s="28">
        <v>82</v>
      </c>
      <c r="F269" s="28" t="s">
        <v>325</v>
      </c>
      <c r="G269" s="28" t="s">
        <v>325</v>
      </c>
      <c r="H269" s="23" t="str">
        <f t="shared" si="9"/>
        <v>洪＊輝</v>
      </c>
      <c r="I269" s="23" t="str">
        <f t="shared" si="10"/>
        <v>0＊448862</v>
      </c>
      <c r="J269" s="28" t="s">
        <v>485</v>
      </c>
      <c r="K269" s="28" t="s">
        <v>1127</v>
      </c>
      <c r="L269" s="63">
        <v>5760190</v>
      </c>
      <c r="M269" s="63">
        <v>5760300</v>
      </c>
      <c r="N269" s="60"/>
      <c r="O269" s="60"/>
      <c r="P269" s="28">
        <v>1125</v>
      </c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2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2"/>
      <c r="AW269" s="3"/>
      <c r="AX269" s="3"/>
      <c r="AY269" s="2"/>
      <c r="AZ269" s="2"/>
      <c r="BA269" s="3"/>
      <c r="BB269" s="3"/>
      <c r="BC269" s="2"/>
      <c r="BD269" s="2"/>
      <c r="BE269" s="1" t="s">
        <v>1377</v>
      </c>
      <c r="BF269" s="2"/>
      <c r="BG269" s="2"/>
      <c r="BH269" s="3"/>
      <c r="BI269" s="2"/>
      <c r="BJ269" s="2"/>
      <c r="BK269" s="3"/>
      <c r="BL269" s="2"/>
      <c r="BM269" s="1"/>
      <c r="BN269" s="26"/>
    </row>
    <row r="270" spans="1:66" ht="31.2">
      <c r="A270" s="23">
        <v>266</v>
      </c>
      <c r="B270" s="28" t="s">
        <v>1314</v>
      </c>
      <c r="C270" s="28" t="s">
        <v>498</v>
      </c>
      <c r="D270" s="28" t="s">
        <v>216</v>
      </c>
      <c r="E270" s="28">
        <v>62</v>
      </c>
      <c r="F270" s="28" t="s">
        <v>325</v>
      </c>
      <c r="G270" s="28" t="s">
        <v>325</v>
      </c>
      <c r="H270" s="23" t="str">
        <f t="shared" si="9"/>
        <v>游＊英</v>
      </c>
      <c r="I270" s="23" t="str">
        <f t="shared" si="10"/>
        <v>0＊406118</v>
      </c>
      <c r="J270" s="28" t="s">
        <v>485</v>
      </c>
      <c r="K270" s="28" t="s">
        <v>1127</v>
      </c>
      <c r="L270" s="63">
        <v>5760190</v>
      </c>
      <c r="M270" s="63">
        <v>5760300</v>
      </c>
      <c r="N270" s="60"/>
      <c r="O270" s="60"/>
      <c r="P270" s="28">
        <v>1125</v>
      </c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2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2"/>
      <c r="AW270" s="3"/>
      <c r="AX270" s="3"/>
      <c r="AY270" s="2"/>
      <c r="AZ270" s="2"/>
      <c r="BA270" s="3"/>
      <c r="BB270" s="3"/>
      <c r="BC270" s="2"/>
      <c r="BD270" s="2"/>
      <c r="BE270" s="1" t="s">
        <v>1377</v>
      </c>
      <c r="BF270" s="2"/>
      <c r="BG270" s="2"/>
      <c r="BH270" s="3"/>
      <c r="BI270" s="2"/>
      <c r="BJ270" s="2"/>
      <c r="BK270" s="3"/>
      <c r="BL270" s="2"/>
      <c r="BM270" s="1"/>
      <c r="BN270" s="26"/>
    </row>
    <row r="271" spans="1:66" ht="31.2">
      <c r="A271" s="23">
        <v>267</v>
      </c>
      <c r="B271" s="28" t="s">
        <v>1315</v>
      </c>
      <c r="C271" s="28" t="s">
        <v>499</v>
      </c>
      <c r="D271" s="28" t="s">
        <v>218</v>
      </c>
      <c r="E271" s="28">
        <v>53</v>
      </c>
      <c r="F271" s="28" t="s">
        <v>325</v>
      </c>
      <c r="G271" s="28" t="s">
        <v>325</v>
      </c>
      <c r="H271" s="23" t="str">
        <f t="shared" si="9"/>
        <v>洪＊政</v>
      </c>
      <c r="I271" s="23" t="str">
        <f t="shared" si="10"/>
        <v>1＊318579</v>
      </c>
      <c r="J271" s="28" t="s">
        <v>485</v>
      </c>
      <c r="K271" s="28" t="s">
        <v>1149</v>
      </c>
      <c r="L271" s="60">
        <v>5760300</v>
      </c>
      <c r="M271" s="60">
        <v>5761081</v>
      </c>
      <c r="N271" s="60"/>
      <c r="O271" s="60"/>
      <c r="P271" s="28">
        <v>1125</v>
      </c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2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2"/>
      <c r="AW271" s="3"/>
      <c r="AX271" s="3"/>
      <c r="AY271" s="2"/>
      <c r="AZ271" s="2"/>
      <c r="BA271" s="3"/>
      <c r="BB271" s="3"/>
      <c r="BC271" s="2"/>
      <c r="BD271" s="2"/>
      <c r="BE271" s="1" t="s">
        <v>1377</v>
      </c>
      <c r="BF271" s="2"/>
      <c r="BG271" s="2"/>
      <c r="BH271" s="3"/>
      <c r="BI271" s="2" t="s">
        <v>1114</v>
      </c>
      <c r="BJ271" s="2"/>
      <c r="BK271" s="3"/>
      <c r="BL271" s="2"/>
      <c r="BM271" s="1"/>
      <c r="BN271" s="26"/>
    </row>
    <row r="272" spans="1:66" ht="46.8">
      <c r="A272" s="23">
        <v>268</v>
      </c>
      <c r="B272" s="28" t="s">
        <v>1316</v>
      </c>
      <c r="C272" s="28" t="s">
        <v>500</v>
      </c>
      <c r="D272" s="28" t="s">
        <v>218</v>
      </c>
      <c r="E272" s="28">
        <v>41</v>
      </c>
      <c r="F272" s="28" t="s">
        <v>325</v>
      </c>
      <c r="G272" s="28" t="s">
        <v>325</v>
      </c>
      <c r="H272" s="23" t="str">
        <f t="shared" si="9"/>
        <v>洪＊豪</v>
      </c>
      <c r="I272" s="23" t="str">
        <f t="shared" si="10"/>
        <v>1＊542697</v>
      </c>
      <c r="J272" s="28" t="s">
        <v>485</v>
      </c>
      <c r="K272" s="28" t="s">
        <v>1150</v>
      </c>
      <c r="L272" s="60">
        <v>5760190</v>
      </c>
      <c r="M272" s="60">
        <v>5760230</v>
      </c>
      <c r="N272" s="60">
        <v>5760300</v>
      </c>
      <c r="O272" s="60"/>
      <c r="P272" s="28">
        <v>1125</v>
      </c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2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2"/>
      <c r="AW272" s="3"/>
      <c r="AX272" s="3"/>
      <c r="AY272" s="2"/>
      <c r="AZ272" s="2"/>
      <c r="BA272" s="3"/>
      <c r="BB272" s="3"/>
      <c r="BC272" s="2"/>
      <c r="BD272" s="2"/>
      <c r="BE272" s="1" t="s">
        <v>1377</v>
      </c>
      <c r="BF272" s="2"/>
      <c r="BG272" s="2" t="s">
        <v>1377</v>
      </c>
      <c r="BH272" s="3"/>
      <c r="BI272" s="2"/>
      <c r="BJ272" s="2"/>
      <c r="BK272" s="3"/>
      <c r="BL272" s="2"/>
      <c r="BM272" s="1"/>
      <c r="BN272" s="26"/>
    </row>
    <row r="273" spans="1:66" ht="46.8">
      <c r="A273" s="23">
        <v>269</v>
      </c>
      <c r="B273" s="28" t="s">
        <v>269</v>
      </c>
      <c r="C273" s="28" t="s">
        <v>79</v>
      </c>
      <c r="D273" s="28" t="s">
        <v>218</v>
      </c>
      <c r="E273" s="28">
        <v>84</v>
      </c>
      <c r="F273" s="28" t="s">
        <v>325</v>
      </c>
      <c r="G273" s="28" t="s">
        <v>325</v>
      </c>
      <c r="H273" s="23" t="str">
        <f t="shared" si="9"/>
        <v>林＊東</v>
      </c>
      <c r="I273" s="23" t="str">
        <f t="shared" si="10"/>
        <v>2＊536053</v>
      </c>
      <c r="J273" s="28" t="s">
        <v>485</v>
      </c>
      <c r="K273" s="28" t="s">
        <v>1140</v>
      </c>
      <c r="L273" s="60">
        <v>5760190</v>
      </c>
      <c r="M273" s="60">
        <v>5760200</v>
      </c>
      <c r="N273" s="60">
        <v>5760300</v>
      </c>
      <c r="O273" s="60"/>
      <c r="P273" s="28">
        <v>1125</v>
      </c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2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2"/>
      <c r="AW273" s="3"/>
      <c r="AX273" s="3"/>
      <c r="AY273" s="2"/>
      <c r="AZ273" s="2"/>
      <c r="BA273" s="3"/>
      <c r="BB273" s="3"/>
      <c r="BC273" s="2"/>
      <c r="BD273" s="2"/>
      <c r="BE273" s="1" t="s">
        <v>1377</v>
      </c>
      <c r="BF273" s="2"/>
      <c r="BG273" s="2"/>
      <c r="BH273" s="3"/>
      <c r="BI273" s="2"/>
      <c r="BJ273" s="2" t="s">
        <v>1141</v>
      </c>
      <c r="BK273" s="3"/>
      <c r="BL273" s="2"/>
      <c r="BM273" s="1"/>
      <c r="BN273" s="26"/>
    </row>
    <row r="274" spans="1:66" ht="31.2">
      <c r="A274" s="23">
        <v>270</v>
      </c>
      <c r="B274" s="28" t="s">
        <v>1317</v>
      </c>
      <c r="C274" s="28" t="s">
        <v>501</v>
      </c>
      <c r="D274" s="28" t="s">
        <v>216</v>
      </c>
      <c r="E274" s="28">
        <v>59</v>
      </c>
      <c r="F274" s="28" t="s">
        <v>325</v>
      </c>
      <c r="G274" s="28" t="s">
        <v>325</v>
      </c>
      <c r="H274" s="23" t="str">
        <f t="shared" si="9"/>
        <v>沈＊真</v>
      </c>
      <c r="I274" s="23" t="str">
        <f t="shared" si="10"/>
        <v>2＊551965</v>
      </c>
      <c r="J274" s="28" t="s">
        <v>485</v>
      </c>
      <c r="K274" s="28" t="s">
        <v>1127</v>
      </c>
      <c r="L274" s="63">
        <v>5760190</v>
      </c>
      <c r="M274" s="63">
        <v>5760300</v>
      </c>
      <c r="N274" s="60"/>
      <c r="O274" s="60"/>
      <c r="P274" s="28">
        <v>1125</v>
      </c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2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2"/>
      <c r="AW274" s="3"/>
      <c r="AX274" s="3"/>
      <c r="AY274" s="2"/>
      <c r="AZ274" s="2"/>
      <c r="BA274" s="3"/>
      <c r="BB274" s="3"/>
      <c r="BC274" s="2"/>
      <c r="BD274" s="2"/>
      <c r="BE274" s="1" t="s">
        <v>1377</v>
      </c>
      <c r="BF274" s="2"/>
      <c r="BG274" s="2"/>
      <c r="BH274" s="3"/>
      <c r="BI274" s="2"/>
      <c r="BJ274" s="2"/>
      <c r="BK274" s="3"/>
      <c r="BL274" s="2"/>
      <c r="BM274" s="1"/>
      <c r="BN274" s="26"/>
    </row>
    <row r="275" spans="1:66" ht="31.2">
      <c r="A275" s="23">
        <v>271</v>
      </c>
      <c r="B275" s="28" t="s">
        <v>1318</v>
      </c>
      <c r="C275" s="28" t="s">
        <v>502</v>
      </c>
      <c r="D275" s="28" t="s">
        <v>216</v>
      </c>
      <c r="E275" s="28">
        <v>65</v>
      </c>
      <c r="F275" s="28" t="s">
        <v>325</v>
      </c>
      <c r="G275" s="28" t="s">
        <v>325</v>
      </c>
      <c r="H275" s="23" t="str">
        <f t="shared" si="9"/>
        <v>陳＊在錦</v>
      </c>
      <c r="I275" s="23" t="str">
        <f t="shared" si="10"/>
        <v>2＊615357</v>
      </c>
      <c r="J275" s="28" t="s">
        <v>485</v>
      </c>
      <c r="K275" s="28" t="s">
        <v>1127</v>
      </c>
      <c r="L275" s="63">
        <v>5760190</v>
      </c>
      <c r="M275" s="63">
        <v>5760300</v>
      </c>
      <c r="N275" s="60"/>
      <c r="O275" s="60"/>
      <c r="P275" s="28">
        <v>1125</v>
      </c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2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2"/>
      <c r="AW275" s="3"/>
      <c r="AX275" s="3"/>
      <c r="AY275" s="2"/>
      <c r="AZ275" s="2"/>
      <c r="BA275" s="3"/>
      <c r="BB275" s="3"/>
      <c r="BC275" s="2"/>
      <c r="BD275" s="2"/>
      <c r="BE275" s="1" t="s">
        <v>1377</v>
      </c>
      <c r="BF275" s="2"/>
      <c r="BG275" s="2"/>
      <c r="BH275" s="3"/>
      <c r="BI275" s="2"/>
      <c r="BJ275" s="2"/>
      <c r="BK275" s="3"/>
      <c r="BL275" s="2"/>
      <c r="BM275" s="1"/>
      <c r="BN275" s="26"/>
    </row>
    <row r="276" spans="1:66" ht="46.8">
      <c r="A276" s="23">
        <v>272</v>
      </c>
      <c r="B276" s="28" t="s">
        <v>1319</v>
      </c>
      <c r="C276" s="28" t="s">
        <v>503</v>
      </c>
      <c r="D276" s="28" t="s">
        <v>216</v>
      </c>
      <c r="E276" s="28">
        <v>79</v>
      </c>
      <c r="F276" s="28" t="s">
        <v>325</v>
      </c>
      <c r="G276" s="28" t="s">
        <v>325</v>
      </c>
      <c r="H276" s="23" t="str">
        <f t="shared" si="9"/>
        <v>朱＊櫻琴</v>
      </c>
      <c r="I276" s="23" t="str">
        <f t="shared" si="10"/>
        <v>2＊737246</v>
      </c>
      <c r="J276" s="28" t="s">
        <v>485</v>
      </c>
      <c r="K276" s="28" t="s">
        <v>1140</v>
      </c>
      <c r="L276" s="63">
        <v>5760190</v>
      </c>
      <c r="M276" s="63">
        <v>5760200</v>
      </c>
      <c r="N276" s="63">
        <v>5760300</v>
      </c>
      <c r="O276" s="60"/>
      <c r="P276" s="28">
        <v>1125</v>
      </c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2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2"/>
      <c r="AW276" s="3"/>
      <c r="AX276" s="3"/>
      <c r="AY276" s="2"/>
      <c r="AZ276" s="2"/>
      <c r="BA276" s="3"/>
      <c r="BB276" s="3"/>
      <c r="BC276" s="2"/>
      <c r="BD276" s="2"/>
      <c r="BE276" s="1" t="s">
        <v>1377</v>
      </c>
      <c r="BF276" s="2"/>
      <c r="BG276" s="2"/>
      <c r="BH276" s="3"/>
      <c r="BI276" s="2" t="s">
        <v>1114</v>
      </c>
      <c r="BJ276" s="2" t="s">
        <v>1114</v>
      </c>
      <c r="BK276" s="3"/>
      <c r="BL276" s="2"/>
      <c r="BM276" s="1"/>
      <c r="BN276" s="26"/>
    </row>
    <row r="277" spans="1:66" ht="31.2">
      <c r="A277" s="23">
        <v>273</v>
      </c>
      <c r="B277" s="28" t="s">
        <v>1320</v>
      </c>
      <c r="C277" s="28" t="s">
        <v>504</v>
      </c>
      <c r="D277" s="28" t="s">
        <v>216</v>
      </c>
      <c r="E277" s="28">
        <v>56</v>
      </c>
      <c r="F277" s="28" t="s">
        <v>325</v>
      </c>
      <c r="G277" s="28" t="s">
        <v>325</v>
      </c>
      <c r="H277" s="23" t="str">
        <f t="shared" si="9"/>
        <v>葉＊華</v>
      </c>
      <c r="I277" s="23" t="str">
        <f t="shared" si="10"/>
        <v>0＊562485</v>
      </c>
      <c r="J277" s="28" t="s">
        <v>485</v>
      </c>
      <c r="K277" s="28" t="s">
        <v>1127</v>
      </c>
      <c r="L277" s="63">
        <v>5760190</v>
      </c>
      <c r="M277" s="63">
        <v>5760300</v>
      </c>
      <c r="N277" s="60"/>
      <c r="O277" s="60"/>
      <c r="P277" s="28">
        <v>1125</v>
      </c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2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2"/>
      <c r="AW277" s="3"/>
      <c r="AX277" s="3"/>
      <c r="AY277" s="2"/>
      <c r="AZ277" s="2"/>
      <c r="BA277" s="3"/>
      <c r="BB277" s="3"/>
      <c r="BC277" s="2"/>
      <c r="BD277" s="2"/>
      <c r="BE277" s="1" t="s">
        <v>1377</v>
      </c>
      <c r="BF277" s="2"/>
      <c r="BG277" s="2"/>
      <c r="BH277" s="3"/>
      <c r="BI277" s="2"/>
      <c r="BJ277" s="2"/>
      <c r="BK277" s="3"/>
      <c r="BL277" s="2"/>
      <c r="BM277" s="1"/>
      <c r="BN277" s="26"/>
    </row>
    <row r="278" spans="1:66" ht="31.2">
      <c r="A278" s="23">
        <v>274</v>
      </c>
      <c r="B278" s="28" t="s">
        <v>1321</v>
      </c>
      <c r="C278" s="28" t="s">
        <v>505</v>
      </c>
      <c r="D278" s="28" t="s">
        <v>216</v>
      </c>
      <c r="E278" s="28">
        <v>92</v>
      </c>
      <c r="F278" s="28" t="s">
        <v>325</v>
      </c>
      <c r="G278" s="28" t="s">
        <v>325</v>
      </c>
      <c r="H278" s="23" t="str">
        <f t="shared" si="9"/>
        <v>許＊串</v>
      </c>
      <c r="I278" s="23" t="str">
        <f t="shared" si="10"/>
        <v>1＊138258</v>
      </c>
      <c r="J278" s="28" t="s">
        <v>485</v>
      </c>
      <c r="K278" s="28" t="s">
        <v>1127</v>
      </c>
      <c r="L278" s="63">
        <v>5760190</v>
      </c>
      <c r="M278" s="63">
        <v>5760300</v>
      </c>
      <c r="N278" s="60"/>
      <c r="O278" s="60"/>
      <c r="P278" s="28">
        <v>1125</v>
      </c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2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2"/>
      <c r="AW278" s="3"/>
      <c r="AX278" s="3"/>
      <c r="AY278" s="2"/>
      <c r="AZ278" s="2"/>
      <c r="BA278" s="3"/>
      <c r="BB278" s="3"/>
      <c r="BC278" s="2"/>
      <c r="BD278" s="2"/>
      <c r="BE278" s="1" t="s">
        <v>1377</v>
      </c>
      <c r="BF278" s="2"/>
      <c r="BG278" s="2"/>
      <c r="BH278" s="3"/>
      <c r="BI278" s="2"/>
      <c r="BJ278" s="2"/>
      <c r="BK278" s="3"/>
      <c r="BL278" s="2"/>
      <c r="BM278" s="1"/>
      <c r="BN278" s="26"/>
    </row>
    <row r="279" spans="1:66" ht="31.2">
      <c r="A279" s="23">
        <v>275</v>
      </c>
      <c r="B279" s="28" t="s">
        <v>1322</v>
      </c>
      <c r="C279" s="28" t="s">
        <v>506</v>
      </c>
      <c r="D279" s="28" t="s">
        <v>216</v>
      </c>
      <c r="E279" s="28">
        <v>63</v>
      </c>
      <c r="F279" s="28" t="s">
        <v>325</v>
      </c>
      <c r="G279" s="28" t="s">
        <v>325</v>
      </c>
      <c r="H279" s="23" t="str">
        <f t="shared" si="9"/>
        <v>蔡＊芳</v>
      </c>
      <c r="I279" s="23" t="str">
        <f t="shared" si="10"/>
        <v>1＊986543</v>
      </c>
      <c r="J279" s="28" t="s">
        <v>485</v>
      </c>
      <c r="K279" s="28" t="s">
        <v>1131</v>
      </c>
      <c r="L279" s="63">
        <v>5760230</v>
      </c>
      <c r="M279" s="63">
        <v>5760300</v>
      </c>
      <c r="N279" s="60"/>
      <c r="O279" s="60"/>
      <c r="P279" s="28">
        <v>1125</v>
      </c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2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2"/>
      <c r="AW279" s="3"/>
      <c r="AX279" s="3"/>
      <c r="AY279" s="2"/>
      <c r="AZ279" s="2"/>
      <c r="BA279" s="3"/>
      <c r="BB279" s="3"/>
      <c r="BC279" s="2"/>
      <c r="BD279" s="2"/>
      <c r="BE279" s="2"/>
      <c r="BF279" s="2"/>
      <c r="BG279" s="2" t="s">
        <v>1377</v>
      </c>
      <c r="BH279" s="3"/>
      <c r="BI279" s="2"/>
      <c r="BJ279" s="2"/>
      <c r="BK279" s="3"/>
      <c r="BL279" s="2"/>
      <c r="BM279" s="1"/>
      <c r="BN279" s="26"/>
    </row>
    <row r="280" spans="1:66" ht="31.2">
      <c r="A280" s="23">
        <v>276</v>
      </c>
      <c r="B280" s="28" t="s">
        <v>1313</v>
      </c>
      <c r="C280" s="28" t="s">
        <v>496</v>
      </c>
      <c r="D280" s="28" t="s">
        <v>216</v>
      </c>
      <c r="E280" s="28">
        <v>60</v>
      </c>
      <c r="F280" s="28" t="s">
        <v>325</v>
      </c>
      <c r="G280" s="28" t="s">
        <v>325</v>
      </c>
      <c r="H280" s="23" t="str">
        <f t="shared" si="9"/>
        <v>王＊</v>
      </c>
      <c r="I280" s="23" t="str">
        <f t="shared" si="10"/>
        <v>0＊115903</v>
      </c>
      <c r="J280" s="28" t="s">
        <v>485</v>
      </c>
      <c r="K280" s="28" t="s">
        <v>1127</v>
      </c>
      <c r="L280" s="63">
        <v>5760190</v>
      </c>
      <c r="M280" s="63">
        <v>5760300</v>
      </c>
      <c r="N280" s="60"/>
      <c r="O280" s="60"/>
      <c r="P280" s="28">
        <v>1125</v>
      </c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2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2"/>
      <c r="AW280" s="3"/>
      <c r="AX280" s="3"/>
      <c r="AY280" s="2"/>
      <c r="AZ280" s="2"/>
      <c r="BA280" s="3"/>
      <c r="BB280" s="3"/>
      <c r="BC280" s="2"/>
      <c r="BD280" s="2"/>
      <c r="BE280" s="1" t="s">
        <v>1377</v>
      </c>
      <c r="BF280" s="2"/>
      <c r="BG280" s="2"/>
      <c r="BH280" s="3"/>
      <c r="BI280" s="2"/>
      <c r="BJ280" s="2"/>
      <c r="BK280" s="3"/>
      <c r="BL280" s="2"/>
      <c r="BM280" s="1"/>
      <c r="BN280" s="26"/>
    </row>
    <row r="281" spans="1:66" ht="31.2">
      <c r="A281" s="23">
        <v>277</v>
      </c>
      <c r="B281" s="28" t="s">
        <v>1314</v>
      </c>
      <c r="C281" s="28" t="s">
        <v>498</v>
      </c>
      <c r="D281" s="28" t="s">
        <v>216</v>
      </c>
      <c r="E281" s="28">
        <v>62</v>
      </c>
      <c r="F281" s="28" t="s">
        <v>325</v>
      </c>
      <c r="G281" s="28" t="s">
        <v>325</v>
      </c>
      <c r="H281" s="23" t="str">
        <f t="shared" si="9"/>
        <v>游＊英</v>
      </c>
      <c r="I281" s="23" t="str">
        <f t="shared" si="10"/>
        <v>0＊406118</v>
      </c>
      <c r="J281" s="28" t="s">
        <v>485</v>
      </c>
      <c r="K281" s="28" t="s">
        <v>1127</v>
      </c>
      <c r="L281" s="63">
        <v>5760190</v>
      </c>
      <c r="M281" s="63">
        <v>5760300</v>
      </c>
      <c r="N281" s="60"/>
      <c r="O281" s="60"/>
      <c r="P281" s="28">
        <v>1125</v>
      </c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2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2"/>
      <c r="AW281" s="3"/>
      <c r="AX281" s="3"/>
      <c r="AY281" s="2"/>
      <c r="AZ281" s="2"/>
      <c r="BA281" s="3"/>
      <c r="BB281" s="3"/>
      <c r="BC281" s="2"/>
      <c r="BD281" s="2"/>
      <c r="BE281" s="1" t="s">
        <v>1377</v>
      </c>
      <c r="BF281" s="2"/>
      <c r="BG281" s="2"/>
      <c r="BH281" s="3"/>
      <c r="BI281" s="2"/>
      <c r="BJ281" s="2"/>
      <c r="BK281" s="3"/>
      <c r="BL281" s="2"/>
      <c r="BM281" s="1"/>
      <c r="BN281" s="26"/>
    </row>
    <row r="282" spans="1:66" ht="31.2">
      <c r="A282" s="23">
        <v>278</v>
      </c>
      <c r="B282" s="28" t="s">
        <v>1323</v>
      </c>
      <c r="C282" s="28" t="s">
        <v>507</v>
      </c>
      <c r="D282" s="28" t="s">
        <v>216</v>
      </c>
      <c r="E282" s="28">
        <v>86</v>
      </c>
      <c r="F282" s="28" t="s">
        <v>325</v>
      </c>
      <c r="G282" s="28" t="s">
        <v>325</v>
      </c>
      <c r="H282" s="23" t="str">
        <f t="shared" si="9"/>
        <v>李＊儼</v>
      </c>
      <c r="I282" s="23" t="str">
        <f t="shared" si="10"/>
        <v>0＊142737</v>
      </c>
      <c r="J282" s="28" t="s">
        <v>384</v>
      </c>
      <c r="K282" s="28" t="s">
        <v>1127</v>
      </c>
      <c r="L282" s="63">
        <v>5760190</v>
      </c>
      <c r="M282" s="63">
        <v>5760300</v>
      </c>
      <c r="N282" s="60"/>
      <c r="O282" s="60"/>
      <c r="P282" s="28">
        <v>1125</v>
      </c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2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2"/>
      <c r="AW282" s="3"/>
      <c r="AX282" s="3"/>
      <c r="AY282" s="2"/>
      <c r="AZ282" s="2"/>
      <c r="BA282" s="3"/>
      <c r="BB282" s="3"/>
      <c r="BC282" s="2"/>
      <c r="BD282" s="2"/>
      <c r="BE282" s="1" t="s">
        <v>1377</v>
      </c>
      <c r="BF282" s="2"/>
      <c r="BG282" s="2"/>
      <c r="BH282" s="3"/>
      <c r="BI282" s="2"/>
      <c r="BJ282" s="2"/>
      <c r="BK282" s="3"/>
      <c r="BL282" s="2"/>
      <c r="BM282" s="30"/>
      <c r="BN282" s="26"/>
    </row>
    <row r="283" spans="1:66" ht="31.2">
      <c r="A283" s="23">
        <v>279</v>
      </c>
      <c r="B283" s="28" t="s">
        <v>1324</v>
      </c>
      <c r="C283" s="28" t="s">
        <v>508</v>
      </c>
      <c r="D283" s="28" t="s">
        <v>218</v>
      </c>
      <c r="E283" s="28">
        <v>60</v>
      </c>
      <c r="F283" s="28" t="s">
        <v>325</v>
      </c>
      <c r="G283" s="28" t="s">
        <v>325</v>
      </c>
      <c r="H283" s="23" t="str">
        <f t="shared" si="9"/>
        <v>程＊生</v>
      </c>
      <c r="I283" s="23" t="str">
        <f t="shared" si="10"/>
        <v>2＊191765</v>
      </c>
      <c r="J283" s="28" t="s">
        <v>384</v>
      </c>
      <c r="K283" s="28" t="s">
        <v>1127</v>
      </c>
      <c r="L283" s="63">
        <v>5760190</v>
      </c>
      <c r="M283" s="63">
        <v>5760300</v>
      </c>
      <c r="N283" s="60"/>
      <c r="O283" s="60"/>
      <c r="P283" s="28">
        <v>1125</v>
      </c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2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2"/>
      <c r="AW283" s="3"/>
      <c r="AX283" s="3"/>
      <c r="AY283" s="2"/>
      <c r="AZ283" s="2"/>
      <c r="BA283" s="3"/>
      <c r="BB283" s="3"/>
      <c r="BC283" s="2"/>
      <c r="BD283" s="1"/>
      <c r="BE283" s="1" t="s">
        <v>1377</v>
      </c>
      <c r="BF283" s="2"/>
      <c r="BG283" s="2"/>
      <c r="BH283" s="3"/>
      <c r="BI283" s="2"/>
      <c r="BJ283" s="2"/>
      <c r="BK283" s="3"/>
      <c r="BL283" s="2"/>
      <c r="BM283" s="1"/>
      <c r="BN283" s="26"/>
    </row>
    <row r="284" spans="1:66" ht="31.2">
      <c r="A284" s="23">
        <v>280</v>
      </c>
      <c r="B284" s="28" t="s">
        <v>955</v>
      </c>
      <c r="C284" s="28" t="s">
        <v>509</v>
      </c>
      <c r="D284" s="28" t="s">
        <v>216</v>
      </c>
      <c r="E284" s="28">
        <v>73</v>
      </c>
      <c r="F284" s="28" t="s">
        <v>325</v>
      </c>
      <c r="G284" s="28" t="s">
        <v>325</v>
      </c>
      <c r="H284" s="23" t="str">
        <f t="shared" si="9"/>
        <v>廖＊秀貞</v>
      </c>
      <c r="I284" s="23" t="str">
        <f t="shared" si="10"/>
        <v>0＊844437</v>
      </c>
      <c r="J284" s="28" t="s">
        <v>417</v>
      </c>
      <c r="K284" s="28" t="s">
        <v>1127</v>
      </c>
      <c r="L284" s="63">
        <v>5760190</v>
      </c>
      <c r="M284" s="63">
        <v>5760300</v>
      </c>
      <c r="N284" s="60"/>
      <c r="O284" s="60"/>
      <c r="P284" s="28">
        <v>1125</v>
      </c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2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2"/>
      <c r="AW284" s="3"/>
      <c r="AX284" s="3"/>
      <c r="AY284" s="2"/>
      <c r="AZ284" s="2"/>
      <c r="BA284" s="3"/>
      <c r="BB284" s="3"/>
      <c r="BC284" s="2"/>
      <c r="BD284" s="2"/>
      <c r="BE284" s="1" t="s">
        <v>1377</v>
      </c>
      <c r="BF284" s="2"/>
      <c r="BG284" s="2"/>
      <c r="BH284" s="3"/>
      <c r="BI284" s="2" t="s">
        <v>1114</v>
      </c>
      <c r="BJ284" s="2"/>
      <c r="BK284" s="3"/>
      <c r="BL284" s="2"/>
      <c r="BM284" s="30"/>
      <c r="BN284" s="26"/>
    </row>
    <row r="285" spans="1:66" ht="31.2">
      <c r="A285" s="23">
        <v>281</v>
      </c>
      <c r="B285" s="28" t="s">
        <v>1325</v>
      </c>
      <c r="C285" s="28" t="s">
        <v>510</v>
      </c>
      <c r="D285" s="28" t="s">
        <v>216</v>
      </c>
      <c r="E285" s="28">
        <v>73</v>
      </c>
      <c r="F285" s="28" t="s">
        <v>325</v>
      </c>
      <c r="G285" s="28" t="s">
        <v>325</v>
      </c>
      <c r="H285" s="23" t="str">
        <f t="shared" si="9"/>
        <v>簡＊春</v>
      </c>
      <c r="I285" s="23" t="str">
        <f t="shared" si="10"/>
        <v>0＊050559</v>
      </c>
      <c r="J285" s="28" t="s">
        <v>417</v>
      </c>
      <c r="K285" s="28" t="s">
        <v>1127</v>
      </c>
      <c r="L285" s="63">
        <v>5760190</v>
      </c>
      <c r="M285" s="63">
        <v>5760300</v>
      </c>
      <c r="N285" s="60"/>
      <c r="O285" s="60"/>
      <c r="P285" s="28">
        <v>1125</v>
      </c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2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2"/>
      <c r="AW285" s="3"/>
      <c r="AX285" s="3"/>
      <c r="AY285" s="2"/>
      <c r="AZ285" s="2"/>
      <c r="BA285" s="3"/>
      <c r="BB285" s="3"/>
      <c r="BC285" s="2"/>
      <c r="BD285" s="2"/>
      <c r="BE285" s="1" t="s">
        <v>1377</v>
      </c>
      <c r="BF285" s="1"/>
      <c r="BG285" s="2"/>
      <c r="BH285" s="3"/>
      <c r="BI285" s="2"/>
      <c r="BJ285" s="2"/>
      <c r="BK285" s="3"/>
      <c r="BL285" s="2"/>
      <c r="BM285" s="1"/>
      <c r="BN285" s="26"/>
    </row>
    <row r="286" spans="1:66" ht="31.2">
      <c r="A286" s="23">
        <v>282</v>
      </c>
      <c r="B286" s="28" t="s">
        <v>649</v>
      </c>
      <c r="C286" s="28" t="s">
        <v>511</v>
      </c>
      <c r="D286" s="28" t="s">
        <v>218</v>
      </c>
      <c r="E286" s="28">
        <v>42</v>
      </c>
      <c r="F286" s="28" t="s">
        <v>325</v>
      </c>
      <c r="G286" s="28" t="s">
        <v>325</v>
      </c>
      <c r="H286" s="23" t="str">
        <f t="shared" si="9"/>
        <v>陳＊仲</v>
      </c>
      <c r="I286" s="23" t="str">
        <f t="shared" si="10"/>
        <v>0＊498649</v>
      </c>
      <c r="J286" s="28" t="s">
        <v>417</v>
      </c>
      <c r="K286" s="28" t="s">
        <v>1127</v>
      </c>
      <c r="L286" s="63">
        <v>5760190</v>
      </c>
      <c r="M286" s="63">
        <v>5760300</v>
      </c>
      <c r="N286" s="60"/>
      <c r="O286" s="60"/>
      <c r="P286" s="28">
        <v>1125</v>
      </c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2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2"/>
      <c r="AW286" s="3"/>
      <c r="AX286" s="3"/>
      <c r="AY286" s="2"/>
      <c r="AZ286" s="2"/>
      <c r="BA286" s="3"/>
      <c r="BB286" s="3"/>
      <c r="BC286" s="2"/>
      <c r="BD286" s="2"/>
      <c r="BE286" s="1" t="s">
        <v>1377</v>
      </c>
      <c r="BF286" s="2"/>
      <c r="BG286" s="2"/>
      <c r="BH286" s="3"/>
      <c r="BI286" s="2"/>
      <c r="BJ286" s="2"/>
      <c r="BK286" s="3"/>
      <c r="BL286" s="2"/>
      <c r="BM286" s="1"/>
      <c r="BN286" s="26"/>
    </row>
    <row r="287" spans="1:66" ht="31.2">
      <c r="A287" s="23">
        <v>283</v>
      </c>
      <c r="B287" s="28" t="s">
        <v>661</v>
      </c>
      <c r="C287" s="28" t="s">
        <v>490</v>
      </c>
      <c r="D287" s="28" t="s">
        <v>218</v>
      </c>
      <c r="E287" s="28">
        <v>46</v>
      </c>
      <c r="F287" s="28" t="s">
        <v>325</v>
      </c>
      <c r="G287" s="28" t="s">
        <v>325</v>
      </c>
      <c r="H287" s="23" t="str">
        <f t="shared" ref="H287:H350" si="11">REPLACE(B287,2,1,"＊")</f>
        <v>高＊誠</v>
      </c>
      <c r="I287" s="23" t="str">
        <f t="shared" si="10"/>
        <v>0＊901391</v>
      </c>
      <c r="J287" s="28" t="s">
        <v>417</v>
      </c>
      <c r="K287" s="28" t="s">
        <v>1142</v>
      </c>
      <c r="L287" s="63">
        <v>5760475</v>
      </c>
      <c r="M287" s="63">
        <v>5761110</v>
      </c>
      <c r="N287" s="60"/>
      <c r="O287" s="60"/>
      <c r="P287" s="28">
        <v>1125</v>
      </c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2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2"/>
      <c r="AW287" s="3"/>
      <c r="AX287" s="3"/>
      <c r="AY287" s="2"/>
      <c r="AZ287" s="1" t="s">
        <v>1377</v>
      </c>
      <c r="BA287" s="3"/>
      <c r="BB287" s="3"/>
      <c r="BC287" s="2"/>
      <c r="BD287" s="2"/>
      <c r="BE287" s="2"/>
      <c r="BF287" s="2"/>
      <c r="BG287" s="2"/>
      <c r="BH287" s="3"/>
      <c r="BI287" s="2"/>
      <c r="BJ287" s="2"/>
      <c r="BK287" s="3"/>
      <c r="BL287" s="2"/>
      <c r="BM287" s="1" t="s">
        <v>1111</v>
      </c>
      <c r="BN287" s="26"/>
    </row>
    <row r="288" spans="1:66" ht="31.2">
      <c r="A288" s="23">
        <v>284</v>
      </c>
      <c r="B288" s="28" t="s">
        <v>1326</v>
      </c>
      <c r="C288" s="28" t="s">
        <v>512</v>
      </c>
      <c r="D288" s="28" t="s">
        <v>218</v>
      </c>
      <c r="E288" s="28">
        <v>69</v>
      </c>
      <c r="F288" s="28" t="s">
        <v>325</v>
      </c>
      <c r="G288" s="28" t="s">
        <v>325</v>
      </c>
      <c r="H288" s="23" t="str">
        <f t="shared" si="11"/>
        <v>陳＊松</v>
      </c>
      <c r="I288" s="23" t="str">
        <f t="shared" si="10"/>
        <v>1＊181532</v>
      </c>
      <c r="J288" s="28" t="s">
        <v>417</v>
      </c>
      <c r="K288" s="28" t="s">
        <v>1142</v>
      </c>
      <c r="L288" s="63">
        <v>5760475</v>
      </c>
      <c r="M288" s="63">
        <v>5761110</v>
      </c>
      <c r="N288" s="60"/>
      <c r="O288" s="60"/>
      <c r="P288" s="28">
        <v>1125</v>
      </c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2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2"/>
      <c r="AW288" s="3"/>
      <c r="AX288" s="3"/>
      <c r="AY288" s="1"/>
      <c r="AZ288" s="1" t="s">
        <v>1377</v>
      </c>
      <c r="BA288" s="3"/>
      <c r="BB288" s="3"/>
      <c r="BC288" s="2"/>
      <c r="BD288" s="2"/>
      <c r="BE288" s="2"/>
      <c r="BF288" s="2"/>
      <c r="BG288" s="2"/>
      <c r="BH288" s="3"/>
      <c r="BI288" s="2"/>
      <c r="BJ288" s="2"/>
      <c r="BK288" s="3"/>
      <c r="BL288" s="2"/>
      <c r="BM288" s="1" t="s">
        <v>1111</v>
      </c>
      <c r="BN288" s="26"/>
    </row>
    <row r="289" spans="1:66" ht="31.2">
      <c r="A289" s="23">
        <v>285</v>
      </c>
      <c r="B289" s="28" t="s">
        <v>1327</v>
      </c>
      <c r="C289" s="28" t="s">
        <v>513</v>
      </c>
      <c r="D289" s="28" t="s">
        <v>218</v>
      </c>
      <c r="E289" s="28">
        <v>67</v>
      </c>
      <c r="F289" s="28" t="s">
        <v>325</v>
      </c>
      <c r="G289" s="28" t="s">
        <v>325</v>
      </c>
      <c r="H289" s="23" t="str">
        <f t="shared" si="11"/>
        <v>吳＊順</v>
      </c>
      <c r="I289" s="23" t="str">
        <f t="shared" si="10"/>
        <v>0＊500986</v>
      </c>
      <c r="J289" s="28" t="s">
        <v>445</v>
      </c>
      <c r="K289" s="28" t="s">
        <v>1149</v>
      </c>
      <c r="L289" s="60">
        <v>5760300</v>
      </c>
      <c r="M289" s="60">
        <v>5761081</v>
      </c>
      <c r="N289" s="60"/>
      <c r="O289" s="60"/>
      <c r="P289" s="28">
        <v>1125</v>
      </c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2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2"/>
      <c r="AW289" s="3"/>
      <c r="AX289" s="3"/>
      <c r="AY289" s="2"/>
      <c r="AZ289" s="2"/>
      <c r="BA289" s="3"/>
      <c r="BB289" s="3"/>
      <c r="BC289" s="2"/>
      <c r="BD289" s="2"/>
      <c r="BE289" s="1" t="s">
        <v>1377</v>
      </c>
      <c r="BF289" s="2"/>
      <c r="BG289" s="2"/>
      <c r="BH289" s="3"/>
      <c r="BI289" s="2" t="s">
        <v>1114</v>
      </c>
      <c r="BJ289" s="2"/>
      <c r="BK289" s="3"/>
      <c r="BL289" s="2"/>
      <c r="BM289" s="1"/>
      <c r="BN289" s="26"/>
    </row>
    <row r="290" spans="1:66" ht="46.8">
      <c r="A290" s="23">
        <v>286</v>
      </c>
      <c r="B290" s="28" t="s">
        <v>1328</v>
      </c>
      <c r="C290" s="28" t="s">
        <v>514</v>
      </c>
      <c r="D290" s="28" t="s">
        <v>216</v>
      </c>
      <c r="E290" s="28">
        <v>67</v>
      </c>
      <c r="F290" s="28" t="s">
        <v>445</v>
      </c>
      <c r="G290" s="28" t="s">
        <v>430</v>
      </c>
      <c r="H290" s="23" t="str">
        <f t="shared" si="11"/>
        <v>吳＊旦</v>
      </c>
      <c r="I290" s="23" t="str">
        <f t="shared" si="10"/>
        <v>0＊709081</v>
      </c>
      <c r="J290" s="28" t="s">
        <v>421</v>
      </c>
      <c r="K290" s="28" t="s">
        <v>1139</v>
      </c>
      <c r="L290" s="60">
        <v>5760191</v>
      </c>
      <c r="M290" s="60">
        <v>5760300</v>
      </c>
      <c r="N290" s="60">
        <v>5760475</v>
      </c>
      <c r="O290" s="60"/>
      <c r="P290" s="28">
        <v>1125</v>
      </c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2" t="s">
        <v>1377</v>
      </c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2"/>
      <c r="AW290" s="3"/>
      <c r="AX290" s="3"/>
      <c r="AY290" s="2"/>
      <c r="AZ290" s="2"/>
      <c r="BA290" s="3"/>
      <c r="BB290" s="3"/>
      <c r="BC290" s="2"/>
      <c r="BD290" s="2"/>
      <c r="BE290" s="2"/>
      <c r="BF290" s="2"/>
      <c r="BG290" s="2"/>
      <c r="BH290" s="3"/>
      <c r="BI290" s="2"/>
      <c r="BJ290" s="2"/>
      <c r="BK290" s="3"/>
      <c r="BL290" s="2"/>
      <c r="BM290" s="1" t="s">
        <v>1111</v>
      </c>
      <c r="BN290" s="26"/>
    </row>
    <row r="291" spans="1:66" ht="16.2">
      <c r="A291" s="23">
        <v>287</v>
      </c>
      <c r="B291" s="28" t="s">
        <v>1329</v>
      </c>
      <c r="C291" s="28" t="s">
        <v>515</v>
      </c>
      <c r="D291" s="28" t="s">
        <v>218</v>
      </c>
      <c r="E291" s="28">
        <v>61</v>
      </c>
      <c r="F291" s="28" t="s">
        <v>325</v>
      </c>
      <c r="G291" s="28" t="s">
        <v>325</v>
      </c>
      <c r="H291" s="23" t="str">
        <f t="shared" si="11"/>
        <v>高＊梁</v>
      </c>
      <c r="I291" s="23" t="str">
        <f t="shared" si="10"/>
        <v>0＊046967</v>
      </c>
      <c r="J291" s="28" t="s">
        <v>421</v>
      </c>
      <c r="K291" s="28">
        <v>5760350</v>
      </c>
      <c r="L291" s="60">
        <v>5760350</v>
      </c>
      <c r="M291" s="60"/>
      <c r="N291" s="60"/>
      <c r="O291" s="60"/>
      <c r="P291" s="28">
        <v>1125</v>
      </c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1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2"/>
      <c r="AW291" s="3"/>
      <c r="AX291" s="3"/>
      <c r="AY291" s="1" t="s">
        <v>1377</v>
      </c>
      <c r="AZ291" s="2"/>
      <c r="BA291" s="3"/>
      <c r="BB291" s="3"/>
      <c r="BC291" s="2"/>
      <c r="BD291" s="2"/>
      <c r="BE291" s="2"/>
      <c r="BF291" s="2"/>
      <c r="BG291" s="2"/>
      <c r="BH291" s="3"/>
      <c r="BI291" s="2"/>
      <c r="BJ291" s="2"/>
      <c r="BK291" s="3"/>
      <c r="BL291" s="2"/>
      <c r="BM291" s="1"/>
      <c r="BN291" s="26"/>
    </row>
    <row r="292" spans="1:66" ht="31.2">
      <c r="A292" s="23">
        <v>288</v>
      </c>
      <c r="B292" s="28" t="s">
        <v>1330</v>
      </c>
      <c r="C292" s="28" t="s">
        <v>516</v>
      </c>
      <c r="D292" s="28" t="s">
        <v>216</v>
      </c>
      <c r="E292" s="28">
        <v>40</v>
      </c>
      <c r="F292" s="28" t="s">
        <v>325</v>
      </c>
      <c r="G292" s="28" t="s">
        <v>325</v>
      </c>
      <c r="H292" s="23" t="str">
        <f t="shared" si="11"/>
        <v>邱＊舒</v>
      </c>
      <c r="I292" s="23" t="str">
        <f t="shared" si="10"/>
        <v>2＊765896</v>
      </c>
      <c r="J292" s="28" t="s">
        <v>421</v>
      </c>
      <c r="K292" s="28" t="s">
        <v>1130</v>
      </c>
      <c r="L292" s="63">
        <v>5760191</v>
      </c>
      <c r="M292" s="63">
        <v>5760300</v>
      </c>
      <c r="N292" s="60"/>
      <c r="O292" s="60"/>
      <c r="P292" s="28">
        <v>1125</v>
      </c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2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2"/>
      <c r="AW292" s="3"/>
      <c r="AX292" s="3"/>
      <c r="AY292" s="2"/>
      <c r="AZ292" s="2"/>
      <c r="BA292" s="3"/>
      <c r="BB292" s="3"/>
      <c r="BC292" s="2"/>
      <c r="BD292" s="2"/>
      <c r="BE292" s="2"/>
      <c r="BF292" s="2" t="s">
        <v>1133</v>
      </c>
      <c r="BG292" s="2"/>
      <c r="BH292" s="3"/>
      <c r="BI292" s="2"/>
      <c r="BJ292" s="2"/>
      <c r="BK292" s="3"/>
      <c r="BL292" s="2"/>
      <c r="BM292" s="1"/>
      <c r="BN292" s="26"/>
    </row>
    <row r="293" spans="1:66" ht="46.8">
      <c r="A293" s="23">
        <v>289</v>
      </c>
      <c r="B293" s="28" t="s">
        <v>1331</v>
      </c>
      <c r="C293" s="28" t="s">
        <v>517</v>
      </c>
      <c r="D293" s="28" t="s">
        <v>216</v>
      </c>
      <c r="E293" s="28">
        <v>89</v>
      </c>
      <c r="F293" s="28" t="s">
        <v>325</v>
      </c>
      <c r="G293" s="28" t="s">
        <v>325</v>
      </c>
      <c r="H293" s="23" t="str">
        <f t="shared" si="11"/>
        <v>張＊允</v>
      </c>
      <c r="I293" s="23" t="str">
        <f t="shared" si="10"/>
        <v>2＊331091</v>
      </c>
      <c r="J293" s="28" t="s">
        <v>326</v>
      </c>
      <c r="K293" s="28" t="s">
        <v>1132</v>
      </c>
      <c r="L293" s="63">
        <v>5760190</v>
      </c>
      <c r="M293" s="63">
        <v>5760300</v>
      </c>
      <c r="N293" s="63">
        <v>5761050</v>
      </c>
      <c r="O293" s="60"/>
      <c r="P293" s="28">
        <v>1125</v>
      </c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2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2"/>
      <c r="AW293" s="3"/>
      <c r="AX293" s="3"/>
      <c r="AY293" s="2"/>
      <c r="AZ293" s="2"/>
      <c r="BA293" s="3"/>
      <c r="BB293" s="3"/>
      <c r="BC293" s="2"/>
      <c r="BD293" s="1" t="s">
        <v>1377</v>
      </c>
      <c r="BE293" s="1" t="s">
        <v>1377</v>
      </c>
      <c r="BF293" s="2"/>
      <c r="BG293" s="2"/>
      <c r="BH293" s="3"/>
      <c r="BI293" s="2"/>
      <c r="BJ293" s="2"/>
      <c r="BK293" s="3"/>
      <c r="BL293" s="2"/>
      <c r="BM293" s="1"/>
      <c r="BN293" s="26"/>
    </row>
    <row r="294" spans="1:66" ht="46.8">
      <c r="A294" s="23">
        <v>290</v>
      </c>
      <c r="B294" s="28" t="s">
        <v>1332</v>
      </c>
      <c r="C294" s="28" t="s">
        <v>518</v>
      </c>
      <c r="D294" s="28" t="s">
        <v>218</v>
      </c>
      <c r="E294" s="28">
        <v>70</v>
      </c>
      <c r="F294" s="28" t="s">
        <v>325</v>
      </c>
      <c r="G294" s="28" t="s">
        <v>325</v>
      </c>
      <c r="H294" s="23" t="str">
        <f t="shared" si="11"/>
        <v>陳＊財</v>
      </c>
      <c r="I294" s="23" t="str">
        <f t="shared" si="10"/>
        <v>2＊713468</v>
      </c>
      <c r="J294" s="28" t="s">
        <v>326</v>
      </c>
      <c r="K294" s="28" t="s">
        <v>1132</v>
      </c>
      <c r="L294" s="63">
        <v>5760190</v>
      </c>
      <c r="M294" s="63">
        <v>5760300</v>
      </c>
      <c r="N294" s="63">
        <v>5761050</v>
      </c>
      <c r="O294" s="60"/>
      <c r="P294" s="28">
        <v>1173</v>
      </c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2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2"/>
      <c r="AW294" s="3"/>
      <c r="AX294" s="3"/>
      <c r="AY294" s="2"/>
      <c r="AZ294" s="2"/>
      <c r="BA294" s="3"/>
      <c r="BB294" s="3"/>
      <c r="BC294" s="2"/>
      <c r="BD294" s="1" t="s">
        <v>1377</v>
      </c>
      <c r="BE294" s="1" t="s">
        <v>1377</v>
      </c>
      <c r="BF294" s="2"/>
      <c r="BG294" s="2"/>
      <c r="BH294" s="3"/>
      <c r="BI294" s="2"/>
      <c r="BJ294" s="2"/>
      <c r="BK294" s="3"/>
      <c r="BL294" s="2"/>
      <c r="BM294" s="1"/>
      <c r="BN294" s="26"/>
    </row>
    <row r="295" spans="1:66" ht="46.8">
      <c r="A295" s="23">
        <v>291</v>
      </c>
      <c r="B295" s="28" t="s">
        <v>1333</v>
      </c>
      <c r="C295" s="28" t="s">
        <v>519</v>
      </c>
      <c r="D295" s="28" t="s">
        <v>218</v>
      </c>
      <c r="E295" s="28">
        <v>83</v>
      </c>
      <c r="F295" s="28" t="s">
        <v>325</v>
      </c>
      <c r="G295" s="28" t="s">
        <v>325</v>
      </c>
      <c r="H295" s="23" t="str">
        <f t="shared" si="11"/>
        <v>蔡＊宣</v>
      </c>
      <c r="I295" s="23" t="str">
        <f t="shared" si="10"/>
        <v>2＊735949</v>
      </c>
      <c r="J295" s="28" t="s">
        <v>326</v>
      </c>
      <c r="K295" s="28" t="s">
        <v>1132</v>
      </c>
      <c r="L295" s="63">
        <v>5760190</v>
      </c>
      <c r="M295" s="63">
        <v>5760300</v>
      </c>
      <c r="N295" s="63">
        <v>5761050</v>
      </c>
      <c r="O295" s="60"/>
      <c r="P295" s="28">
        <v>1173</v>
      </c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2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2"/>
      <c r="AW295" s="3"/>
      <c r="AX295" s="3"/>
      <c r="AY295" s="2"/>
      <c r="AZ295" s="2"/>
      <c r="BA295" s="3"/>
      <c r="BB295" s="3"/>
      <c r="BC295" s="2"/>
      <c r="BD295" s="1" t="s">
        <v>1377</v>
      </c>
      <c r="BE295" s="1" t="s">
        <v>1377</v>
      </c>
      <c r="BF295" s="2"/>
      <c r="BG295" s="2"/>
      <c r="BH295" s="3"/>
      <c r="BI295" s="2"/>
      <c r="BJ295" s="2"/>
      <c r="BK295" s="3"/>
      <c r="BL295" s="2"/>
      <c r="BM295" s="1"/>
      <c r="BN295" s="26"/>
    </row>
    <row r="296" spans="1:66" ht="31.2">
      <c r="A296" s="23">
        <v>292</v>
      </c>
      <c r="B296" s="28" t="s">
        <v>1331</v>
      </c>
      <c r="C296" s="28" t="s">
        <v>517</v>
      </c>
      <c r="D296" s="28" t="s">
        <v>216</v>
      </c>
      <c r="E296" s="28">
        <v>89</v>
      </c>
      <c r="F296" s="28" t="s">
        <v>325</v>
      </c>
      <c r="G296" s="28" t="s">
        <v>325</v>
      </c>
      <c r="H296" s="23" t="str">
        <f t="shared" si="11"/>
        <v>張＊允</v>
      </c>
      <c r="I296" s="23" t="str">
        <f t="shared" si="10"/>
        <v>2＊331091</v>
      </c>
      <c r="J296" s="28" t="s">
        <v>331</v>
      </c>
      <c r="K296" s="28" t="s">
        <v>1142</v>
      </c>
      <c r="L296" s="63">
        <v>5760475</v>
      </c>
      <c r="M296" s="63">
        <v>5761110</v>
      </c>
      <c r="N296" s="60"/>
      <c r="O296" s="60"/>
      <c r="P296" s="28">
        <v>1173</v>
      </c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2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2"/>
      <c r="AW296" s="3"/>
      <c r="AX296" s="3"/>
      <c r="AY296" s="2"/>
      <c r="AZ296" s="1" t="s">
        <v>1377</v>
      </c>
      <c r="BA296" s="3"/>
      <c r="BB296" s="3"/>
      <c r="BC296" s="2"/>
      <c r="BD296" s="2"/>
      <c r="BE296" s="2"/>
      <c r="BF296" s="2"/>
      <c r="BG296" s="2"/>
      <c r="BH296" s="3"/>
      <c r="BI296" s="2"/>
      <c r="BJ296" s="2"/>
      <c r="BK296" s="3"/>
      <c r="BL296" s="2"/>
      <c r="BM296" s="1" t="s">
        <v>1111</v>
      </c>
      <c r="BN296" s="26"/>
    </row>
    <row r="297" spans="1:66" ht="31.2">
      <c r="A297" s="23">
        <v>293</v>
      </c>
      <c r="B297" s="28" t="s">
        <v>689</v>
      </c>
      <c r="C297" s="28" t="s">
        <v>520</v>
      </c>
      <c r="D297" s="28" t="s">
        <v>218</v>
      </c>
      <c r="E297" s="28">
        <v>80</v>
      </c>
      <c r="F297" s="28" t="s">
        <v>331</v>
      </c>
      <c r="G297" s="28" t="s">
        <v>352</v>
      </c>
      <c r="H297" s="23" t="str">
        <f t="shared" si="11"/>
        <v>柯＊雄</v>
      </c>
      <c r="I297" s="23" t="str">
        <f t="shared" si="10"/>
        <v>0＊135107</v>
      </c>
      <c r="J297" s="28" t="s">
        <v>337</v>
      </c>
      <c r="K297" s="28" t="s">
        <v>1142</v>
      </c>
      <c r="L297" s="63">
        <v>5760475</v>
      </c>
      <c r="M297" s="63">
        <v>5761110</v>
      </c>
      <c r="N297" s="60"/>
      <c r="O297" s="60"/>
      <c r="P297" s="28">
        <v>1173</v>
      </c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2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2"/>
      <c r="AW297" s="3"/>
      <c r="AX297" s="3"/>
      <c r="AY297" s="2"/>
      <c r="AZ297" s="1" t="s">
        <v>1377</v>
      </c>
      <c r="BA297" s="3"/>
      <c r="BB297" s="3"/>
      <c r="BC297" s="2"/>
      <c r="BD297" s="2"/>
      <c r="BE297" s="2"/>
      <c r="BF297" s="2"/>
      <c r="BG297" s="2"/>
      <c r="BH297" s="3"/>
      <c r="BI297" s="2"/>
      <c r="BJ297" s="2"/>
      <c r="BK297" s="3"/>
      <c r="BL297" s="2"/>
      <c r="BM297" s="1" t="s">
        <v>1111</v>
      </c>
      <c r="BN297" s="26"/>
    </row>
    <row r="298" spans="1:66" ht="46.8">
      <c r="A298" s="23">
        <v>294</v>
      </c>
      <c r="B298" s="28" t="s">
        <v>1315</v>
      </c>
      <c r="C298" s="28" t="s">
        <v>499</v>
      </c>
      <c r="D298" s="28" t="s">
        <v>218</v>
      </c>
      <c r="E298" s="28">
        <v>53</v>
      </c>
      <c r="F298" s="28" t="s">
        <v>325</v>
      </c>
      <c r="G298" s="28" t="s">
        <v>325</v>
      </c>
      <c r="H298" s="23" t="str">
        <f t="shared" si="11"/>
        <v>洪＊政</v>
      </c>
      <c r="I298" s="23" t="str">
        <f t="shared" si="10"/>
        <v>1＊318579</v>
      </c>
      <c r="J298" s="28" t="s">
        <v>337</v>
      </c>
      <c r="K298" s="28" t="s">
        <v>1132</v>
      </c>
      <c r="L298" s="63">
        <v>5760190</v>
      </c>
      <c r="M298" s="63">
        <v>5760300</v>
      </c>
      <c r="N298" s="63">
        <v>5761050</v>
      </c>
      <c r="O298" s="60"/>
      <c r="P298" s="28">
        <v>1173</v>
      </c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2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2"/>
      <c r="AW298" s="3"/>
      <c r="AX298" s="3"/>
      <c r="AY298" s="2"/>
      <c r="AZ298" s="2"/>
      <c r="BA298" s="3"/>
      <c r="BB298" s="3"/>
      <c r="BC298" s="2"/>
      <c r="BD298" s="1" t="s">
        <v>1377</v>
      </c>
      <c r="BE298" s="1" t="s">
        <v>1377</v>
      </c>
      <c r="BF298" s="2"/>
      <c r="BG298" s="2"/>
      <c r="BH298" s="3"/>
      <c r="BI298" s="2"/>
      <c r="BJ298" s="2"/>
      <c r="BK298" s="3"/>
      <c r="BL298" s="2"/>
      <c r="BM298" s="1"/>
      <c r="BN298" s="26"/>
    </row>
    <row r="299" spans="1:66" ht="31.2">
      <c r="A299" s="23">
        <v>295</v>
      </c>
      <c r="B299" s="28" t="s">
        <v>301</v>
      </c>
      <c r="C299" s="28" t="s">
        <v>182</v>
      </c>
      <c r="D299" s="28" t="s">
        <v>218</v>
      </c>
      <c r="E299" s="28">
        <v>66</v>
      </c>
      <c r="F299" s="28" t="s">
        <v>451</v>
      </c>
      <c r="G299" s="28" t="s">
        <v>360</v>
      </c>
      <c r="H299" s="23" t="str">
        <f t="shared" si="11"/>
        <v>杜＊健</v>
      </c>
      <c r="I299" s="23" t="str">
        <f t="shared" si="10"/>
        <v>0＊774347</v>
      </c>
      <c r="J299" s="28" t="s">
        <v>343</v>
      </c>
      <c r="K299" s="28" t="s">
        <v>1142</v>
      </c>
      <c r="L299" s="63">
        <v>5760475</v>
      </c>
      <c r="M299" s="63">
        <v>5761110</v>
      </c>
      <c r="N299" s="60"/>
      <c r="O299" s="60"/>
      <c r="P299" s="28">
        <v>1173</v>
      </c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2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2"/>
      <c r="AW299" s="3"/>
      <c r="AX299" s="3"/>
      <c r="AY299" s="2"/>
      <c r="AZ299" s="1" t="s">
        <v>1377</v>
      </c>
      <c r="BA299" s="3"/>
      <c r="BB299" s="3"/>
      <c r="BC299" s="2"/>
      <c r="BD299" s="2"/>
      <c r="BE299" s="2"/>
      <c r="BF299" s="2"/>
      <c r="BG299" s="2"/>
      <c r="BH299" s="3"/>
      <c r="BI299" s="2"/>
      <c r="BJ299" s="2"/>
      <c r="BK299" s="3"/>
      <c r="BL299" s="2"/>
      <c r="BM299" s="1" t="s">
        <v>1111</v>
      </c>
      <c r="BN299" s="26"/>
    </row>
    <row r="300" spans="1:66" ht="31.2">
      <c r="A300" s="23">
        <v>296</v>
      </c>
      <c r="B300" s="28" t="s">
        <v>1334</v>
      </c>
      <c r="C300" s="28" t="s">
        <v>521</v>
      </c>
      <c r="D300" s="28" t="s">
        <v>218</v>
      </c>
      <c r="E300" s="28">
        <v>87</v>
      </c>
      <c r="F300" s="28" t="s">
        <v>337</v>
      </c>
      <c r="G300" s="28" t="s">
        <v>367</v>
      </c>
      <c r="H300" s="23" t="str">
        <f t="shared" si="11"/>
        <v>李＊發</v>
      </c>
      <c r="I300" s="23" t="str">
        <f t="shared" si="10"/>
        <v>0＊425868</v>
      </c>
      <c r="J300" s="28" t="s">
        <v>345</v>
      </c>
      <c r="K300" s="28" t="s">
        <v>1151</v>
      </c>
      <c r="L300" s="60">
        <v>5760191</v>
      </c>
      <c r="M300" s="60">
        <v>5760475</v>
      </c>
      <c r="N300" s="60"/>
      <c r="O300" s="60"/>
      <c r="P300" s="28">
        <v>1173</v>
      </c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2" t="s">
        <v>1377</v>
      </c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2"/>
      <c r="AW300" s="3"/>
      <c r="AX300" s="3"/>
      <c r="AY300" s="2"/>
      <c r="AZ300" s="2"/>
      <c r="BA300" s="3"/>
      <c r="BB300" s="3"/>
      <c r="BC300" s="2"/>
      <c r="BD300" s="2"/>
      <c r="BE300" s="2"/>
      <c r="BF300" s="2"/>
      <c r="BG300" s="2"/>
      <c r="BH300" s="3"/>
      <c r="BI300" s="2"/>
      <c r="BJ300" s="2"/>
      <c r="BK300" s="3"/>
      <c r="BL300" s="2" t="s">
        <v>1377</v>
      </c>
      <c r="BM300" s="1" t="s">
        <v>1111</v>
      </c>
      <c r="BN300" s="26"/>
    </row>
    <row r="301" spans="1:66" ht="31.2">
      <c r="A301" s="23">
        <v>297</v>
      </c>
      <c r="B301" s="28" t="s">
        <v>1335</v>
      </c>
      <c r="C301" s="28" t="s">
        <v>522</v>
      </c>
      <c r="D301" s="28" t="s">
        <v>216</v>
      </c>
      <c r="E301" s="28">
        <v>59</v>
      </c>
      <c r="F301" s="28" t="s">
        <v>468</v>
      </c>
      <c r="G301" s="28" t="s">
        <v>523</v>
      </c>
      <c r="H301" s="23" t="str">
        <f t="shared" si="11"/>
        <v>楊＊琴</v>
      </c>
      <c r="I301" s="23" t="str">
        <f t="shared" si="10"/>
        <v>1＊576298</v>
      </c>
      <c r="J301" s="28" t="s">
        <v>345</v>
      </c>
      <c r="K301" s="28" t="s">
        <v>1152</v>
      </c>
      <c r="L301" s="60">
        <v>5760475</v>
      </c>
      <c r="M301" s="60">
        <v>5760480</v>
      </c>
      <c r="N301" s="60"/>
      <c r="O301" s="60"/>
      <c r="P301" s="28">
        <v>1173</v>
      </c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2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2" t="s">
        <v>1377</v>
      </c>
      <c r="AW301" s="3"/>
      <c r="AX301" s="3"/>
      <c r="AY301" s="2"/>
      <c r="AZ301" s="2"/>
      <c r="BA301" s="3"/>
      <c r="BB301" s="3"/>
      <c r="BC301" s="2"/>
      <c r="BD301" s="2"/>
      <c r="BE301" s="2"/>
      <c r="BF301" s="2"/>
      <c r="BG301" s="2"/>
      <c r="BH301" s="3"/>
      <c r="BI301" s="2"/>
      <c r="BJ301" s="2"/>
      <c r="BK301" s="3"/>
      <c r="BL301" s="2"/>
      <c r="BM301" s="1" t="s">
        <v>1111</v>
      </c>
      <c r="BN301" s="26"/>
    </row>
    <row r="302" spans="1:66" ht="31.2">
      <c r="A302" s="23">
        <v>298</v>
      </c>
      <c r="B302" s="28" t="s">
        <v>1334</v>
      </c>
      <c r="C302" s="28" t="s">
        <v>521</v>
      </c>
      <c r="D302" s="28" t="s">
        <v>218</v>
      </c>
      <c r="E302" s="28">
        <v>87</v>
      </c>
      <c r="F302" s="28" t="s">
        <v>337</v>
      </c>
      <c r="G302" s="28" t="s">
        <v>367</v>
      </c>
      <c r="H302" s="23" t="str">
        <f t="shared" si="11"/>
        <v>李＊發</v>
      </c>
      <c r="I302" s="23" t="str">
        <f t="shared" si="10"/>
        <v>0＊425868</v>
      </c>
      <c r="J302" s="28" t="s">
        <v>350</v>
      </c>
      <c r="K302" s="28" t="s">
        <v>1152</v>
      </c>
      <c r="L302" s="63">
        <v>5760475</v>
      </c>
      <c r="M302" s="63">
        <v>5760480</v>
      </c>
      <c r="N302" s="60"/>
      <c r="O302" s="60"/>
      <c r="P302" s="28">
        <v>1173</v>
      </c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2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2" t="s">
        <v>1377</v>
      </c>
      <c r="AW302" s="3"/>
      <c r="AX302" s="3"/>
      <c r="AY302" s="2"/>
      <c r="AZ302" s="2"/>
      <c r="BA302" s="3"/>
      <c r="BB302" s="3"/>
      <c r="BC302" s="2"/>
      <c r="BD302" s="2"/>
      <c r="BE302" s="2"/>
      <c r="BF302" s="2"/>
      <c r="BG302" s="2"/>
      <c r="BH302" s="3"/>
      <c r="BI302" s="2"/>
      <c r="BJ302" s="2"/>
      <c r="BK302" s="3"/>
      <c r="BL302" s="2"/>
      <c r="BM302" s="1" t="s">
        <v>1111</v>
      </c>
      <c r="BN302" s="26"/>
    </row>
    <row r="303" spans="1:66" ht="31.2">
      <c r="A303" s="23">
        <v>299</v>
      </c>
      <c r="B303" s="28" t="s">
        <v>1336</v>
      </c>
      <c r="C303" s="28" t="s">
        <v>524</v>
      </c>
      <c r="D303" s="28" t="s">
        <v>216</v>
      </c>
      <c r="E303" s="28">
        <v>67</v>
      </c>
      <c r="F303" s="28" t="s">
        <v>525</v>
      </c>
      <c r="G303" s="28" t="s">
        <v>485</v>
      </c>
      <c r="H303" s="23" t="str">
        <f t="shared" si="11"/>
        <v>何＊榮</v>
      </c>
      <c r="I303" s="23" t="str">
        <f t="shared" si="10"/>
        <v>1＊511230</v>
      </c>
      <c r="J303" s="28" t="s">
        <v>352</v>
      </c>
      <c r="K303" s="28" t="s">
        <v>1142</v>
      </c>
      <c r="L303" s="63">
        <v>5760475</v>
      </c>
      <c r="M303" s="63">
        <v>5761110</v>
      </c>
      <c r="N303" s="60"/>
      <c r="O303" s="60"/>
      <c r="P303" s="28">
        <v>1173</v>
      </c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2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2"/>
      <c r="AW303" s="3"/>
      <c r="AX303" s="3"/>
      <c r="AY303" s="2"/>
      <c r="AZ303" s="1" t="s">
        <v>1377</v>
      </c>
      <c r="BA303" s="3"/>
      <c r="BB303" s="3"/>
      <c r="BC303" s="2"/>
      <c r="BD303" s="2"/>
      <c r="BE303" s="2"/>
      <c r="BF303" s="2"/>
      <c r="BG303" s="2"/>
      <c r="BH303" s="3"/>
      <c r="BI303" s="2"/>
      <c r="BJ303" s="2"/>
      <c r="BK303" s="3"/>
      <c r="BL303" s="2"/>
      <c r="BM303" s="1" t="s">
        <v>1111</v>
      </c>
      <c r="BN303" s="26"/>
    </row>
    <row r="304" spans="1:66" ht="31.2">
      <c r="A304" s="23">
        <v>300</v>
      </c>
      <c r="B304" s="28" t="s">
        <v>1337</v>
      </c>
      <c r="C304" s="28" t="s">
        <v>526</v>
      </c>
      <c r="D304" s="28" t="s">
        <v>218</v>
      </c>
      <c r="E304" s="28">
        <v>85</v>
      </c>
      <c r="F304" s="28" t="s">
        <v>325</v>
      </c>
      <c r="G304" s="28" t="s">
        <v>325</v>
      </c>
      <c r="H304" s="23" t="str">
        <f t="shared" si="11"/>
        <v>蘇＊基</v>
      </c>
      <c r="I304" s="23" t="str">
        <f t="shared" si="10"/>
        <v>0＊897919</v>
      </c>
      <c r="J304" s="28" t="s">
        <v>360</v>
      </c>
      <c r="K304" s="28" t="s">
        <v>1127</v>
      </c>
      <c r="L304" s="63">
        <v>5760190</v>
      </c>
      <c r="M304" s="63">
        <v>5760300</v>
      </c>
      <c r="N304" s="60"/>
      <c r="O304" s="60"/>
      <c r="P304" s="28">
        <v>1173</v>
      </c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2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2"/>
      <c r="AW304" s="3"/>
      <c r="AX304" s="3"/>
      <c r="AY304" s="2"/>
      <c r="AZ304" s="2"/>
      <c r="BA304" s="3"/>
      <c r="BB304" s="3"/>
      <c r="BC304" s="2"/>
      <c r="BD304" s="2"/>
      <c r="BE304" s="1" t="s">
        <v>1377</v>
      </c>
      <c r="BF304" s="2"/>
      <c r="BG304" s="2"/>
      <c r="BH304" s="3"/>
      <c r="BI304" s="2"/>
      <c r="BJ304" s="2"/>
      <c r="BK304" s="3"/>
      <c r="BL304" s="2"/>
      <c r="BM304" s="1"/>
      <c r="BN304" s="26"/>
    </row>
    <row r="305" spans="1:66" ht="16.2">
      <c r="A305" s="23">
        <v>301</v>
      </c>
      <c r="B305" s="28" t="s">
        <v>1315</v>
      </c>
      <c r="C305" s="28" t="s">
        <v>499</v>
      </c>
      <c r="D305" s="28" t="s">
        <v>218</v>
      </c>
      <c r="E305" s="28">
        <v>53</v>
      </c>
      <c r="F305" s="28" t="s">
        <v>325</v>
      </c>
      <c r="G305" s="28" t="s">
        <v>325</v>
      </c>
      <c r="H305" s="23" t="str">
        <f t="shared" si="11"/>
        <v>洪＊政</v>
      </c>
      <c r="I305" s="23" t="str">
        <f t="shared" si="10"/>
        <v>1＊318579</v>
      </c>
      <c r="J305" s="28" t="s">
        <v>360</v>
      </c>
      <c r="K305" s="28">
        <v>5760190</v>
      </c>
      <c r="L305" s="60">
        <v>5760190</v>
      </c>
      <c r="M305" s="60"/>
      <c r="N305" s="60"/>
      <c r="O305" s="60"/>
      <c r="P305" s="28">
        <v>1173</v>
      </c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2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2"/>
      <c r="AW305" s="3"/>
      <c r="AX305" s="3"/>
      <c r="AY305" s="2"/>
      <c r="AZ305" s="2"/>
      <c r="BA305" s="3"/>
      <c r="BB305" s="3"/>
      <c r="BC305" s="2"/>
      <c r="BD305" s="2"/>
      <c r="BE305" s="1" t="s">
        <v>1377</v>
      </c>
      <c r="BF305" s="2"/>
      <c r="BG305" s="2"/>
      <c r="BH305" s="3"/>
      <c r="BI305" s="2"/>
      <c r="BJ305" s="2"/>
      <c r="BK305" s="3"/>
      <c r="BL305" s="2"/>
      <c r="BM305" s="1"/>
      <c r="BN305" s="26"/>
    </row>
    <row r="306" spans="1:66" ht="31.2">
      <c r="A306" s="23">
        <v>302</v>
      </c>
      <c r="B306" s="28" t="s">
        <v>1338</v>
      </c>
      <c r="C306" s="28" t="s">
        <v>527</v>
      </c>
      <c r="D306" s="28" t="s">
        <v>216</v>
      </c>
      <c r="E306" s="28">
        <v>68</v>
      </c>
      <c r="F306" s="28" t="s">
        <v>325</v>
      </c>
      <c r="G306" s="28" t="s">
        <v>325</v>
      </c>
      <c r="H306" s="23" t="str">
        <f t="shared" si="11"/>
        <v>楊＊彩綢</v>
      </c>
      <c r="I306" s="23" t="str">
        <f t="shared" si="10"/>
        <v>1＊570308</v>
      </c>
      <c r="J306" s="28" t="s">
        <v>360</v>
      </c>
      <c r="K306" s="28" t="s">
        <v>1127</v>
      </c>
      <c r="L306" s="63">
        <v>5760190</v>
      </c>
      <c r="M306" s="63">
        <v>5760300</v>
      </c>
      <c r="N306" s="60"/>
      <c r="O306" s="60"/>
      <c r="P306" s="28">
        <v>1173</v>
      </c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2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2"/>
      <c r="AW306" s="3"/>
      <c r="AX306" s="3"/>
      <c r="AY306" s="2"/>
      <c r="AZ306" s="2"/>
      <c r="BA306" s="3"/>
      <c r="BB306" s="3"/>
      <c r="BC306" s="2"/>
      <c r="BD306" s="2"/>
      <c r="BE306" s="1" t="s">
        <v>1377</v>
      </c>
      <c r="BF306" s="2"/>
      <c r="BG306" s="2"/>
      <c r="BH306" s="3"/>
      <c r="BI306" s="2"/>
      <c r="BJ306" s="2"/>
      <c r="BK306" s="3"/>
      <c r="BL306" s="2"/>
      <c r="BM306" s="1"/>
      <c r="BN306" s="26"/>
    </row>
    <row r="307" spans="1:66" ht="16.2">
      <c r="A307" s="23">
        <v>303</v>
      </c>
      <c r="B307" s="28" t="s">
        <v>1339</v>
      </c>
      <c r="C307" s="28" t="s">
        <v>528</v>
      </c>
      <c r="D307" s="28" t="s">
        <v>218</v>
      </c>
      <c r="E307" s="28">
        <v>64</v>
      </c>
      <c r="F307" s="28" t="s">
        <v>352</v>
      </c>
      <c r="G307" s="28" t="s">
        <v>371</v>
      </c>
      <c r="H307" s="23" t="str">
        <f t="shared" si="11"/>
        <v>廖＊東</v>
      </c>
      <c r="I307" s="23" t="str">
        <f t="shared" si="10"/>
        <v>0＊041088</v>
      </c>
      <c r="J307" s="28" t="s">
        <v>437</v>
      </c>
      <c r="K307" s="28">
        <v>5760480</v>
      </c>
      <c r="L307" s="60">
        <v>5760480</v>
      </c>
      <c r="M307" s="60"/>
      <c r="N307" s="60"/>
      <c r="O307" s="60"/>
      <c r="P307" s="28">
        <v>1173</v>
      </c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2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2" t="s">
        <v>1377</v>
      </c>
      <c r="AW307" s="3"/>
      <c r="AX307" s="3"/>
      <c r="AY307" s="2"/>
      <c r="AZ307" s="2"/>
      <c r="BA307" s="3"/>
      <c r="BB307" s="3"/>
      <c r="BC307" s="2"/>
      <c r="BD307" s="2"/>
      <c r="BE307" s="2"/>
      <c r="BF307" s="2"/>
      <c r="BG307" s="2"/>
      <c r="BH307" s="3"/>
      <c r="BI307" s="2"/>
      <c r="BJ307" s="2"/>
      <c r="BK307" s="3"/>
      <c r="BL307" s="2"/>
      <c r="BM307" s="1"/>
      <c r="BN307" s="26"/>
    </row>
    <row r="308" spans="1:66" ht="16.2">
      <c r="A308" s="23">
        <v>304</v>
      </c>
      <c r="B308" s="28" t="s">
        <v>1340</v>
      </c>
      <c r="C308" s="28" t="s">
        <v>529</v>
      </c>
      <c r="D308" s="28" t="s">
        <v>218</v>
      </c>
      <c r="E308" s="28">
        <v>61</v>
      </c>
      <c r="F308" s="28" t="s">
        <v>325</v>
      </c>
      <c r="G308" s="28" t="s">
        <v>325</v>
      </c>
      <c r="H308" s="23" t="str">
        <f t="shared" si="11"/>
        <v>陳＊昌</v>
      </c>
      <c r="I308" s="23" t="str">
        <f t="shared" si="10"/>
        <v>1＊869320</v>
      </c>
      <c r="J308" s="28" t="s">
        <v>437</v>
      </c>
      <c r="K308" s="28">
        <v>5760480</v>
      </c>
      <c r="L308" s="60">
        <v>5760480</v>
      </c>
      <c r="M308" s="60"/>
      <c r="N308" s="60"/>
      <c r="O308" s="60"/>
      <c r="P308" s="28">
        <v>1173</v>
      </c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2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2" t="s">
        <v>1377</v>
      </c>
      <c r="AW308" s="3"/>
      <c r="AX308" s="3"/>
      <c r="AY308" s="2"/>
      <c r="AZ308" s="2"/>
      <c r="BA308" s="3"/>
      <c r="BB308" s="3"/>
      <c r="BC308" s="2"/>
      <c r="BD308" s="2"/>
      <c r="BE308" s="2"/>
      <c r="BF308" s="2"/>
      <c r="BG308" s="2"/>
      <c r="BH308" s="3"/>
      <c r="BI308" s="2"/>
      <c r="BJ308" s="2"/>
      <c r="BK308" s="3"/>
      <c r="BL308" s="2"/>
      <c r="BM308" s="1"/>
      <c r="BN308" s="26"/>
    </row>
    <row r="309" spans="1:66" ht="31.2">
      <c r="A309" s="23">
        <v>305</v>
      </c>
      <c r="B309" s="28" t="s">
        <v>1065</v>
      </c>
      <c r="C309" s="28" t="s">
        <v>530</v>
      </c>
      <c r="D309" s="28" t="s">
        <v>218</v>
      </c>
      <c r="E309" s="28">
        <v>68</v>
      </c>
      <c r="F309" s="28" t="s">
        <v>325</v>
      </c>
      <c r="G309" s="28" t="s">
        <v>325</v>
      </c>
      <c r="H309" s="23" t="str">
        <f t="shared" si="11"/>
        <v>郭＊志</v>
      </c>
      <c r="I309" s="23" t="str">
        <f t="shared" si="10"/>
        <v>1＊506208</v>
      </c>
      <c r="J309" s="28" t="s">
        <v>371</v>
      </c>
      <c r="K309" s="28" t="s">
        <v>1127</v>
      </c>
      <c r="L309" s="63">
        <v>5760190</v>
      </c>
      <c r="M309" s="63">
        <v>5760300</v>
      </c>
      <c r="N309" s="60"/>
      <c r="O309" s="60"/>
      <c r="P309" s="28">
        <v>1173</v>
      </c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2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2"/>
      <c r="AW309" s="3"/>
      <c r="AX309" s="3"/>
      <c r="AY309" s="2"/>
      <c r="AZ309" s="2"/>
      <c r="BA309" s="3"/>
      <c r="BB309" s="3"/>
      <c r="BC309" s="2"/>
      <c r="BD309" s="2"/>
      <c r="BE309" s="1" t="s">
        <v>1377</v>
      </c>
      <c r="BF309" s="2"/>
      <c r="BG309" s="2"/>
      <c r="BH309" s="3"/>
      <c r="BI309" s="2"/>
      <c r="BJ309" s="2"/>
      <c r="BK309" s="3"/>
      <c r="BL309" s="2"/>
      <c r="BM309" s="1"/>
      <c r="BN309" s="26"/>
    </row>
    <row r="310" spans="1:66" ht="31.2">
      <c r="A310" s="23">
        <v>306</v>
      </c>
      <c r="B310" s="28" t="s">
        <v>1341</v>
      </c>
      <c r="C310" s="28" t="s">
        <v>531</v>
      </c>
      <c r="D310" s="28" t="s">
        <v>216</v>
      </c>
      <c r="E310" s="28">
        <v>53</v>
      </c>
      <c r="F310" s="28" t="s">
        <v>325</v>
      </c>
      <c r="G310" s="28" t="s">
        <v>325</v>
      </c>
      <c r="H310" s="23" t="str">
        <f t="shared" si="11"/>
        <v>鄭＊梅</v>
      </c>
      <c r="I310" s="23" t="str">
        <f t="shared" si="10"/>
        <v>0＊694847</v>
      </c>
      <c r="J310" s="28" t="s">
        <v>395</v>
      </c>
      <c r="K310" s="28" t="s">
        <v>1127</v>
      </c>
      <c r="L310" s="63">
        <v>5760190</v>
      </c>
      <c r="M310" s="63">
        <v>5760300</v>
      </c>
      <c r="N310" s="60"/>
      <c r="O310" s="60"/>
      <c r="P310" s="28">
        <v>1173</v>
      </c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2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2"/>
      <c r="AW310" s="3"/>
      <c r="AX310" s="3"/>
      <c r="AY310" s="2"/>
      <c r="AZ310" s="2"/>
      <c r="BA310" s="3"/>
      <c r="BB310" s="3"/>
      <c r="BC310" s="2" t="s">
        <v>1377</v>
      </c>
      <c r="BD310" s="2"/>
      <c r="BE310" s="1" t="s">
        <v>1377</v>
      </c>
      <c r="BF310" s="2"/>
      <c r="BG310" s="2"/>
      <c r="BH310" s="3"/>
      <c r="BI310" s="2" t="s">
        <v>1114</v>
      </c>
      <c r="BJ310" s="2"/>
      <c r="BK310" s="3"/>
      <c r="BL310" s="2"/>
      <c r="BM310" s="1"/>
      <c r="BN310" s="26"/>
    </row>
    <row r="311" spans="1:66" ht="46.8">
      <c r="A311" s="23">
        <v>307</v>
      </c>
      <c r="B311" s="28" t="s">
        <v>1303</v>
      </c>
      <c r="C311" s="28" t="s">
        <v>479</v>
      </c>
      <c r="D311" s="28" t="s">
        <v>216</v>
      </c>
      <c r="E311" s="28">
        <v>76</v>
      </c>
      <c r="F311" s="28" t="s">
        <v>325</v>
      </c>
      <c r="G311" s="28" t="s">
        <v>325</v>
      </c>
      <c r="H311" s="23" t="str">
        <f t="shared" si="11"/>
        <v>張＊梅</v>
      </c>
      <c r="I311" s="23" t="str">
        <f t="shared" si="10"/>
        <v>0＊149476</v>
      </c>
      <c r="J311" s="28" t="s">
        <v>395</v>
      </c>
      <c r="K311" s="28" t="s">
        <v>1132</v>
      </c>
      <c r="L311" s="63">
        <v>5760190</v>
      </c>
      <c r="M311" s="63">
        <v>5760300</v>
      </c>
      <c r="N311" s="63">
        <v>5761050</v>
      </c>
      <c r="O311" s="60"/>
      <c r="P311" s="28">
        <v>1173</v>
      </c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2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2"/>
      <c r="AW311" s="3"/>
      <c r="AX311" s="3"/>
      <c r="AY311" s="2"/>
      <c r="AZ311" s="2"/>
      <c r="BA311" s="3"/>
      <c r="BB311" s="3"/>
      <c r="BC311" s="2"/>
      <c r="BD311" s="1" t="s">
        <v>1377</v>
      </c>
      <c r="BE311" s="1" t="s">
        <v>1377</v>
      </c>
      <c r="BF311" s="2"/>
      <c r="BG311" s="2"/>
      <c r="BH311" s="3"/>
      <c r="BI311" s="2"/>
      <c r="BJ311" s="2"/>
      <c r="BK311" s="3"/>
      <c r="BL311" s="2"/>
      <c r="BM311" s="1"/>
      <c r="BN311" s="26"/>
    </row>
    <row r="312" spans="1:66" ht="31.2">
      <c r="A312" s="23">
        <v>308</v>
      </c>
      <c r="B312" s="28" t="s">
        <v>296</v>
      </c>
      <c r="C312" s="28" t="s">
        <v>177</v>
      </c>
      <c r="D312" s="28" t="s">
        <v>216</v>
      </c>
      <c r="E312" s="28">
        <v>72</v>
      </c>
      <c r="F312" s="28" t="s">
        <v>325</v>
      </c>
      <c r="G312" s="28" t="s">
        <v>325</v>
      </c>
      <c r="H312" s="23" t="str">
        <f t="shared" si="11"/>
        <v>邱＊</v>
      </c>
      <c r="I312" s="23" t="str">
        <f t="shared" si="10"/>
        <v>1＊233488</v>
      </c>
      <c r="J312" s="28" t="s">
        <v>395</v>
      </c>
      <c r="K312" s="28" t="s">
        <v>1127</v>
      </c>
      <c r="L312" s="63">
        <v>5760190</v>
      </c>
      <c r="M312" s="63">
        <v>5760300</v>
      </c>
      <c r="N312" s="60"/>
      <c r="O312" s="60"/>
      <c r="P312" s="28">
        <v>1173</v>
      </c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2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2"/>
      <c r="AW312" s="3"/>
      <c r="AX312" s="3"/>
      <c r="AY312" s="2"/>
      <c r="AZ312" s="2"/>
      <c r="BA312" s="3"/>
      <c r="BB312" s="3"/>
      <c r="BC312" s="2"/>
      <c r="BD312" s="2"/>
      <c r="BE312" s="1" t="s">
        <v>1377</v>
      </c>
      <c r="BF312" s="2"/>
      <c r="BG312" s="2"/>
      <c r="BH312" s="3"/>
      <c r="BI312" s="2"/>
      <c r="BJ312" s="2"/>
      <c r="BK312" s="3"/>
      <c r="BL312" s="2"/>
      <c r="BM312" s="1"/>
      <c r="BN312" s="26"/>
    </row>
    <row r="313" spans="1:66" ht="46.8">
      <c r="A313" s="23">
        <v>309</v>
      </c>
      <c r="B313" s="28" t="s">
        <v>1342</v>
      </c>
      <c r="C313" s="28" t="s">
        <v>532</v>
      </c>
      <c r="D313" s="28" t="s">
        <v>218</v>
      </c>
      <c r="E313" s="28">
        <v>80</v>
      </c>
      <c r="F313" s="28" t="s">
        <v>325</v>
      </c>
      <c r="G313" s="28" t="s">
        <v>325</v>
      </c>
      <c r="H313" s="23" t="str">
        <f t="shared" si="11"/>
        <v>黃＊貞</v>
      </c>
      <c r="I313" s="23" t="str">
        <f t="shared" si="10"/>
        <v>2＊459726</v>
      </c>
      <c r="J313" s="28" t="s">
        <v>395</v>
      </c>
      <c r="K313" s="28" t="s">
        <v>1132</v>
      </c>
      <c r="L313" s="63">
        <v>5760190</v>
      </c>
      <c r="M313" s="63">
        <v>5760300</v>
      </c>
      <c r="N313" s="63">
        <v>5761050</v>
      </c>
      <c r="O313" s="60"/>
      <c r="P313" s="28">
        <v>1173</v>
      </c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2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2"/>
      <c r="AW313" s="3"/>
      <c r="AX313" s="3"/>
      <c r="AY313" s="2"/>
      <c r="AZ313" s="2"/>
      <c r="BA313" s="3"/>
      <c r="BB313" s="3"/>
      <c r="BC313" s="2"/>
      <c r="BD313" s="1" t="s">
        <v>1377</v>
      </c>
      <c r="BE313" s="1" t="s">
        <v>1377</v>
      </c>
      <c r="BF313" s="2"/>
      <c r="BG313" s="2"/>
      <c r="BH313" s="3"/>
      <c r="BI313" s="2"/>
      <c r="BJ313" s="2"/>
      <c r="BK313" s="3"/>
      <c r="BL313" s="2"/>
      <c r="BM313" s="1"/>
      <c r="BN313" s="26"/>
    </row>
    <row r="314" spans="1:66" ht="46.8">
      <c r="A314" s="23">
        <v>310</v>
      </c>
      <c r="B314" s="28" t="s">
        <v>1056</v>
      </c>
      <c r="C314" s="28" t="s">
        <v>533</v>
      </c>
      <c r="D314" s="28" t="s">
        <v>218</v>
      </c>
      <c r="E314" s="28">
        <v>78</v>
      </c>
      <c r="F314" s="28" t="s">
        <v>325</v>
      </c>
      <c r="G314" s="28" t="s">
        <v>325</v>
      </c>
      <c r="H314" s="23" t="str">
        <f t="shared" si="11"/>
        <v>陳＊傳</v>
      </c>
      <c r="I314" s="23" t="str">
        <f t="shared" si="10"/>
        <v>1＊396788</v>
      </c>
      <c r="J314" s="28" t="s">
        <v>485</v>
      </c>
      <c r="K314" s="28" t="s">
        <v>1132</v>
      </c>
      <c r="L314" s="63">
        <v>5760190</v>
      </c>
      <c r="M314" s="63">
        <v>5760300</v>
      </c>
      <c r="N314" s="63">
        <v>5761050</v>
      </c>
      <c r="O314" s="60"/>
      <c r="P314" s="28">
        <v>1173</v>
      </c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2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2"/>
      <c r="AW314" s="3"/>
      <c r="AX314" s="3"/>
      <c r="AY314" s="2"/>
      <c r="AZ314" s="2"/>
      <c r="BA314" s="3"/>
      <c r="BB314" s="3"/>
      <c r="BC314" s="2"/>
      <c r="BD314" s="1" t="s">
        <v>1377</v>
      </c>
      <c r="BE314" s="1" t="s">
        <v>1377</v>
      </c>
      <c r="BF314" s="2"/>
      <c r="BG314" s="2"/>
      <c r="BH314" s="3"/>
      <c r="BI314" s="2"/>
      <c r="BJ314" s="2"/>
      <c r="BK314" s="3"/>
      <c r="BL314" s="2"/>
      <c r="BM314" s="1"/>
      <c r="BN314" s="26"/>
    </row>
    <row r="315" spans="1:66" ht="16.2">
      <c r="A315" s="23">
        <v>311</v>
      </c>
      <c r="B315" s="28" t="s">
        <v>678</v>
      </c>
      <c r="C315" s="28" t="s">
        <v>534</v>
      </c>
      <c r="D315" s="28" t="s">
        <v>218</v>
      </c>
      <c r="E315" s="28">
        <v>75</v>
      </c>
      <c r="F315" s="28" t="s">
        <v>485</v>
      </c>
      <c r="G315" s="28" t="s">
        <v>450</v>
      </c>
      <c r="H315" s="23" t="str">
        <f t="shared" si="11"/>
        <v>廖＊嵩</v>
      </c>
      <c r="I315" s="23" t="str">
        <f t="shared" si="10"/>
        <v>0＊705203</v>
      </c>
      <c r="J315" s="28" t="s">
        <v>384</v>
      </c>
      <c r="K315" s="28">
        <v>5761110</v>
      </c>
      <c r="L315" s="60">
        <v>5761110</v>
      </c>
      <c r="M315" s="60"/>
      <c r="N315" s="60"/>
      <c r="O315" s="60"/>
      <c r="P315" s="28">
        <v>1173</v>
      </c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2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2"/>
      <c r="AW315" s="3"/>
      <c r="AX315" s="3"/>
      <c r="AY315" s="2"/>
      <c r="AZ315" s="1" t="s">
        <v>1377</v>
      </c>
      <c r="BA315" s="3"/>
      <c r="BB315" s="3"/>
      <c r="BC315" s="2"/>
      <c r="BD315" s="2"/>
      <c r="BE315" s="2"/>
      <c r="BF315" s="2"/>
      <c r="BG315" s="2"/>
      <c r="BH315" s="3"/>
      <c r="BI315" s="2"/>
      <c r="BJ315" s="2"/>
      <c r="BK315" s="3"/>
      <c r="BL315" s="2"/>
      <c r="BM315" s="1"/>
      <c r="BN315" s="26"/>
    </row>
    <row r="316" spans="1:66" ht="46.8">
      <c r="A316" s="23">
        <v>312</v>
      </c>
      <c r="B316" s="28" t="s">
        <v>1269</v>
      </c>
      <c r="C316" s="28" t="s">
        <v>433</v>
      </c>
      <c r="D316" s="28" t="s">
        <v>218</v>
      </c>
      <c r="E316" s="28">
        <v>66</v>
      </c>
      <c r="F316" s="28" t="s">
        <v>325</v>
      </c>
      <c r="G316" s="28" t="s">
        <v>325</v>
      </c>
      <c r="H316" s="23" t="str">
        <f t="shared" si="11"/>
        <v>郭＊茂</v>
      </c>
      <c r="I316" s="23" t="str">
        <f t="shared" si="10"/>
        <v>0＊755187</v>
      </c>
      <c r="J316" s="28" t="s">
        <v>384</v>
      </c>
      <c r="K316" s="28" t="s">
        <v>1125</v>
      </c>
      <c r="L316" s="63">
        <v>5760191</v>
      </c>
      <c r="M316" s="63">
        <v>5760300</v>
      </c>
      <c r="N316" s="63">
        <v>5761050</v>
      </c>
      <c r="O316" s="60"/>
      <c r="P316" s="28">
        <v>1173</v>
      </c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2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2"/>
      <c r="AW316" s="3"/>
      <c r="AX316" s="3"/>
      <c r="AY316" s="2"/>
      <c r="AZ316" s="2"/>
      <c r="BA316" s="3"/>
      <c r="BB316" s="3"/>
      <c r="BC316" s="2"/>
      <c r="BD316" s="1" t="s">
        <v>1377</v>
      </c>
      <c r="BE316" s="2"/>
      <c r="BF316" s="2" t="s">
        <v>1133</v>
      </c>
      <c r="BG316" s="2"/>
      <c r="BH316" s="3"/>
      <c r="BI316" s="2"/>
      <c r="BJ316" s="2"/>
      <c r="BK316" s="3"/>
      <c r="BL316" s="2"/>
      <c r="BM316" s="1"/>
      <c r="BN316" s="26"/>
    </row>
    <row r="317" spans="1:66" ht="46.8">
      <c r="A317" s="23">
        <v>313</v>
      </c>
      <c r="B317" s="28" t="s">
        <v>303</v>
      </c>
      <c r="C317" s="28" t="s">
        <v>184</v>
      </c>
      <c r="D317" s="28" t="s">
        <v>218</v>
      </c>
      <c r="E317" s="28">
        <v>76</v>
      </c>
      <c r="F317" s="28" t="s">
        <v>325</v>
      </c>
      <c r="G317" s="28" t="s">
        <v>325</v>
      </c>
      <c r="H317" s="23" t="str">
        <f t="shared" si="11"/>
        <v>李＊本</v>
      </c>
      <c r="I317" s="23" t="str">
        <f t="shared" si="10"/>
        <v>0＊746502</v>
      </c>
      <c r="J317" s="28" t="s">
        <v>442</v>
      </c>
      <c r="K317" s="28" t="s">
        <v>1132</v>
      </c>
      <c r="L317" s="63">
        <v>5760190</v>
      </c>
      <c r="M317" s="63">
        <v>5760300</v>
      </c>
      <c r="N317" s="63">
        <v>5761050</v>
      </c>
      <c r="O317" s="60"/>
      <c r="P317" s="28">
        <v>1173</v>
      </c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2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2"/>
      <c r="AW317" s="3"/>
      <c r="AX317" s="3"/>
      <c r="AY317" s="2"/>
      <c r="AZ317" s="2"/>
      <c r="BA317" s="3"/>
      <c r="BB317" s="3"/>
      <c r="BC317" s="2"/>
      <c r="BD317" s="1" t="s">
        <v>1377</v>
      </c>
      <c r="BE317" s="1" t="s">
        <v>1377</v>
      </c>
      <c r="BF317" s="2"/>
      <c r="BG317" s="2"/>
      <c r="BH317" s="3"/>
      <c r="BI317" s="2"/>
      <c r="BJ317" s="2"/>
      <c r="BK317" s="3"/>
      <c r="BL317" s="2"/>
      <c r="BM317" s="1"/>
      <c r="BN317" s="26"/>
    </row>
    <row r="318" spans="1:66" ht="46.8">
      <c r="A318" s="23">
        <v>314</v>
      </c>
      <c r="B318" s="28" t="s">
        <v>669</v>
      </c>
      <c r="C318" s="28" t="s">
        <v>535</v>
      </c>
      <c r="D318" s="28" t="s">
        <v>218</v>
      </c>
      <c r="E318" s="28">
        <v>63</v>
      </c>
      <c r="F318" s="28" t="s">
        <v>325</v>
      </c>
      <c r="G318" s="28" t="s">
        <v>325</v>
      </c>
      <c r="H318" s="23" t="str">
        <f t="shared" si="11"/>
        <v>鐘＊明</v>
      </c>
      <c r="I318" s="23" t="str">
        <f t="shared" si="10"/>
        <v>1＊896293</v>
      </c>
      <c r="J318" s="28" t="s">
        <v>442</v>
      </c>
      <c r="K318" s="28" t="s">
        <v>1132</v>
      </c>
      <c r="L318" s="63">
        <v>5760190</v>
      </c>
      <c r="M318" s="63">
        <v>5760300</v>
      </c>
      <c r="N318" s="63">
        <v>5761050</v>
      </c>
      <c r="O318" s="60"/>
      <c r="P318" s="28">
        <v>1173</v>
      </c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2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2"/>
      <c r="AW318" s="3"/>
      <c r="AX318" s="3"/>
      <c r="AY318" s="2"/>
      <c r="AZ318" s="2"/>
      <c r="BA318" s="3"/>
      <c r="BB318" s="3"/>
      <c r="BC318" s="2"/>
      <c r="BD318" s="1" t="s">
        <v>1377</v>
      </c>
      <c r="BE318" s="1" t="s">
        <v>1377</v>
      </c>
      <c r="BF318" s="2"/>
      <c r="BG318" s="2"/>
      <c r="BH318" s="3"/>
      <c r="BI318" s="2"/>
      <c r="BJ318" s="2"/>
      <c r="BK318" s="3"/>
      <c r="BL318" s="2"/>
      <c r="BM318" s="1"/>
      <c r="BN318" s="26"/>
    </row>
    <row r="319" spans="1:66" ht="31.2">
      <c r="A319" s="23">
        <v>315</v>
      </c>
      <c r="B319" s="28" t="s">
        <v>1343</v>
      </c>
      <c r="C319" s="28" t="s">
        <v>536</v>
      </c>
      <c r="D319" s="28" t="s">
        <v>218</v>
      </c>
      <c r="E319" s="28">
        <v>72</v>
      </c>
      <c r="F319" s="28" t="s">
        <v>325</v>
      </c>
      <c r="G319" s="28" t="s">
        <v>325</v>
      </c>
      <c r="H319" s="23" t="str">
        <f t="shared" si="11"/>
        <v>林＊堂</v>
      </c>
      <c r="I319" s="23" t="str">
        <f t="shared" si="10"/>
        <v>2＊469226</v>
      </c>
      <c r="J319" s="28" t="s">
        <v>442</v>
      </c>
      <c r="K319" s="28" t="s">
        <v>1142</v>
      </c>
      <c r="L319" s="63">
        <v>5760475</v>
      </c>
      <c r="M319" s="63">
        <v>5761110</v>
      </c>
      <c r="N319" s="60"/>
      <c r="O319" s="60"/>
      <c r="P319" s="28">
        <v>1173</v>
      </c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2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2"/>
      <c r="AW319" s="3"/>
      <c r="AX319" s="3"/>
      <c r="AY319" s="2"/>
      <c r="AZ319" s="1" t="s">
        <v>1377</v>
      </c>
      <c r="BA319" s="3"/>
      <c r="BB319" s="3"/>
      <c r="BC319" s="2"/>
      <c r="BD319" s="2"/>
      <c r="BE319" s="2"/>
      <c r="BF319" s="2"/>
      <c r="BG319" s="2"/>
      <c r="BH319" s="3"/>
      <c r="BI319" s="2"/>
      <c r="BJ319" s="2"/>
      <c r="BK319" s="3"/>
      <c r="BL319" s="2"/>
      <c r="BM319" s="1" t="s">
        <v>1111</v>
      </c>
      <c r="BN319" s="26"/>
    </row>
    <row r="320" spans="1:66" ht="31.2">
      <c r="A320" s="23">
        <v>316</v>
      </c>
      <c r="B320" s="28" t="s">
        <v>1344</v>
      </c>
      <c r="C320" s="28" t="s">
        <v>537</v>
      </c>
      <c r="D320" s="28" t="s">
        <v>218</v>
      </c>
      <c r="E320" s="28">
        <v>67</v>
      </c>
      <c r="F320" s="28" t="s">
        <v>325</v>
      </c>
      <c r="G320" s="28" t="s">
        <v>325</v>
      </c>
      <c r="H320" s="23" t="str">
        <f t="shared" si="11"/>
        <v>陳＊結</v>
      </c>
      <c r="I320" s="23" t="str">
        <f t="shared" si="10"/>
        <v>1＊097233</v>
      </c>
      <c r="J320" s="28" t="s">
        <v>417</v>
      </c>
      <c r="K320" s="28" t="s">
        <v>1127</v>
      </c>
      <c r="L320" s="63">
        <v>5760190</v>
      </c>
      <c r="M320" s="63">
        <v>5760300</v>
      </c>
      <c r="N320" s="60"/>
      <c r="O320" s="60"/>
      <c r="P320" s="28">
        <v>1173</v>
      </c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2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2"/>
      <c r="AW320" s="3"/>
      <c r="AX320" s="3"/>
      <c r="AY320" s="2"/>
      <c r="AZ320" s="2"/>
      <c r="BA320" s="3"/>
      <c r="BB320" s="3"/>
      <c r="BC320" s="2"/>
      <c r="BD320" s="2"/>
      <c r="BE320" s="1" t="s">
        <v>1377</v>
      </c>
      <c r="BF320" s="2"/>
      <c r="BG320" s="2"/>
      <c r="BH320" s="3"/>
      <c r="BI320" s="2"/>
      <c r="BJ320" s="2"/>
      <c r="BK320" s="3"/>
      <c r="BL320" s="2"/>
      <c r="BM320" s="1"/>
      <c r="BN320" s="26"/>
    </row>
    <row r="321" spans="1:66" ht="31.2">
      <c r="A321" s="23">
        <v>317</v>
      </c>
      <c r="B321" s="28" t="s">
        <v>669</v>
      </c>
      <c r="C321" s="28" t="s">
        <v>535</v>
      </c>
      <c r="D321" s="28" t="s">
        <v>218</v>
      </c>
      <c r="E321" s="28">
        <v>63</v>
      </c>
      <c r="F321" s="28" t="s">
        <v>325</v>
      </c>
      <c r="G321" s="28" t="s">
        <v>325</v>
      </c>
      <c r="H321" s="23" t="str">
        <f t="shared" si="11"/>
        <v>鐘＊明</v>
      </c>
      <c r="I321" s="23" t="str">
        <f t="shared" si="10"/>
        <v>1＊896293</v>
      </c>
      <c r="J321" s="28" t="s">
        <v>421</v>
      </c>
      <c r="K321" s="28" t="s">
        <v>1345</v>
      </c>
      <c r="L321" s="63">
        <v>5760475</v>
      </c>
      <c r="M321" s="63">
        <v>5761110</v>
      </c>
      <c r="N321" s="60"/>
      <c r="O321" s="60"/>
      <c r="P321" s="28">
        <v>1173</v>
      </c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2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2"/>
      <c r="AW321" s="3"/>
      <c r="AX321" s="3"/>
      <c r="AY321" s="2"/>
      <c r="AZ321" s="1" t="s">
        <v>1377</v>
      </c>
      <c r="BA321" s="3"/>
      <c r="BB321" s="3"/>
      <c r="BC321" s="2"/>
      <c r="BD321" s="2"/>
      <c r="BE321" s="2"/>
      <c r="BF321" s="2"/>
      <c r="BG321" s="2"/>
      <c r="BH321" s="3"/>
      <c r="BI321" s="2"/>
      <c r="BJ321" s="2"/>
      <c r="BK321" s="3"/>
      <c r="BL321" s="2"/>
      <c r="BM321" s="1" t="s">
        <v>1111</v>
      </c>
      <c r="BN321" s="26"/>
    </row>
    <row r="322" spans="1:66" ht="31.2">
      <c r="A322" s="23">
        <v>318</v>
      </c>
      <c r="B322" s="28" t="s">
        <v>1346</v>
      </c>
      <c r="C322" s="28" t="s">
        <v>538</v>
      </c>
      <c r="D322" s="28" t="s">
        <v>218</v>
      </c>
      <c r="E322" s="28">
        <v>52</v>
      </c>
      <c r="F322" s="28" t="s">
        <v>325</v>
      </c>
      <c r="G322" s="28" t="s">
        <v>325</v>
      </c>
      <c r="H322" s="23" t="str">
        <f t="shared" si="11"/>
        <v>曹＊誌</v>
      </c>
      <c r="I322" s="23" t="str">
        <f t="shared" si="10"/>
        <v>1＊138362</v>
      </c>
      <c r="J322" s="28" t="s">
        <v>421</v>
      </c>
      <c r="K322" s="28" t="s">
        <v>1127</v>
      </c>
      <c r="L322" s="63">
        <v>5760190</v>
      </c>
      <c r="M322" s="63">
        <v>5760300</v>
      </c>
      <c r="N322" s="60"/>
      <c r="O322" s="60"/>
      <c r="P322" s="28">
        <v>1173</v>
      </c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2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2"/>
      <c r="AW322" s="3"/>
      <c r="AX322" s="3"/>
      <c r="AY322" s="2"/>
      <c r="AZ322" s="2"/>
      <c r="BA322" s="3"/>
      <c r="BB322" s="3"/>
      <c r="BC322" s="2"/>
      <c r="BD322" s="2"/>
      <c r="BE322" s="1" t="s">
        <v>1377</v>
      </c>
      <c r="BF322" s="2"/>
      <c r="BG322" s="2"/>
      <c r="BH322" s="3"/>
      <c r="BI322" s="2"/>
      <c r="BJ322" s="2"/>
      <c r="BK322" s="3"/>
      <c r="BL322" s="2"/>
      <c r="BM322" s="1"/>
      <c r="BN322" s="26"/>
    </row>
    <row r="323" spans="1:66" ht="46.8">
      <c r="A323" s="23">
        <v>319</v>
      </c>
      <c r="B323" s="28" t="s">
        <v>238</v>
      </c>
      <c r="C323" s="28" t="s">
        <v>140</v>
      </c>
      <c r="D323" s="28" t="s">
        <v>218</v>
      </c>
      <c r="E323" s="28">
        <v>57</v>
      </c>
      <c r="F323" s="28" t="s">
        <v>325</v>
      </c>
      <c r="G323" s="28" t="s">
        <v>325</v>
      </c>
      <c r="H323" s="23" t="str">
        <f t="shared" si="11"/>
        <v>簡＊璋</v>
      </c>
      <c r="I323" s="23" t="str">
        <f t="shared" si="10"/>
        <v>1＊026296</v>
      </c>
      <c r="J323" s="28" t="s">
        <v>451</v>
      </c>
      <c r="K323" s="28" t="s">
        <v>1132</v>
      </c>
      <c r="L323" s="63">
        <v>5760190</v>
      </c>
      <c r="M323" s="63">
        <v>5760300</v>
      </c>
      <c r="N323" s="63">
        <v>5761050</v>
      </c>
      <c r="O323" s="60"/>
      <c r="P323" s="28">
        <v>1173</v>
      </c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2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2"/>
      <c r="AW323" s="3"/>
      <c r="AX323" s="3"/>
      <c r="AY323" s="2"/>
      <c r="AZ323" s="2"/>
      <c r="BA323" s="3"/>
      <c r="BB323" s="3"/>
      <c r="BC323" s="2"/>
      <c r="BD323" s="1" t="s">
        <v>1377</v>
      </c>
      <c r="BE323" s="1" t="s">
        <v>1377</v>
      </c>
      <c r="BF323" s="2"/>
      <c r="BG323" s="2"/>
      <c r="BH323" s="3"/>
      <c r="BI323" s="2"/>
      <c r="BJ323" s="2"/>
      <c r="BK323" s="3"/>
      <c r="BL323" s="2"/>
      <c r="BM323" s="1"/>
      <c r="BN323" s="26"/>
    </row>
    <row r="324" spans="1:66" ht="46.8">
      <c r="A324" s="23">
        <v>320</v>
      </c>
      <c r="B324" s="28" t="s">
        <v>1347</v>
      </c>
      <c r="C324" s="28">
        <v>15213437</v>
      </c>
      <c r="D324" s="28" t="s">
        <v>216</v>
      </c>
      <c r="E324" s="28">
        <v>74</v>
      </c>
      <c r="F324" s="28" t="s">
        <v>539</v>
      </c>
      <c r="G324" s="44">
        <v>44286</v>
      </c>
      <c r="H324" s="23" t="str">
        <f t="shared" si="11"/>
        <v>王＊娥</v>
      </c>
      <c r="I324" s="23" t="str">
        <f t="shared" si="10"/>
        <v>1＊213437</v>
      </c>
      <c r="J324" s="28" t="s">
        <v>328</v>
      </c>
      <c r="K324" s="28" t="s">
        <v>1153</v>
      </c>
      <c r="L324" s="60">
        <v>5760230</v>
      </c>
      <c r="M324" s="60">
        <v>5760475</v>
      </c>
      <c r="N324" s="60">
        <v>5760480</v>
      </c>
      <c r="O324" s="60"/>
      <c r="P324" s="28">
        <v>1410</v>
      </c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2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2" t="s">
        <v>1377</v>
      </c>
      <c r="AW324" s="3"/>
      <c r="AX324" s="3"/>
      <c r="AY324" s="2"/>
      <c r="AZ324" s="2"/>
      <c r="BA324" s="3"/>
      <c r="BB324" s="3"/>
      <c r="BC324" s="2"/>
      <c r="BD324" s="2"/>
      <c r="BE324" s="2"/>
      <c r="BF324" s="2"/>
      <c r="BG324" s="2" t="s">
        <v>1377</v>
      </c>
      <c r="BH324" s="3"/>
      <c r="BI324" s="2"/>
      <c r="BJ324" s="2"/>
      <c r="BK324" s="3"/>
      <c r="BL324" s="2"/>
      <c r="BM324" s="1" t="s">
        <v>1111</v>
      </c>
      <c r="BN324" s="26"/>
    </row>
    <row r="325" spans="1:66" ht="16.2">
      <c r="A325" s="23">
        <v>321</v>
      </c>
      <c r="B325" s="28" t="s">
        <v>1348</v>
      </c>
      <c r="C325" s="28" t="s">
        <v>540</v>
      </c>
      <c r="D325" s="28" t="s">
        <v>216</v>
      </c>
      <c r="E325" s="28">
        <v>79</v>
      </c>
      <c r="F325" s="28" t="s">
        <v>328</v>
      </c>
      <c r="G325" s="28" t="s">
        <v>331</v>
      </c>
      <c r="H325" s="23" t="str">
        <f t="shared" si="11"/>
        <v>尤＊江</v>
      </c>
      <c r="I325" s="23" t="str">
        <f t="shared" ref="I325:I365" si="12">REPLACE(C325,2,1,"＊")</f>
        <v>0＊563502</v>
      </c>
      <c r="J325" s="28" t="s">
        <v>328</v>
      </c>
      <c r="K325" s="28">
        <v>5761110</v>
      </c>
      <c r="L325" s="60">
        <v>5761110</v>
      </c>
      <c r="M325" s="60"/>
      <c r="N325" s="60"/>
      <c r="O325" s="60"/>
      <c r="P325" s="28">
        <v>1410</v>
      </c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2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2"/>
      <c r="AW325" s="3"/>
      <c r="AX325" s="3"/>
      <c r="AY325" s="2"/>
      <c r="AZ325" s="1" t="s">
        <v>1377</v>
      </c>
      <c r="BA325" s="3"/>
      <c r="BB325" s="3"/>
      <c r="BC325" s="2"/>
      <c r="BD325" s="2"/>
      <c r="BE325" s="2"/>
      <c r="BF325" s="2"/>
      <c r="BG325" s="2"/>
      <c r="BH325" s="3"/>
      <c r="BI325" s="2"/>
      <c r="BJ325" s="2"/>
      <c r="BK325" s="3"/>
      <c r="BL325" s="2"/>
      <c r="BM325" s="1"/>
      <c r="BN325" s="26"/>
    </row>
    <row r="326" spans="1:66" ht="16.2">
      <c r="A326" s="23">
        <v>322</v>
      </c>
      <c r="B326" s="28" t="s">
        <v>1349</v>
      </c>
      <c r="C326" s="28" t="s">
        <v>541</v>
      </c>
      <c r="D326" s="28" t="s">
        <v>216</v>
      </c>
      <c r="E326" s="28">
        <v>95</v>
      </c>
      <c r="F326" s="28" t="s">
        <v>451</v>
      </c>
      <c r="G326" s="28" t="s">
        <v>384</v>
      </c>
      <c r="H326" s="23" t="str">
        <f t="shared" si="11"/>
        <v>許＊絹絹</v>
      </c>
      <c r="I326" s="23" t="str">
        <f t="shared" si="12"/>
        <v>1＊002214</v>
      </c>
      <c r="J326" s="28" t="s">
        <v>328</v>
      </c>
      <c r="K326" s="28">
        <v>5761110</v>
      </c>
      <c r="L326" s="60">
        <v>5761110</v>
      </c>
      <c r="M326" s="60"/>
      <c r="N326" s="60"/>
      <c r="O326" s="60"/>
      <c r="P326" s="28">
        <v>1410</v>
      </c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2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2"/>
      <c r="AW326" s="3"/>
      <c r="AX326" s="3"/>
      <c r="AY326" s="2"/>
      <c r="AZ326" s="1" t="s">
        <v>1377</v>
      </c>
      <c r="BA326" s="3"/>
      <c r="BB326" s="3"/>
      <c r="BC326" s="2"/>
      <c r="BD326" s="2"/>
      <c r="BE326" s="2"/>
      <c r="BF326" s="2"/>
      <c r="BG326" s="2"/>
      <c r="BH326" s="3"/>
      <c r="BI326" s="2"/>
      <c r="BJ326" s="2"/>
      <c r="BK326" s="3"/>
      <c r="BL326" s="2"/>
      <c r="BM326" s="1"/>
      <c r="BN326" s="26"/>
    </row>
    <row r="327" spans="1:66" ht="16.2">
      <c r="A327" s="23">
        <v>323</v>
      </c>
      <c r="B327" s="28" t="s">
        <v>1350</v>
      </c>
      <c r="C327" s="28" t="s">
        <v>542</v>
      </c>
      <c r="D327" s="28" t="s">
        <v>218</v>
      </c>
      <c r="E327" s="28">
        <v>68</v>
      </c>
      <c r="F327" s="28" t="s">
        <v>543</v>
      </c>
      <c r="G327" s="28" t="s">
        <v>544</v>
      </c>
      <c r="H327" s="23" t="str">
        <f t="shared" si="11"/>
        <v>張＊堂</v>
      </c>
      <c r="I327" s="23" t="str">
        <f t="shared" si="12"/>
        <v>1＊703314</v>
      </c>
      <c r="J327" s="28" t="s">
        <v>328</v>
      </c>
      <c r="K327" s="28">
        <v>5760480</v>
      </c>
      <c r="L327" s="60">
        <v>5760480</v>
      </c>
      <c r="M327" s="60"/>
      <c r="N327" s="60"/>
      <c r="O327" s="60"/>
      <c r="P327" s="28">
        <v>1410</v>
      </c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2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2" t="s">
        <v>1377</v>
      </c>
      <c r="AW327" s="3"/>
      <c r="AX327" s="3"/>
      <c r="AY327" s="2"/>
      <c r="AZ327" s="2"/>
      <c r="BA327" s="3"/>
      <c r="BB327" s="3"/>
      <c r="BC327" s="2"/>
      <c r="BD327" s="2"/>
      <c r="BE327" s="2"/>
      <c r="BF327" s="2"/>
      <c r="BG327" s="2"/>
      <c r="BH327" s="3"/>
      <c r="BI327" s="2"/>
      <c r="BJ327" s="2"/>
      <c r="BK327" s="3"/>
      <c r="BL327" s="2"/>
      <c r="BM327" s="1"/>
      <c r="BN327" s="26"/>
    </row>
    <row r="328" spans="1:66" ht="31.2">
      <c r="A328" s="23">
        <v>324</v>
      </c>
      <c r="B328" s="28" t="s">
        <v>1351</v>
      </c>
      <c r="C328" s="28" t="s">
        <v>545</v>
      </c>
      <c r="D328" s="28" t="s">
        <v>216</v>
      </c>
      <c r="E328" s="28">
        <v>65</v>
      </c>
      <c r="F328" s="28" t="s">
        <v>546</v>
      </c>
      <c r="G328" s="28" t="s">
        <v>350</v>
      </c>
      <c r="H328" s="23" t="str">
        <f t="shared" si="11"/>
        <v>張＊雲</v>
      </c>
      <c r="I328" s="23" t="str">
        <f t="shared" si="12"/>
        <v>1＊373672</v>
      </c>
      <c r="J328" s="28" t="s">
        <v>328</v>
      </c>
      <c r="K328" s="28" t="s">
        <v>1152</v>
      </c>
      <c r="L328" s="60">
        <v>5760475</v>
      </c>
      <c r="M328" s="60">
        <v>5760480</v>
      </c>
      <c r="N328" s="60"/>
      <c r="O328" s="60"/>
      <c r="P328" s="28">
        <v>1410</v>
      </c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2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2" t="s">
        <v>1377</v>
      </c>
      <c r="AW328" s="3"/>
      <c r="AX328" s="3"/>
      <c r="AY328" s="2"/>
      <c r="AZ328" s="2"/>
      <c r="BA328" s="3"/>
      <c r="BB328" s="3"/>
      <c r="BC328" s="2"/>
      <c r="BD328" s="2"/>
      <c r="BE328" s="2"/>
      <c r="BF328" s="2"/>
      <c r="BG328" s="2"/>
      <c r="BH328" s="3"/>
      <c r="BI328" s="2"/>
      <c r="BJ328" s="2"/>
      <c r="BK328" s="3"/>
      <c r="BL328" s="2"/>
      <c r="BM328" s="1" t="s">
        <v>1111</v>
      </c>
      <c r="BN328" s="26"/>
    </row>
    <row r="329" spans="1:66" ht="31.2">
      <c r="A329" s="23">
        <v>325</v>
      </c>
      <c r="B329" s="28" t="s">
        <v>1352</v>
      </c>
      <c r="C329" s="28" t="s">
        <v>547</v>
      </c>
      <c r="D329" s="28" t="s">
        <v>218</v>
      </c>
      <c r="E329" s="28">
        <v>73</v>
      </c>
      <c r="F329" s="28" t="s">
        <v>548</v>
      </c>
      <c r="G329" s="28" t="s">
        <v>343</v>
      </c>
      <c r="H329" s="23" t="str">
        <f t="shared" si="11"/>
        <v>陳＊明</v>
      </c>
      <c r="I329" s="23" t="str">
        <f t="shared" si="12"/>
        <v>1＊674356</v>
      </c>
      <c r="J329" s="28" t="s">
        <v>337</v>
      </c>
      <c r="K329" s="28" t="s">
        <v>1142</v>
      </c>
      <c r="L329" s="63">
        <v>5760475</v>
      </c>
      <c r="M329" s="63">
        <v>5761110</v>
      </c>
      <c r="N329" s="60"/>
      <c r="O329" s="60"/>
      <c r="P329" s="28">
        <v>1410</v>
      </c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2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2"/>
      <c r="AW329" s="3"/>
      <c r="AX329" s="3"/>
      <c r="AY329" s="2"/>
      <c r="AZ329" s="1" t="s">
        <v>1377</v>
      </c>
      <c r="BA329" s="3"/>
      <c r="BB329" s="3"/>
      <c r="BC329" s="2"/>
      <c r="BD329" s="2"/>
      <c r="BE329" s="2"/>
      <c r="BF329" s="2"/>
      <c r="BG329" s="2"/>
      <c r="BH329" s="3"/>
      <c r="BI329" s="2"/>
      <c r="BJ329" s="2"/>
      <c r="BK329" s="3"/>
      <c r="BL329" s="2"/>
      <c r="BM329" s="1" t="s">
        <v>1111</v>
      </c>
      <c r="BN329" s="26"/>
    </row>
    <row r="330" spans="1:66" ht="46.8">
      <c r="A330" s="23">
        <v>326</v>
      </c>
      <c r="B330" s="28" t="s">
        <v>1353</v>
      </c>
      <c r="C330" s="28" t="s">
        <v>549</v>
      </c>
      <c r="D330" s="28" t="s">
        <v>216</v>
      </c>
      <c r="E330" s="28">
        <v>98</v>
      </c>
      <c r="F330" s="28" t="s">
        <v>331</v>
      </c>
      <c r="G330" s="28" t="s">
        <v>360</v>
      </c>
      <c r="H330" s="23" t="str">
        <f t="shared" si="11"/>
        <v>陳＊</v>
      </c>
      <c r="I330" s="23" t="str">
        <f t="shared" si="12"/>
        <v>1＊559368</v>
      </c>
      <c r="J330" s="28" t="s">
        <v>343</v>
      </c>
      <c r="K330" s="28" t="s">
        <v>1154</v>
      </c>
      <c r="L330" s="60">
        <v>5760230</v>
      </c>
      <c r="M330" s="60">
        <v>5760350</v>
      </c>
      <c r="N330" s="60">
        <v>5761110</v>
      </c>
      <c r="O330" s="60"/>
      <c r="P330" s="28">
        <v>1410</v>
      </c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2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2"/>
      <c r="AW330" s="3"/>
      <c r="AX330" s="3"/>
      <c r="AY330" s="1" t="s">
        <v>1377</v>
      </c>
      <c r="AZ330" s="1" t="s">
        <v>1377</v>
      </c>
      <c r="BA330" s="3"/>
      <c r="BB330" s="3"/>
      <c r="BC330" s="2"/>
      <c r="BD330" s="2"/>
      <c r="BE330" s="2"/>
      <c r="BF330" s="2"/>
      <c r="BG330" s="2" t="s">
        <v>1377</v>
      </c>
      <c r="BH330" s="3"/>
      <c r="BI330" s="2"/>
      <c r="BJ330" s="2"/>
      <c r="BK330" s="3"/>
      <c r="BL330" s="2"/>
      <c r="BM330" s="1" t="s">
        <v>1111</v>
      </c>
      <c r="BN330" s="26"/>
    </row>
    <row r="331" spans="1:66" ht="46.8">
      <c r="A331" s="23">
        <v>327</v>
      </c>
      <c r="B331" s="28" t="s">
        <v>1354</v>
      </c>
      <c r="C331" s="28" t="s">
        <v>550</v>
      </c>
      <c r="D331" s="28" t="s">
        <v>216</v>
      </c>
      <c r="E331" s="28">
        <v>89</v>
      </c>
      <c r="F331" s="28" t="s">
        <v>325</v>
      </c>
      <c r="G331" s="28" t="s">
        <v>325</v>
      </c>
      <c r="H331" s="23" t="str">
        <f t="shared" si="11"/>
        <v>陳＊嬌</v>
      </c>
      <c r="I331" s="23" t="str">
        <f t="shared" si="12"/>
        <v>0＊220754</v>
      </c>
      <c r="J331" s="28" t="s">
        <v>484</v>
      </c>
      <c r="K331" s="28" t="s">
        <v>1125</v>
      </c>
      <c r="L331" s="63">
        <v>5760191</v>
      </c>
      <c r="M331" s="63">
        <v>5760300</v>
      </c>
      <c r="N331" s="60">
        <v>5761050</v>
      </c>
      <c r="O331" s="60"/>
      <c r="P331" s="28">
        <v>1410</v>
      </c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2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2"/>
      <c r="AW331" s="3"/>
      <c r="AX331" s="3"/>
      <c r="AY331" s="2"/>
      <c r="AZ331" s="2"/>
      <c r="BA331" s="3"/>
      <c r="BB331" s="3"/>
      <c r="BC331" s="2"/>
      <c r="BD331" s="1" t="s">
        <v>1377</v>
      </c>
      <c r="BE331" s="2"/>
      <c r="BF331" s="1" t="s">
        <v>1102</v>
      </c>
      <c r="BG331" s="2"/>
      <c r="BH331" s="3"/>
      <c r="BI331" s="2"/>
      <c r="BJ331" s="2"/>
      <c r="BK331" s="3"/>
      <c r="BL331" s="2"/>
      <c r="BM331" s="1"/>
      <c r="BN331" s="26"/>
    </row>
    <row r="332" spans="1:66" ht="46.8">
      <c r="A332" s="23">
        <v>328</v>
      </c>
      <c r="B332" s="28" t="s">
        <v>1355</v>
      </c>
      <c r="C332" s="28" t="s">
        <v>551</v>
      </c>
      <c r="D332" s="28" t="s">
        <v>216</v>
      </c>
      <c r="E332" s="28">
        <v>51</v>
      </c>
      <c r="F332" s="28" t="s">
        <v>325</v>
      </c>
      <c r="G332" s="28" t="s">
        <v>325</v>
      </c>
      <c r="H332" s="23" t="str">
        <f t="shared" si="11"/>
        <v>林＊妃</v>
      </c>
      <c r="I332" s="23" t="str">
        <f t="shared" si="12"/>
        <v>2＊746759</v>
      </c>
      <c r="J332" s="28" t="s">
        <v>484</v>
      </c>
      <c r="K332" s="28" t="s">
        <v>1125</v>
      </c>
      <c r="L332" s="63">
        <v>5760191</v>
      </c>
      <c r="M332" s="63">
        <v>5760300</v>
      </c>
      <c r="N332" s="63">
        <v>5761050</v>
      </c>
      <c r="O332" s="60"/>
      <c r="P332" s="28">
        <v>1410</v>
      </c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2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2"/>
      <c r="AW332" s="3"/>
      <c r="AX332" s="3"/>
      <c r="AY332" s="2"/>
      <c r="AZ332" s="2"/>
      <c r="BA332" s="3"/>
      <c r="BB332" s="3"/>
      <c r="BC332" s="2"/>
      <c r="BD332" s="1" t="s">
        <v>1377</v>
      </c>
      <c r="BE332" s="2"/>
      <c r="BF332" s="31" t="s">
        <v>1377</v>
      </c>
      <c r="BG332" s="2"/>
      <c r="BH332" s="3"/>
      <c r="BI332" s="2"/>
      <c r="BJ332" s="2"/>
      <c r="BK332" s="3"/>
      <c r="BL332" s="2"/>
      <c r="BM332" s="1"/>
      <c r="BN332" s="26"/>
    </row>
    <row r="333" spans="1:66" ht="46.8">
      <c r="A333" s="23">
        <v>329</v>
      </c>
      <c r="B333" s="28" t="s">
        <v>1092</v>
      </c>
      <c r="C333" s="28" t="s">
        <v>552</v>
      </c>
      <c r="D333" s="28" t="s">
        <v>218</v>
      </c>
      <c r="E333" s="28">
        <v>86</v>
      </c>
      <c r="F333" s="28" t="s">
        <v>325</v>
      </c>
      <c r="G333" s="28" t="s">
        <v>325</v>
      </c>
      <c r="H333" s="23" t="str">
        <f t="shared" si="11"/>
        <v>簡＊豐</v>
      </c>
      <c r="I333" s="23" t="str">
        <f t="shared" si="12"/>
        <v>0＊311909</v>
      </c>
      <c r="J333" s="28" t="s">
        <v>350</v>
      </c>
      <c r="K333" s="28" t="s">
        <v>1140</v>
      </c>
      <c r="L333" s="63">
        <v>5760190</v>
      </c>
      <c r="M333" s="63">
        <v>5760300</v>
      </c>
      <c r="N333" s="63">
        <v>5760300</v>
      </c>
      <c r="O333" s="60"/>
      <c r="P333" s="28">
        <v>1410</v>
      </c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2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2"/>
      <c r="AW333" s="3"/>
      <c r="AX333" s="3"/>
      <c r="AY333" s="2"/>
      <c r="AZ333" s="2"/>
      <c r="BA333" s="3"/>
      <c r="BB333" s="3"/>
      <c r="BC333" s="2"/>
      <c r="BD333" s="2"/>
      <c r="BE333" s="1" t="s">
        <v>1377</v>
      </c>
      <c r="BF333" s="2"/>
      <c r="BG333" s="2"/>
      <c r="BH333" s="3"/>
      <c r="BI333" s="2"/>
      <c r="BJ333" s="2" t="s">
        <v>1114</v>
      </c>
      <c r="BK333" s="3"/>
      <c r="BL333" s="2"/>
      <c r="BM333" s="1"/>
      <c r="BN333" s="26"/>
    </row>
    <row r="334" spans="1:66" ht="31.2">
      <c r="A334" s="23">
        <v>330</v>
      </c>
      <c r="B334" s="28" t="s">
        <v>1087</v>
      </c>
      <c r="C334" s="28" t="s">
        <v>553</v>
      </c>
      <c r="D334" s="28" t="s">
        <v>216</v>
      </c>
      <c r="E334" s="28">
        <v>47</v>
      </c>
      <c r="F334" s="28" t="s">
        <v>325</v>
      </c>
      <c r="G334" s="28" t="s">
        <v>325</v>
      </c>
      <c r="H334" s="23" t="str">
        <f t="shared" si="11"/>
        <v>林＊玲</v>
      </c>
      <c r="I334" s="23" t="str">
        <f t="shared" si="12"/>
        <v>1＊223205</v>
      </c>
      <c r="J334" s="28" t="s">
        <v>350</v>
      </c>
      <c r="K334" s="28" t="s">
        <v>1127</v>
      </c>
      <c r="L334" s="63">
        <v>5760190</v>
      </c>
      <c r="M334" s="63">
        <v>5760300</v>
      </c>
      <c r="N334" s="60"/>
      <c r="O334" s="60"/>
      <c r="P334" s="28">
        <v>1410</v>
      </c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2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2"/>
      <c r="AW334" s="3"/>
      <c r="AX334" s="3"/>
      <c r="AY334" s="2"/>
      <c r="AZ334" s="2"/>
      <c r="BA334" s="3"/>
      <c r="BB334" s="3"/>
      <c r="BC334" s="2"/>
      <c r="BD334" s="2"/>
      <c r="BE334" s="1" t="s">
        <v>1377</v>
      </c>
      <c r="BF334" s="2"/>
      <c r="BG334" s="2"/>
      <c r="BH334" s="3"/>
      <c r="BI334" s="2"/>
      <c r="BJ334" s="2"/>
      <c r="BK334" s="3"/>
      <c r="BL334" s="2"/>
      <c r="BM334" s="1"/>
      <c r="BN334" s="26"/>
    </row>
    <row r="335" spans="1:66" ht="31.2">
      <c r="A335" s="23">
        <v>331</v>
      </c>
      <c r="B335" s="28" t="s">
        <v>311</v>
      </c>
      <c r="C335" s="28" t="s">
        <v>208</v>
      </c>
      <c r="D335" s="28" t="s">
        <v>218</v>
      </c>
      <c r="E335" s="28">
        <v>41</v>
      </c>
      <c r="F335" s="28" t="s">
        <v>352</v>
      </c>
      <c r="G335" s="28" t="s">
        <v>373</v>
      </c>
      <c r="H335" s="23" t="str">
        <f t="shared" si="11"/>
        <v>王＊丞</v>
      </c>
      <c r="I335" s="23" t="str">
        <f t="shared" si="12"/>
        <v>1＊403663</v>
      </c>
      <c r="J335" s="28" t="s">
        <v>360</v>
      </c>
      <c r="K335" s="28" t="s">
        <v>1142</v>
      </c>
      <c r="L335" s="63">
        <v>5760475</v>
      </c>
      <c r="M335" s="63">
        <v>5761110</v>
      </c>
      <c r="N335" s="60"/>
      <c r="O335" s="60"/>
      <c r="P335" s="28">
        <v>1410</v>
      </c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2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2"/>
      <c r="AW335" s="3"/>
      <c r="AX335" s="3"/>
      <c r="AY335" s="2"/>
      <c r="AZ335" s="1" t="s">
        <v>1377</v>
      </c>
      <c r="BA335" s="3"/>
      <c r="BB335" s="3"/>
      <c r="BC335" s="2"/>
      <c r="BD335" s="2"/>
      <c r="BE335" s="2"/>
      <c r="BF335" s="2"/>
      <c r="BG335" s="2"/>
      <c r="BH335" s="3"/>
      <c r="BI335" s="2"/>
      <c r="BJ335" s="2"/>
      <c r="BK335" s="3"/>
      <c r="BL335" s="2"/>
      <c r="BM335" s="1" t="s">
        <v>1111</v>
      </c>
      <c r="BN335" s="26"/>
    </row>
    <row r="336" spans="1:66" ht="16.2">
      <c r="A336" s="23">
        <v>332</v>
      </c>
      <c r="B336" s="28" t="s">
        <v>283</v>
      </c>
      <c r="C336" s="28" t="s">
        <v>161</v>
      </c>
      <c r="D336" s="28" t="s">
        <v>216</v>
      </c>
      <c r="E336" s="28">
        <v>62</v>
      </c>
      <c r="F336" s="28" t="s">
        <v>325</v>
      </c>
      <c r="G336" s="28" t="s">
        <v>325</v>
      </c>
      <c r="H336" s="23" t="str">
        <f t="shared" si="11"/>
        <v>黎＊蘭</v>
      </c>
      <c r="I336" s="23" t="str">
        <f t="shared" si="12"/>
        <v>0＊972862</v>
      </c>
      <c r="J336" s="28" t="s">
        <v>437</v>
      </c>
      <c r="K336" s="28">
        <v>5761110</v>
      </c>
      <c r="L336" s="60">
        <v>5761110</v>
      </c>
      <c r="M336" s="60"/>
      <c r="N336" s="60"/>
      <c r="O336" s="60"/>
      <c r="P336" s="28">
        <v>1410</v>
      </c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2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2"/>
      <c r="AW336" s="3"/>
      <c r="AX336" s="3"/>
      <c r="AY336" s="2"/>
      <c r="AZ336" s="1" t="s">
        <v>1377</v>
      </c>
      <c r="BA336" s="3"/>
      <c r="BB336" s="3"/>
      <c r="BC336" s="2"/>
      <c r="BD336" s="2"/>
      <c r="BE336" s="2"/>
      <c r="BF336" s="2"/>
      <c r="BG336" s="2"/>
      <c r="BH336" s="3"/>
      <c r="BI336" s="2"/>
      <c r="BJ336" s="2"/>
      <c r="BK336" s="3"/>
      <c r="BL336" s="2"/>
      <c r="BM336" s="1"/>
      <c r="BN336" s="26"/>
    </row>
    <row r="337" spans="1:66" ht="16.2">
      <c r="A337" s="23">
        <v>333</v>
      </c>
      <c r="B337" s="28" t="s">
        <v>312</v>
      </c>
      <c r="C337" s="28" t="s">
        <v>209</v>
      </c>
      <c r="D337" s="28" t="s">
        <v>216</v>
      </c>
      <c r="E337" s="28">
        <v>57</v>
      </c>
      <c r="F337" s="28" t="s">
        <v>352</v>
      </c>
      <c r="G337" s="28" t="s">
        <v>485</v>
      </c>
      <c r="H337" s="23" t="str">
        <f t="shared" si="11"/>
        <v>卓＊真</v>
      </c>
      <c r="I337" s="23" t="str">
        <f t="shared" si="12"/>
        <v>0＊260039</v>
      </c>
      <c r="J337" s="28" t="s">
        <v>437</v>
      </c>
      <c r="K337" s="28">
        <v>5760480</v>
      </c>
      <c r="L337" s="60">
        <v>5760480</v>
      </c>
      <c r="M337" s="60"/>
      <c r="N337" s="60"/>
      <c r="O337" s="60"/>
      <c r="P337" s="28">
        <v>1410</v>
      </c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2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2" t="s">
        <v>1377</v>
      </c>
      <c r="AW337" s="3"/>
      <c r="AX337" s="3"/>
      <c r="AY337" s="2"/>
      <c r="AZ337" s="2"/>
      <c r="BA337" s="3"/>
      <c r="BB337" s="3"/>
      <c r="BC337" s="2"/>
      <c r="BD337" s="2"/>
      <c r="BE337" s="2"/>
      <c r="BF337" s="2"/>
      <c r="BG337" s="2"/>
      <c r="BH337" s="3"/>
      <c r="BI337" s="2"/>
      <c r="BJ337" s="2"/>
      <c r="BK337" s="3"/>
      <c r="BL337" s="2"/>
      <c r="BM337" s="1"/>
      <c r="BN337" s="26"/>
    </row>
    <row r="338" spans="1:66" ht="31.2">
      <c r="A338" s="23">
        <v>334</v>
      </c>
      <c r="B338" s="28" t="s">
        <v>1356</v>
      </c>
      <c r="C338" s="28" t="s">
        <v>554</v>
      </c>
      <c r="D338" s="28" t="s">
        <v>218</v>
      </c>
      <c r="E338" s="28">
        <v>43</v>
      </c>
      <c r="F338" s="28" t="s">
        <v>525</v>
      </c>
      <c r="G338" s="28" t="s">
        <v>555</v>
      </c>
      <c r="H338" s="23" t="str">
        <f t="shared" si="11"/>
        <v>李＊豪</v>
      </c>
      <c r="I338" s="23" t="str">
        <f t="shared" si="12"/>
        <v>2＊469637</v>
      </c>
      <c r="J338" s="28" t="s">
        <v>367</v>
      </c>
      <c r="K338" s="28" t="s">
        <v>1142</v>
      </c>
      <c r="L338" s="63">
        <v>5760475</v>
      </c>
      <c r="M338" s="63">
        <v>5761110</v>
      </c>
      <c r="N338" s="60"/>
      <c r="O338" s="60"/>
      <c r="P338" s="28">
        <v>1410</v>
      </c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2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2"/>
      <c r="AW338" s="3"/>
      <c r="AX338" s="3"/>
      <c r="AY338" s="2"/>
      <c r="AZ338" s="1" t="s">
        <v>1377</v>
      </c>
      <c r="BA338" s="3"/>
      <c r="BB338" s="3"/>
      <c r="BC338" s="2"/>
      <c r="BD338" s="2"/>
      <c r="BE338" s="2"/>
      <c r="BF338" s="2"/>
      <c r="BG338" s="2"/>
      <c r="BH338" s="3"/>
      <c r="BI338" s="2"/>
      <c r="BJ338" s="2"/>
      <c r="BK338" s="3"/>
      <c r="BL338" s="2"/>
      <c r="BM338" s="1" t="s">
        <v>1111</v>
      </c>
      <c r="BN338" s="26"/>
    </row>
    <row r="339" spans="1:66" ht="31.2">
      <c r="A339" s="23">
        <v>335</v>
      </c>
      <c r="B339" s="28" t="s">
        <v>1357</v>
      </c>
      <c r="C339" s="28" t="s">
        <v>556</v>
      </c>
      <c r="D339" s="28" t="s">
        <v>216</v>
      </c>
      <c r="E339" s="28">
        <v>75</v>
      </c>
      <c r="F339" s="28" t="s">
        <v>557</v>
      </c>
      <c r="G339" s="28" t="s">
        <v>371</v>
      </c>
      <c r="H339" s="23" t="str">
        <f t="shared" si="11"/>
        <v>蔡＊鑾</v>
      </c>
      <c r="I339" s="23" t="str">
        <f t="shared" si="12"/>
        <v>0＊524113</v>
      </c>
      <c r="J339" s="28" t="s">
        <v>557</v>
      </c>
      <c r="K339" s="28" t="s">
        <v>1142</v>
      </c>
      <c r="L339" s="63">
        <v>5760475</v>
      </c>
      <c r="M339" s="63">
        <v>5761110</v>
      </c>
      <c r="N339" s="60"/>
      <c r="O339" s="60"/>
      <c r="P339" s="28">
        <v>1410</v>
      </c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2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2"/>
      <c r="AW339" s="3"/>
      <c r="AX339" s="3"/>
      <c r="AY339" s="2"/>
      <c r="AZ339" s="1" t="s">
        <v>1377</v>
      </c>
      <c r="BA339" s="3"/>
      <c r="BB339" s="3"/>
      <c r="BC339" s="2"/>
      <c r="BD339" s="2"/>
      <c r="BE339" s="2"/>
      <c r="BF339" s="2"/>
      <c r="BG339" s="2"/>
      <c r="BH339" s="3"/>
      <c r="BI339" s="2"/>
      <c r="BJ339" s="2"/>
      <c r="BK339" s="3"/>
      <c r="BL339" s="2"/>
      <c r="BM339" s="1" t="s">
        <v>1111</v>
      </c>
      <c r="BN339" s="26"/>
    </row>
    <row r="340" spans="1:66" ht="46.8">
      <c r="A340" s="23">
        <v>336</v>
      </c>
      <c r="B340" s="28" t="s">
        <v>1332</v>
      </c>
      <c r="C340" s="28" t="s">
        <v>518</v>
      </c>
      <c r="D340" s="28" t="s">
        <v>218</v>
      </c>
      <c r="E340" s="28">
        <v>70</v>
      </c>
      <c r="F340" s="28" t="s">
        <v>557</v>
      </c>
      <c r="G340" s="28" t="s">
        <v>557</v>
      </c>
      <c r="H340" s="23" t="str">
        <f t="shared" si="11"/>
        <v>陳＊財</v>
      </c>
      <c r="I340" s="23" t="str">
        <f t="shared" si="12"/>
        <v>2＊713468</v>
      </c>
      <c r="J340" s="28" t="s">
        <v>557</v>
      </c>
      <c r="K340" s="28" t="s">
        <v>1155</v>
      </c>
      <c r="L340" s="60">
        <v>5760230</v>
      </c>
      <c r="M340" s="60">
        <v>5760475</v>
      </c>
      <c r="N340" s="60">
        <v>5761110</v>
      </c>
      <c r="O340" s="60"/>
      <c r="P340" s="28">
        <v>1410</v>
      </c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2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2"/>
      <c r="AW340" s="3"/>
      <c r="AX340" s="3"/>
      <c r="AY340" s="2"/>
      <c r="AZ340" s="1" t="s">
        <v>1377</v>
      </c>
      <c r="BA340" s="3"/>
      <c r="BB340" s="3"/>
      <c r="BC340" s="2"/>
      <c r="BD340" s="2"/>
      <c r="BE340" s="2"/>
      <c r="BF340" s="2"/>
      <c r="BG340" s="2" t="s">
        <v>1377</v>
      </c>
      <c r="BH340" s="3"/>
      <c r="BI340" s="2"/>
      <c r="BJ340" s="2"/>
      <c r="BK340" s="3"/>
      <c r="BL340" s="2"/>
      <c r="BM340" s="1" t="s">
        <v>1111</v>
      </c>
      <c r="BN340" s="26"/>
    </row>
    <row r="341" spans="1:66" ht="31.2">
      <c r="A341" s="23">
        <v>337</v>
      </c>
      <c r="B341" s="28" t="s">
        <v>1358</v>
      </c>
      <c r="C341" s="28" t="s">
        <v>558</v>
      </c>
      <c r="D341" s="28" t="s">
        <v>216</v>
      </c>
      <c r="E341" s="28">
        <v>78</v>
      </c>
      <c r="F341" s="28" t="s">
        <v>325</v>
      </c>
      <c r="G341" s="28" t="s">
        <v>325</v>
      </c>
      <c r="H341" s="23" t="str">
        <f t="shared" si="11"/>
        <v>林＊黎</v>
      </c>
      <c r="I341" s="23" t="str">
        <f t="shared" si="12"/>
        <v>0＊146799</v>
      </c>
      <c r="J341" s="28" t="s">
        <v>557</v>
      </c>
      <c r="K341" s="28" t="s">
        <v>1142</v>
      </c>
      <c r="L341" s="63">
        <v>5760475</v>
      </c>
      <c r="M341" s="63">
        <v>5761110</v>
      </c>
      <c r="N341" s="60"/>
      <c r="O341" s="60"/>
      <c r="P341" s="28">
        <v>1410</v>
      </c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2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2"/>
      <c r="AW341" s="3"/>
      <c r="AX341" s="3"/>
      <c r="AY341" s="2"/>
      <c r="AZ341" s="1" t="s">
        <v>1377</v>
      </c>
      <c r="BA341" s="3"/>
      <c r="BB341" s="3"/>
      <c r="BC341" s="2"/>
      <c r="BD341" s="2"/>
      <c r="BE341" s="2"/>
      <c r="BF341" s="2"/>
      <c r="BG341" s="2"/>
      <c r="BH341" s="3"/>
      <c r="BI341" s="2"/>
      <c r="BJ341" s="2"/>
      <c r="BK341" s="3"/>
      <c r="BL341" s="2"/>
      <c r="BM341" s="1" t="s">
        <v>1111</v>
      </c>
      <c r="BN341" s="26"/>
    </row>
    <row r="342" spans="1:66" ht="46.8">
      <c r="A342" s="23">
        <v>338</v>
      </c>
      <c r="B342" s="28" t="s">
        <v>1359</v>
      </c>
      <c r="C342" s="28" t="s">
        <v>559</v>
      </c>
      <c r="D342" s="28" t="s">
        <v>218</v>
      </c>
      <c r="E342" s="28">
        <v>76</v>
      </c>
      <c r="F342" s="28" t="s">
        <v>325</v>
      </c>
      <c r="G342" s="28" t="s">
        <v>325</v>
      </c>
      <c r="H342" s="23" t="str">
        <f t="shared" si="11"/>
        <v>呂＊田</v>
      </c>
      <c r="I342" s="23" t="str">
        <f t="shared" si="12"/>
        <v>2＊754620</v>
      </c>
      <c r="J342" s="28" t="s">
        <v>557</v>
      </c>
      <c r="K342" s="28" t="s">
        <v>1132</v>
      </c>
      <c r="L342" s="63">
        <v>5760190</v>
      </c>
      <c r="M342" s="63">
        <v>5760300</v>
      </c>
      <c r="N342" s="63">
        <v>5761050</v>
      </c>
      <c r="O342" s="60"/>
      <c r="P342" s="28">
        <v>1410</v>
      </c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2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2"/>
      <c r="AW342" s="3"/>
      <c r="AX342" s="3"/>
      <c r="AY342" s="2"/>
      <c r="AZ342" s="2"/>
      <c r="BA342" s="3"/>
      <c r="BB342" s="3"/>
      <c r="BC342" s="2"/>
      <c r="BD342" s="1" t="s">
        <v>1377</v>
      </c>
      <c r="BE342" s="1" t="s">
        <v>1377</v>
      </c>
      <c r="BF342" s="2"/>
      <c r="BG342" s="2"/>
      <c r="BH342" s="3"/>
      <c r="BI342" s="2"/>
      <c r="BJ342" s="2"/>
      <c r="BK342" s="3"/>
      <c r="BL342" s="2"/>
      <c r="BM342" s="1"/>
      <c r="BN342" s="26"/>
    </row>
    <row r="343" spans="1:66" ht="46.8">
      <c r="A343" s="23">
        <v>339</v>
      </c>
      <c r="B343" s="28" t="s">
        <v>314</v>
      </c>
      <c r="C343" s="28" t="s">
        <v>211</v>
      </c>
      <c r="D343" s="28" t="s">
        <v>216</v>
      </c>
      <c r="E343" s="28">
        <v>79</v>
      </c>
      <c r="F343" s="28" t="s">
        <v>325</v>
      </c>
      <c r="G343" s="28" t="s">
        <v>325</v>
      </c>
      <c r="H343" s="23" t="str">
        <f t="shared" si="11"/>
        <v>林＊富美</v>
      </c>
      <c r="I343" s="23" t="str">
        <f t="shared" si="12"/>
        <v>0＊272177</v>
      </c>
      <c r="J343" s="28" t="s">
        <v>371</v>
      </c>
      <c r="K343" s="28" t="s">
        <v>1140</v>
      </c>
      <c r="L343" s="63">
        <v>5760190</v>
      </c>
      <c r="M343" s="63">
        <v>5760200</v>
      </c>
      <c r="N343" s="63">
        <v>5760300</v>
      </c>
      <c r="O343" s="60"/>
      <c r="P343" s="28">
        <v>1410</v>
      </c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2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2"/>
      <c r="AW343" s="3"/>
      <c r="AX343" s="3"/>
      <c r="AY343" s="2"/>
      <c r="AZ343" s="2"/>
      <c r="BA343" s="3"/>
      <c r="BB343" s="3"/>
      <c r="BC343" s="2"/>
      <c r="BD343" s="2"/>
      <c r="BE343" s="1" t="s">
        <v>1377</v>
      </c>
      <c r="BF343" s="2"/>
      <c r="BG343" s="2"/>
      <c r="BH343" s="3"/>
      <c r="BI343" s="2"/>
      <c r="BJ343" s="2" t="s">
        <v>1114</v>
      </c>
      <c r="BK343" s="3"/>
      <c r="BL343" s="2"/>
      <c r="BM343" s="1"/>
      <c r="BN343" s="26"/>
    </row>
    <row r="344" spans="1:66" ht="31.2">
      <c r="A344" s="23">
        <v>340</v>
      </c>
      <c r="B344" s="28" t="s">
        <v>1360</v>
      </c>
      <c r="C344" s="28" t="s">
        <v>560</v>
      </c>
      <c r="D344" s="28" t="s">
        <v>216</v>
      </c>
      <c r="E344" s="28">
        <v>86</v>
      </c>
      <c r="F344" s="28" t="s">
        <v>325</v>
      </c>
      <c r="G344" s="28" t="s">
        <v>325</v>
      </c>
      <c r="H344" s="23" t="str">
        <f t="shared" si="11"/>
        <v>官＊敏娥</v>
      </c>
      <c r="I344" s="23" t="str">
        <f t="shared" si="12"/>
        <v>0＊891894</v>
      </c>
      <c r="J344" s="28" t="s">
        <v>371</v>
      </c>
      <c r="K344" s="28" t="s">
        <v>1127</v>
      </c>
      <c r="L344" s="63">
        <v>5760190</v>
      </c>
      <c r="M344" s="63">
        <v>5760300</v>
      </c>
      <c r="N344" s="60"/>
      <c r="O344" s="60"/>
      <c r="P344" s="28">
        <v>1410</v>
      </c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2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2"/>
      <c r="AW344" s="3"/>
      <c r="AX344" s="3"/>
      <c r="AY344" s="2"/>
      <c r="AZ344" s="2"/>
      <c r="BA344" s="3"/>
      <c r="BB344" s="3"/>
      <c r="BC344" s="2"/>
      <c r="BD344" s="2"/>
      <c r="BE344" s="1" t="s">
        <v>1377</v>
      </c>
      <c r="BF344" s="2"/>
      <c r="BG344" s="2"/>
      <c r="BH344" s="3"/>
      <c r="BI344" s="2"/>
      <c r="BJ344" s="2"/>
      <c r="BK344" s="3"/>
      <c r="BL344" s="2"/>
      <c r="BM344" s="1"/>
      <c r="BN344" s="26"/>
    </row>
    <row r="345" spans="1:66" ht="46.8">
      <c r="A345" s="23">
        <v>341</v>
      </c>
      <c r="B345" s="28" t="s">
        <v>1094</v>
      </c>
      <c r="C345" s="28" t="s">
        <v>561</v>
      </c>
      <c r="D345" s="28" t="s">
        <v>218</v>
      </c>
      <c r="E345" s="28">
        <v>69</v>
      </c>
      <c r="F345" s="28" t="s">
        <v>325</v>
      </c>
      <c r="G345" s="28" t="s">
        <v>325</v>
      </c>
      <c r="H345" s="23" t="str">
        <f t="shared" si="11"/>
        <v>陳＊樹</v>
      </c>
      <c r="I345" s="23" t="str">
        <f t="shared" si="12"/>
        <v>1＊627452</v>
      </c>
      <c r="J345" s="28" t="s">
        <v>371</v>
      </c>
      <c r="K345" s="28" t="s">
        <v>1134</v>
      </c>
      <c r="L345" s="63">
        <v>5760190</v>
      </c>
      <c r="M345" s="63">
        <v>5760300</v>
      </c>
      <c r="N345" s="63">
        <v>5761050</v>
      </c>
      <c r="O345" s="60"/>
      <c r="P345" s="28">
        <v>1410</v>
      </c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2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2"/>
      <c r="AW345" s="3"/>
      <c r="AX345" s="3"/>
      <c r="AY345" s="2"/>
      <c r="AZ345" s="2"/>
      <c r="BA345" s="3"/>
      <c r="BB345" s="3"/>
      <c r="BC345" s="2"/>
      <c r="BD345" s="2"/>
      <c r="BE345" s="1" t="s">
        <v>1377</v>
      </c>
      <c r="BF345" s="2"/>
      <c r="BG345" s="2"/>
      <c r="BH345" s="3"/>
      <c r="BI345" s="2"/>
      <c r="BJ345" s="2"/>
      <c r="BK345" s="3"/>
      <c r="BL345" s="2"/>
      <c r="BM345" s="32" t="s">
        <v>1098</v>
      </c>
      <c r="BN345" s="26"/>
    </row>
    <row r="346" spans="1:66" ht="16.2">
      <c r="A346" s="23">
        <v>342</v>
      </c>
      <c r="B346" s="28" t="s">
        <v>255</v>
      </c>
      <c r="C346" s="28" t="s">
        <v>158</v>
      </c>
      <c r="D346" s="28" t="s">
        <v>216</v>
      </c>
      <c r="E346" s="28">
        <v>75</v>
      </c>
      <c r="F346" s="28" t="s">
        <v>325</v>
      </c>
      <c r="G346" s="28" t="s">
        <v>325</v>
      </c>
      <c r="H346" s="23" t="str">
        <f t="shared" si="11"/>
        <v>王＊金鳳</v>
      </c>
      <c r="I346" s="23" t="str">
        <f t="shared" si="12"/>
        <v>0＊587225</v>
      </c>
      <c r="J346" s="28" t="s">
        <v>373</v>
      </c>
      <c r="K346" s="28">
        <v>5760350</v>
      </c>
      <c r="L346" s="60">
        <v>5760350</v>
      </c>
      <c r="M346" s="60"/>
      <c r="N346" s="60"/>
      <c r="O346" s="60"/>
      <c r="P346" s="28">
        <v>1410</v>
      </c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2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2"/>
      <c r="AW346" s="3"/>
      <c r="AX346" s="3"/>
      <c r="AY346" s="1" t="s">
        <v>1377</v>
      </c>
      <c r="AZ346" s="2"/>
      <c r="BA346" s="3"/>
      <c r="BB346" s="3"/>
      <c r="BC346" s="2"/>
      <c r="BD346" s="2"/>
      <c r="BE346" s="2"/>
      <c r="BF346" s="2"/>
      <c r="BG346" s="2"/>
      <c r="BH346" s="3"/>
      <c r="BI346" s="2"/>
      <c r="BJ346" s="2"/>
      <c r="BK346" s="3"/>
      <c r="BL346" s="2"/>
      <c r="BM346" s="1"/>
      <c r="BN346" s="26"/>
    </row>
    <row r="347" spans="1:66" ht="31.2">
      <c r="A347" s="23">
        <v>343</v>
      </c>
      <c r="B347" s="28" t="s">
        <v>1361</v>
      </c>
      <c r="C347" s="28" t="s">
        <v>562</v>
      </c>
      <c r="D347" s="28" t="s">
        <v>216</v>
      </c>
      <c r="E347" s="28">
        <v>73</v>
      </c>
      <c r="F347" s="28" t="s">
        <v>373</v>
      </c>
      <c r="G347" s="28" t="s">
        <v>445</v>
      </c>
      <c r="H347" s="23" t="str">
        <f t="shared" si="11"/>
        <v>鄭＊佩芳</v>
      </c>
      <c r="I347" s="23" t="str">
        <f t="shared" si="12"/>
        <v>1＊681740</v>
      </c>
      <c r="J347" s="28" t="s">
        <v>395</v>
      </c>
      <c r="K347" s="28" t="s">
        <v>1127</v>
      </c>
      <c r="L347" s="63">
        <v>5760190</v>
      </c>
      <c r="M347" s="63">
        <v>5760300</v>
      </c>
      <c r="N347" s="60"/>
      <c r="O347" s="60"/>
      <c r="P347" s="28">
        <v>1410</v>
      </c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2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2"/>
      <c r="AW347" s="3"/>
      <c r="AX347" s="3"/>
      <c r="AY347" s="2"/>
      <c r="AZ347" s="2"/>
      <c r="BA347" s="3"/>
      <c r="BB347" s="3"/>
      <c r="BC347" s="2"/>
      <c r="BD347" s="2"/>
      <c r="BE347" s="1" t="s">
        <v>1377</v>
      </c>
      <c r="BF347" s="2"/>
      <c r="BG347" s="2"/>
      <c r="BH347" s="3"/>
      <c r="BI347" s="2"/>
      <c r="BJ347" s="2"/>
      <c r="BK347" s="3"/>
      <c r="BL347" s="2"/>
      <c r="BM347" s="1"/>
      <c r="BN347" s="26"/>
    </row>
    <row r="348" spans="1:66" ht="31.2">
      <c r="A348" s="23">
        <v>344</v>
      </c>
      <c r="B348" s="28" t="s">
        <v>1078</v>
      </c>
      <c r="C348" s="28" t="s">
        <v>563</v>
      </c>
      <c r="D348" s="28" t="s">
        <v>216</v>
      </c>
      <c r="E348" s="28">
        <v>61</v>
      </c>
      <c r="F348" s="28" t="s">
        <v>325</v>
      </c>
      <c r="G348" s="28" t="s">
        <v>325</v>
      </c>
      <c r="H348" s="23" t="str">
        <f t="shared" si="11"/>
        <v>藍＊玉</v>
      </c>
      <c r="I348" s="23" t="str">
        <f t="shared" si="12"/>
        <v>1＊854835</v>
      </c>
      <c r="J348" s="28" t="s">
        <v>395</v>
      </c>
      <c r="K348" s="28" t="s">
        <v>1127</v>
      </c>
      <c r="L348" s="63">
        <v>5760190</v>
      </c>
      <c r="M348" s="63">
        <v>5760300</v>
      </c>
      <c r="N348" s="60"/>
      <c r="O348" s="60"/>
      <c r="P348" s="28">
        <v>1410</v>
      </c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2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2"/>
      <c r="AW348" s="3"/>
      <c r="AX348" s="3"/>
      <c r="AY348" s="2"/>
      <c r="AZ348" s="2"/>
      <c r="BA348" s="3"/>
      <c r="BB348" s="3"/>
      <c r="BC348" s="2"/>
      <c r="BD348" s="2"/>
      <c r="BE348" s="1" t="s">
        <v>1377</v>
      </c>
      <c r="BF348" s="2"/>
      <c r="BG348" s="2"/>
      <c r="BH348" s="3"/>
      <c r="BI348" s="2"/>
      <c r="BJ348" s="2"/>
      <c r="BK348" s="3"/>
      <c r="BL348" s="2"/>
      <c r="BM348" s="1"/>
      <c r="BN348" s="26"/>
    </row>
    <row r="349" spans="1:66" ht="31.2">
      <c r="A349" s="23">
        <v>345</v>
      </c>
      <c r="B349" s="28" t="s">
        <v>1362</v>
      </c>
      <c r="C349" s="28" t="s">
        <v>564</v>
      </c>
      <c r="D349" s="28" t="s">
        <v>216</v>
      </c>
      <c r="E349" s="28">
        <v>74</v>
      </c>
      <c r="F349" s="28" t="s">
        <v>485</v>
      </c>
      <c r="G349" s="28" t="s">
        <v>450</v>
      </c>
      <c r="H349" s="23" t="str">
        <f t="shared" si="11"/>
        <v>楊＊梅</v>
      </c>
      <c r="I349" s="23" t="str">
        <f t="shared" si="12"/>
        <v>0＊312679</v>
      </c>
      <c r="J349" s="28" t="s">
        <v>384</v>
      </c>
      <c r="K349" s="28" t="s">
        <v>1142</v>
      </c>
      <c r="L349" s="63">
        <v>5760475</v>
      </c>
      <c r="M349" s="63">
        <v>5761110</v>
      </c>
      <c r="N349" s="60"/>
      <c r="O349" s="60"/>
      <c r="P349" s="28">
        <v>1410</v>
      </c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2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2"/>
      <c r="AW349" s="3"/>
      <c r="AX349" s="3"/>
      <c r="AY349" s="2"/>
      <c r="AZ349" s="1" t="s">
        <v>1377</v>
      </c>
      <c r="BA349" s="3"/>
      <c r="BB349" s="3"/>
      <c r="BC349" s="2"/>
      <c r="BD349" s="2"/>
      <c r="BE349" s="2"/>
      <c r="BF349" s="2"/>
      <c r="BG349" s="2"/>
      <c r="BH349" s="3"/>
      <c r="BI349" s="2"/>
      <c r="BJ349" s="2"/>
      <c r="BK349" s="3"/>
      <c r="BL349" s="2"/>
      <c r="BM349" s="1" t="s">
        <v>1111</v>
      </c>
      <c r="BN349" s="26"/>
    </row>
    <row r="350" spans="1:66" ht="46.8">
      <c r="A350" s="23">
        <v>346</v>
      </c>
      <c r="B350" s="28" t="s">
        <v>1363</v>
      </c>
      <c r="C350" s="28" t="s">
        <v>565</v>
      </c>
      <c r="D350" s="28" t="s">
        <v>216</v>
      </c>
      <c r="E350" s="28">
        <v>53</v>
      </c>
      <c r="F350" s="28" t="s">
        <v>373</v>
      </c>
      <c r="G350" s="28" t="s">
        <v>421</v>
      </c>
      <c r="H350" s="23" t="str">
        <f t="shared" si="11"/>
        <v>林＊英</v>
      </c>
      <c r="I350" s="23" t="str">
        <f t="shared" si="12"/>
        <v>1＊948929</v>
      </c>
      <c r="J350" s="28" t="s">
        <v>384</v>
      </c>
      <c r="K350" s="28" t="s">
        <v>1135</v>
      </c>
      <c r="L350" s="60">
        <v>5760190</v>
      </c>
      <c r="M350" s="60">
        <v>5760300</v>
      </c>
      <c r="N350" s="60">
        <v>5761110</v>
      </c>
      <c r="O350" s="60"/>
      <c r="P350" s="28">
        <v>1410</v>
      </c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2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2"/>
      <c r="AW350" s="3"/>
      <c r="AX350" s="3"/>
      <c r="AY350" s="2"/>
      <c r="AZ350" s="1" t="s">
        <v>1377</v>
      </c>
      <c r="BA350" s="3"/>
      <c r="BB350" s="3"/>
      <c r="BC350" s="2"/>
      <c r="BD350" s="2"/>
      <c r="BE350" s="1" t="s">
        <v>1377</v>
      </c>
      <c r="BF350" s="2"/>
      <c r="BG350" s="2"/>
      <c r="BH350" s="3"/>
      <c r="BI350" s="2"/>
      <c r="BJ350" s="2"/>
      <c r="BK350" s="3"/>
      <c r="BL350" s="2"/>
      <c r="BM350" s="1"/>
      <c r="BN350" s="26"/>
    </row>
    <row r="351" spans="1:66" ht="46.8">
      <c r="A351" s="23">
        <v>347</v>
      </c>
      <c r="B351" s="28" t="s">
        <v>1364</v>
      </c>
      <c r="C351" s="28" t="s">
        <v>566</v>
      </c>
      <c r="D351" s="28" t="s">
        <v>216</v>
      </c>
      <c r="E351" s="28">
        <v>77</v>
      </c>
      <c r="F351" s="28" t="s">
        <v>485</v>
      </c>
      <c r="G351" s="28" t="s">
        <v>567</v>
      </c>
      <c r="H351" s="23" t="str">
        <f t="shared" ref="H351:H365" si="13">REPLACE(B351,2,1,"＊")</f>
        <v>劉＊</v>
      </c>
      <c r="I351" s="23" t="str">
        <f t="shared" si="12"/>
        <v>0＊508300</v>
      </c>
      <c r="J351" s="28" t="s">
        <v>442</v>
      </c>
      <c r="K351" s="28" t="s">
        <v>1148</v>
      </c>
      <c r="L351" s="60">
        <v>5760230</v>
      </c>
      <c r="M351" s="60">
        <v>5760300</v>
      </c>
      <c r="N351" s="60">
        <v>5761110</v>
      </c>
      <c r="O351" s="60"/>
      <c r="P351" s="28">
        <v>1410</v>
      </c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2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2"/>
      <c r="AW351" s="3"/>
      <c r="AX351" s="3"/>
      <c r="AY351" s="2"/>
      <c r="AZ351" s="1" t="s">
        <v>1377</v>
      </c>
      <c r="BA351" s="3"/>
      <c r="BB351" s="3"/>
      <c r="BC351" s="2"/>
      <c r="BD351" s="2"/>
      <c r="BE351" s="2"/>
      <c r="BF351" s="2"/>
      <c r="BG351" s="2" t="s">
        <v>1377</v>
      </c>
      <c r="BH351" s="3"/>
      <c r="BI351" s="2"/>
      <c r="BJ351" s="2"/>
      <c r="BK351" s="3"/>
      <c r="BL351" s="2"/>
      <c r="BM351" s="1"/>
      <c r="BN351" s="26"/>
    </row>
    <row r="352" spans="1:66" ht="46.8">
      <c r="A352" s="23">
        <v>348</v>
      </c>
      <c r="B352" s="28" t="s">
        <v>1365</v>
      </c>
      <c r="C352" s="28" t="s">
        <v>568</v>
      </c>
      <c r="D352" s="28" t="s">
        <v>218</v>
      </c>
      <c r="E352" s="28">
        <v>66</v>
      </c>
      <c r="F352" s="28" t="s">
        <v>371</v>
      </c>
      <c r="G352" s="28" t="s">
        <v>523</v>
      </c>
      <c r="H352" s="23" t="str">
        <f t="shared" si="13"/>
        <v>蔣＊芳</v>
      </c>
      <c r="I352" s="23" t="str">
        <f t="shared" si="12"/>
        <v>2＊756383</v>
      </c>
      <c r="J352" s="37" t="s">
        <v>442</v>
      </c>
      <c r="K352" s="37" t="s">
        <v>1139</v>
      </c>
      <c r="L352" s="37">
        <v>5760191</v>
      </c>
      <c r="M352" s="37">
        <v>5760300</v>
      </c>
      <c r="N352" s="37">
        <v>5760475</v>
      </c>
      <c r="O352" s="37"/>
      <c r="P352" s="28">
        <v>1410</v>
      </c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2" t="s">
        <v>1377</v>
      </c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2"/>
      <c r="AW352" s="3"/>
      <c r="AX352" s="3"/>
      <c r="AY352" s="2"/>
      <c r="AZ352" s="2"/>
      <c r="BA352" s="3"/>
      <c r="BB352" s="3"/>
      <c r="BC352" s="2"/>
      <c r="BD352" s="2"/>
      <c r="BE352" s="2"/>
      <c r="BF352" s="2"/>
      <c r="BG352" s="2"/>
      <c r="BH352" s="3"/>
      <c r="BI352" s="2"/>
      <c r="BJ352" s="2"/>
      <c r="BK352" s="3"/>
      <c r="BL352" s="2"/>
      <c r="BM352" s="1" t="s">
        <v>1111</v>
      </c>
      <c r="BN352" s="26"/>
    </row>
    <row r="353" spans="1:66" ht="46.8">
      <c r="A353" s="23">
        <v>349</v>
      </c>
      <c r="B353" s="28" t="s">
        <v>309</v>
      </c>
      <c r="C353" s="28" t="s">
        <v>204</v>
      </c>
      <c r="D353" s="28" t="s">
        <v>218</v>
      </c>
      <c r="E353" s="28">
        <v>53</v>
      </c>
      <c r="F353" s="28" t="s">
        <v>325</v>
      </c>
      <c r="G353" s="28" t="s">
        <v>325</v>
      </c>
      <c r="H353" s="23" t="str">
        <f t="shared" si="13"/>
        <v>陳＊家</v>
      </c>
      <c r="I353" s="23" t="str">
        <f t="shared" si="12"/>
        <v>0＊210108</v>
      </c>
      <c r="J353" s="28" t="s">
        <v>442</v>
      </c>
      <c r="K353" s="28" t="s">
        <v>1148</v>
      </c>
      <c r="L353" s="60">
        <v>5760230</v>
      </c>
      <c r="M353" s="60">
        <v>5760300</v>
      </c>
      <c r="N353" s="60">
        <v>5761110</v>
      </c>
      <c r="O353" s="60"/>
      <c r="P353" s="28">
        <v>1410</v>
      </c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2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2"/>
      <c r="AW353" s="3"/>
      <c r="AX353" s="3"/>
      <c r="AY353" s="2"/>
      <c r="AZ353" s="1" t="s">
        <v>1377</v>
      </c>
      <c r="BA353" s="3"/>
      <c r="BB353" s="3"/>
      <c r="BC353" s="2"/>
      <c r="BD353" s="2"/>
      <c r="BE353" s="2"/>
      <c r="BF353" s="2"/>
      <c r="BG353" s="2" t="s">
        <v>1377</v>
      </c>
      <c r="BH353" s="3"/>
      <c r="BI353" s="2"/>
      <c r="BJ353" s="2"/>
      <c r="BK353" s="3"/>
      <c r="BL353" s="2"/>
      <c r="BM353" s="1"/>
      <c r="BN353" s="26"/>
    </row>
    <row r="354" spans="1:66" ht="16.2">
      <c r="A354" s="23">
        <v>350</v>
      </c>
      <c r="B354" s="28" t="s">
        <v>1366</v>
      </c>
      <c r="C354" s="28">
        <v>10067498</v>
      </c>
      <c r="D354" s="28" t="s">
        <v>216</v>
      </c>
      <c r="E354" s="28">
        <v>75</v>
      </c>
      <c r="F354" s="28" t="s">
        <v>569</v>
      </c>
      <c r="G354" s="28" t="s">
        <v>570</v>
      </c>
      <c r="H354" s="23" t="str">
        <f t="shared" si="13"/>
        <v>李＊仙花</v>
      </c>
      <c r="I354" s="23" t="str">
        <f t="shared" si="12"/>
        <v>1＊067498</v>
      </c>
      <c r="J354" s="28" t="s">
        <v>445</v>
      </c>
      <c r="K354" s="28">
        <v>5760350</v>
      </c>
      <c r="L354" s="60">
        <v>5760350</v>
      </c>
      <c r="M354" s="60"/>
      <c r="N354" s="60"/>
      <c r="O354" s="60"/>
      <c r="P354" s="28">
        <v>1410</v>
      </c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2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2"/>
      <c r="AW354" s="3"/>
      <c r="AX354" s="3"/>
      <c r="AY354" s="1" t="s">
        <v>1377</v>
      </c>
      <c r="AZ354" s="2"/>
      <c r="BA354" s="3"/>
      <c r="BB354" s="3"/>
      <c r="BC354" s="2"/>
      <c r="BD354" s="2"/>
      <c r="BE354" s="2"/>
      <c r="BF354" s="2"/>
      <c r="BG354" s="2"/>
      <c r="BH354" s="3"/>
      <c r="BI354" s="2"/>
      <c r="BJ354" s="2"/>
      <c r="BK354" s="3"/>
      <c r="BL354" s="2"/>
      <c r="BM354" s="1"/>
      <c r="BN354" s="26"/>
    </row>
    <row r="355" spans="1:66" ht="16.2">
      <c r="A355" s="23">
        <v>351</v>
      </c>
      <c r="B355" s="28" t="s">
        <v>1094</v>
      </c>
      <c r="C355" s="28" t="s">
        <v>561</v>
      </c>
      <c r="D355" s="28" t="s">
        <v>218</v>
      </c>
      <c r="E355" s="28">
        <v>69</v>
      </c>
      <c r="F355" s="28" t="s">
        <v>325</v>
      </c>
      <c r="G355" s="28" t="s">
        <v>325</v>
      </c>
      <c r="H355" s="23" t="str">
        <f t="shared" si="13"/>
        <v>陳＊樹</v>
      </c>
      <c r="I355" s="23" t="str">
        <f t="shared" si="12"/>
        <v>1＊627452</v>
      </c>
      <c r="J355" s="28" t="s">
        <v>421</v>
      </c>
      <c r="K355" s="28">
        <v>5760350</v>
      </c>
      <c r="L355" s="60">
        <v>5760350</v>
      </c>
      <c r="M355" s="60"/>
      <c r="N355" s="60"/>
      <c r="O355" s="60"/>
      <c r="P355" s="28">
        <v>1410</v>
      </c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2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2"/>
      <c r="AW355" s="3"/>
      <c r="AX355" s="3"/>
      <c r="AY355" s="1" t="s">
        <v>1377</v>
      </c>
      <c r="AZ355" s="2"/>
      <c r="BA355" s="3"/>
      <c r="BB355" s="3"/>
      <c r="BC355" s="2"/>
      <c r="BD355" s="2"/>
      <c r="BE355" s="2"/>
      <c r="BF355" s="2"/>
      <c r="BG355" s="2"/>
      <c r="BH355" s="3"/>
      <c r="BI355" s="2"/>
      <c r="BJ355" s="2"/>
      <c r="BK355" s="3"/>
      <c r="BL355" s="2"/>
      <c r="BM355" s="1"/>
      <c r="BN355" s="26"/>
    </row>
    <row r="356" spans="1:66" ht="31.2">
      <c r="A356" s="23">
        <v>352</v>
      </c>
      <c r="B356" s="28" t="s">
        <v>694</v>
      </c>
      <c r="C356" s="28" t="s">
        <v>571</v>
      </c>
      <c r="D356" s="28" t="s">
        <v>218</v>
      </c>
      <c r="E356" s="28">
        <v>66</v>
      </c>
      <c r="F356" s="28" t="s">
        <v>430</v>
      </c>
      <c r="G356" s="28" t="s">
        <v>572</v>
      </c>
      <c r="H356" s="23" t="str">
        <f t="shared" si="13"/>
        <v>潘＊華</v>
      </c>
      <c r="I356" s="23" t="str">
        <f t="shared" si="12"/>
        <v>1＊860085</v>
      </c>
      <c r="J356" s="28" t="s">
        <v>430</v>
      </c>
      <c r="K356" s="28" t="s">
        <v>1142</v>
      </c>
      <c r="L356" s="63">
        <v>5760475</v>
      </c>
      <c r="M356" s="63">
        <v>5761110</v>
      </c>
      <c r="N356" s="60"/>
      <c r="O356" s="60"/>
      <c r="P356" s="28">
        <v>1410</v>
      </c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2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2"/>
      <c r="AW356" s="3"/>
      <c r="AX356" s="3"/>
      <c r="AY356" s="2"/>
      <c r="AZ356" s="1" t="s">
        <v>1377</v>
      </c>
      <c r="BA356" s="3"/>
      <c r="BB356" s="3"/>
      <c r="BC356" s="2"/>
      <c r="BD356" s="2"/>
      <c r="BE356" s="2"/>
      <c r="BF356" s="2"/>
      <c r="BG356" s="2"/>
      <c r="BH356" s="3"/>
      <c r="BI356" s="2"/>
      <c r="BJ356" s="2"/>
      <c r="BK356" s="3"/>
      <c r="BL356" s="2"/>
      <c r="BM356" s="1" t="s">
        <v>1111</v>
      </c>
      <c r="BN356" s="26"/>
    </row>
    <row r="357" spans="1:66" ht="31.2">
      <c r="A357" s="23">
        <v>353</v>
      </c>
      <c r="B357" s="28" t="s">
        <v>1367</v>
      </c>
      <c r="C357" s="28" t="s">
        <v>573</v>
      </c>
      <c r="D357" s="28" t="s">
        <v>216</v>
      </c>
      <c r="E357" s="28">
        <v>59</v>
      </c>
      <c r="F357" s="28" t="s">
        <v>325</v>
      </c>
      <c r="G357" s="28" t="s">
        <v>325</v>
      </c>
      <c r="H357" s="23" t="str">
        <f t="shared" si="13"/>
        <v>王＊燕</v>
      </c>
      <c r="I357" s="23" t="str">
        <f t="shared" si="12"/>
        <v>0＊647934</v>
      </c>
      <c r="J357" s="28" t="s">
        <v>328</v>
      </c>
      <c r="K357" s="28" t="s">
        <v>1127</v>
      </c>
      <c r="L357" s="63">
        <v>5760190</v>
      </c>
      <c r="M357" s="63">
        <v>5760300</v>
      </c>
      <c r="N357" s="60"/>
      <c r="O357" s="60"/>
      <c r="P357" s="28">
        <v>1410</v>
      </c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2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2"/>
      <c r="AW357" s="3"/>
      <c r="AX357" s="3"/>
      <c r="AY357" s="2"/>
      <c r="AZ357" s="2"/>
      <c r="BA357" s="3"/>
      <c r="BB357" s="3"/>
      <c r="BC357" s="2"/>
      <c r="BD357" s="2"/>
      <c r="BE357" s="1" t="s">
        <v>1377</v>
      </c>
      <c r="BF357" s="2"/>
      <c r="BG357" s="2"/>
      <c r="BH357" s="3"/>
      <c r="BI357" s="2"/>
      <c r="BJ357" s="2"/>
      <c r="BK357" s="3"/>
      <c r="BL357" s="2"/>
      <c r="BM357" s="1"/>
      <c r="BN357" s="26"/>
    </row>
    <row r="358" spans="1:66" ht="16.2">
      <c r="A358" s="23">
        <v>354</v>
      </c>
      <c r="B358" s="28" t="s">
        <v>1368</v>
      </c>
      <c r="C358" s="28">
        <v>14976207</v>
      </c>
      <c r="D358" s="28" t="s">
        <v>216</v>
      </c>
      <c r="E358" s="28">
        <v>43</v>
      </c>
      <c r="F358" s="28"/>
      <c r="G358" s="28"/>
      <c r="H358" s="23" t="str">
        <f t="shared" si="13"/>
        <v>陳＊璇</v>
      </c>
      <c r="I358" s="23" t="str">
        <f t="shared" si="12"/>
        <v>1＊976207</v>
      </c>
      <c r="J358" s="28">
        <v>20210114</v>
      </c>
      <c r="K358" s="28">
        <v>5760350</v>
      </c>
      <c r="L358" s="60">
        <v>5760350</v>
      </c>
      <c r="M358" s="60"/>
      <c r="N358" s="60"/>
      <c r="O358" s="60"/>
      <c r="P358" s="28">
        <v>1551</v>
      </c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2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2"/>
      <c r="AW358" s="3"/>
      <c r="AX358" s="3"/>
      <c r="AY358" s="1" t="s">
        <v>1377</v>
      </c>
      <c r="AZ358" s="2"/>
      <c r="BA358" s="3"/>
      <c r="BB358" s="3"/>
      <c r="BC358" s="2"/>
      <c r="BD358" s="2"/>
      <c r="BE358" s="2"/>
      <c r="BF358" s="2"/>
      <c r="BG358" s="2"/>
      <c r="BH358" s="3"/>
      <c r="BI358" s="2"/>
      <c r="BJ358" s="2"/>
      <c r="BK358" s="3"/>
      <c r="BL358" s="2"/>
      <c r="BM358" s="1"/>
      <c r="BN358" s="26"/>
    </row>
    <row r="359" spans="1:66" ht="46.8">
      <c r="A359" s="23">
        <v>355</v>
      </c>
      <c r="B359" s="28" t="s">
        <v>1369</v>
      </c>
      <c r="C359" s="28" t="s">
        <v>574</v>
      </c>
      <c r="D359" s="28" t="s">
        <v>216</v>
      </c>
      <c r="E359" s="28">
        <v>79</v>
      </c>
      <c r="F359" s="28" t="s">
        <v>325</v>
      </c>
      <c r="G359" s="28" t="s">
        <v>325</v>
      </c>
      <c r="H359" s="23" t="str">
        <f t="shared" si="13"/>
        <v>林＊</v>
      </c>
      <c r="I359" s="23" t="str">
        <f t="shared" si="12"/>
        <v>1＊292167</v>
      </c>
      <c r="J359" s="28" t="s">
        <v>371</v>
      </c>
      <c r="K359" s="28" t="s">
        <v>1132</v>
      </c>
      <c r="L359" s="63">
        <v>5760190</v>
      </c>
      <c r="M359" s="63">
        <v>5760300</v>
      </c>
      <c r="N359" s="63">
        <v>5761050</v>
      </c>
      <c r="O359" s="60"/>
      <c r="P359" s="28">
        <v>1551</v>
      </c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2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2"/>
      <c r="AW359" s="3"/>
      <c r="AX359" s="3"/>
      <c r="AY359" s="2"/>
      <c r="AZ359" s="2"/>
      <c r="BA359" s="3"/>
      <c r="BB359" s="3"/>
      <c r="BC359" s="2"/>
      <c r="BD359" s="1" t="s">
        <v>1377</v>
      </c>
      <c r="BE359" s="1" t="s">
        <v>1377</v>
      </c>
      <c r="BF359" s="2"/>
      <c r="BG359" s="2"/>
      <c r="BH359" s="3"/>
      <c r="BI359" s="2"/>
      <c r="BJ359" s="2"/>
      <c r="BK359" s="3"/>
      <c r="BL359" s="2"/>
      <c r="BM359" s="1"/>
      <c r="BN359" s="26"/>
    </row>
    <row r="360" spans="1:66" ht="31.2">
      <c r="A360" s="23">
        <v>356</v>
      </c>
      <c r="B360" s="28" t="s">
        <v>1370</v>
      </c>
      <c r="C360" s="28" t="s">
        <v>575</v>
      </c>
      <c r="D360" s="28" t="s">
        <v>218</v>
      </c>
      <c r="E360" s="28">
        <v>72</v>
      </c>
      <c r="F360" s="28" t="s">
        <v>325</v>
      </c>
      <c r="G360" s="28" t="s">
        <v>325</v>
      </c>
      <c r="H360" s="23" t="str">
        <f t="shared" si="13"/>
        <v>李＊文</v>
      </c>
      <c r="I360" s="23" t="str">
        <f t="shared" si="12"/>
        <v>0＊136350</v>
      </c>
      <c r="J360" s="28" t="s">
        <v>395</v>
      </c>
      <c r="K360" s="28" t="s">
        <v>1127</v>
      </c>
      <c r="L360" s="63">
        <v>5760190</v>
      </c>
      <c r="M360" s="63">
        <v>5760300</v>
      </c>
      <c r="N360" s="60"/>
      <c r="O360" s="60"/>
      <c r="P360" s="28">
        <v>1551</v>
      </c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2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2"/>
      <c r="AW360" s="3"/>
      <c r="AX360" s="3"/>
      <c r="AY360" s="2"/>
      <c r="AZ360" s="2"/>
      <c r="BA360" s="3"/>
      <c r="BB360" s="3"/>
      <c r="BC360" s="2"/>
      <c r="BD360" s="2"/>
      <c r="BE360" s="1" t="s">
        <v>1377</v>
      </c>
      <c r="BF360" s="2"/>
      <c r="BG360" s="2"/>
      <c r="BH360" s="3"/>
      <c r="BI360" s="2"/>
      <c r="BJ360" s="2"/>
      <c r="BK360" s="3"/>
      <c r="BL360" s="2"/>
      <c r="BM360" s="1"/>
      <c r="BN360" s="26"/>
    </row>
    <row r="361" spans="1:66" ht="31.2">
      <c r="A361" s="23">
        <v>357</v>
      </c>
      <c r="B361" s="28" t="s">
        <v>1371</v>
      </c>
      <c r="C361" s="28" t="s">
        <v>576</v>
      </c>
      <c r="D361" s="28" t="s">
        <v>218</v>
      </c>
      <c r="E361" s="28">
        <v>59</v>
      </c>
      <c r="F361" s="28" t="s">
        <v>325</v>
      </c>
      <c r="G361" s="28" t="s">
        <v>325</v>
      </c>
      <c r="H361" s="23" t="str">
        <f t="shared" si="13"/>
        <v>蘇＊德</v>
      </c>
      <c r="I361" s="23" t="str">
        <f t="shared" si="12"/>
        <v>2＊523328</v>
      </c>
      <c r="J361" s="28" t="s">
        <v>395</v>
      </c>
      <c r="K361" s="28" t="s">
        <v>1127</v>
      </c>
      <c r="L361" s="63">
        <v>5760190</v>
      </c>
      <c r="M361" s="63">
        <v>5760300</v>
      </c>
      <c r="N361" s="60"/>
      <c r="O361" s="60"/>
      <c r="P361" s="28">
        <v>1551</v>
      </c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2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2"/>
      <c r="AW361" s="3"/>
      <c r="AX361" s="3"/>
      <c r="AY361" s="2"/>
      <c r="AZ361" s="2"/>
      <c r="BA361" s="3"/>
      <c r="BB361" s="3"/>
      <c r="BC361" s="2"/>
      <c r="BD361" s="2"/>
      <c r="BE361" s="1" t="s">
        <v>1377</v>
      </c>
      <c r="BF361" s="2"/>
      <c r="BG361" s="2"/>
      <c r="BH361" s="3"/>
      <c r="BI361" s="2" t="s">
        <v>1114</v>
      </c>
      <c r="BJ361" s="2"/>
      <c r="BK361" s="3"/>
      <c r="BL361" s="2"/>
      <c r="BM361" s="1"/>
      <c r="BN361" s="26"/>
    </row>
    <row r="362" spans="1:66" ht="31.2">
      <c r="A362" s="23">
        <v>358</v>
      </c>
      <c r="B362" s="28" t="s">
        <v>1372</v>
      </c>
      <c r="C362" s="28" t="s">
        <v>577</v>
      </c>
      <c r="D362" s="28" t="s">
        <v>218</v>
      </c>
      <c r="E362" s="28">
        <v>83</v>
      </c>
      <c r="F362" s="28" t="s">
        <v>543</v>
      </c>
      <c r="G362" s="44">
        <v>44273</v>
      </c>
      <c r="H362" s="23" t="str">
        <f t="shared" si="13"/>
        <v>李＊雄</v>
      </c>
      <c r="I362" s="23" t="str">
        <f t="shared" si="12"/>
        <v>1＊353654</v>
      </c>
      <c r="J362" s="28" t="s">
        <v>485</v>
      </c>
      <c r="K362" s="28" t="s">
        <v>1152</v>
      </c>
      <c r="L362" s="60">
        <v>5760475</v>
      </c>
      <c r="M362" s="60">
        <v>5760480</v>
      </c>
      <c r="N362" s="60"/>
      <c r="O362" s="60"/>
      <c r="P362" s="28">
        <v>1551</v>
      </c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2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2" t="s">
        <v>1377</v>
      </c>
      <c r="AW362" s="3"/>
      <c r="AX362" s="3"/>
      <c r="AY362" s="2"/>
      <c r="AZ362" s="2"/>
      <c r="BA362" s="3"/>
      <c r="BB362" s="3"/>
      <c r="BC362" s="2"/>
      <c r="BD362" s="2"/>
      <c r="BE362" s="2"/>
      <c r="BF362" s="2"/>
      <c r="BG362" s="2"/>
      <c r="BH362" s="3"/>
      <c r="BI362" s="2"/>
      <c r="BJ362" s="2"/>
      <c r="BK362" s="3"/>
      <c r="BL362" s="2"/>
      <c r="BM362" s="1" t="s">
        <v>1111</v>
      </c>
      <c r="BN362" s="26"/>
    </row>
    <row r="363" spans="1:66" ht="16.2">
      <c r="A363" s="23">
        <v>359</v>
      </c>
      <c r="B363" s="28" t="s">
        <v>251</v>
      </c>
      <c r="C363" s="28" t="s">
        <v>154</v>
      </c>
      <c r="D363" s="28" t="s">
        <v>218</v>
      </c>
      <c r="E363" s="28">
        <v>73</v>
      </c>
      <c r="F363" s="28" t="s">
        <v>485</v>
      </c>
      <c r="G363" s="28" t="s">
        <v>384</v>
      </c>
      <c r="H363" s="23" t="str">
        <f t="shared" si="13"/>
        <v>許＊言</v>
      </c>
      <c r="I363" s="23" t="str">
        <f t="shared" si="12"/>
        <v>1＊246379</v>
      </c>
      <c r="J363" s="28" t="s">
        <v>485</v>
      </c>
      <c r="K363" s="28">
        <v>5761110</v>
      </c>
      <c r="L363" s="60">
        <v>5761110</v>
      </c>
      <c r="M363" s="60"/>
      <c r="N363" s="60"/>
      <c r="O363" s="60"/>
      <c r="P363" s="28">
        <v>1551</v>
      </c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2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2"/>
      <c r="AW363" s="3"/>
      <c r="AX363" s="3"/>
      <c r="AY363" s="2"/>
      <c r="AZ363" s="1" t="s">
        <v>1377</v>
      </c>
      <c r="BA363" s="3"/>
      <c r="BB363" s="3"/>
      <c r="BC363" s="2"/>
      <c r="BD363" s="2"/>
      <c r="BE363" s="2"/>
      <c r="BF363" s="2"/>
      <c r="BG363" s="2"/>
      <c r="BH363" s="3"/>
      <c r="BI363" s="2"/>
      <c r="BJ363" s="2"/>
      <c r="BK363" s="3"/>
      <c r="BL363" s="2"/>
      <c r="BM363" s="1"/>
      <c r="BN363" s="26"/>
    </row>
    <row r="364" spans="1:66" ht="31.2">
      <c r="A364" s="23">
        <v>360</v>
      </c>
      <c r="B364" s="28" t="s">
        <v>1373</v>
      </c>
      <c r="C364" s="28" t="s">
        <v>578</v>
      </c>
      <c r="D364" s="28" t="s">
        <v>218</v>
      </c>
      <c r="E364" s="28">
        <v>72</v>
      </c>
      <c r="F364" s="28" t="s">
        <v>394</v>
      </c>
      <c r="G364" s="44">
        <v>44279</v>
      </c>
      <c r="H364" s="23" t="str">
        <f t="shared" si="13"/>
        <v>黃＊漢</v>
      </c>
      <c r="I364" s="23" t="str">
        <f t="shared" si="12"/>
        <v>1＊033022</v>
      </c>
      <c r="J364" s="28" t="s">
        <v>417</v>
      </c>
      <c r="K364" s="28" t="s">
        <v>1152</v>
      </c>
      <c r="L364" s="60">
        <v>5760475</v>
      </c>
      <c r="M364" s="60">
        <v>5760480</v>
      </c>
      <c r="N364" s="60"/>
      <c r="O364" s="60"/>
      <c r="P364" s="28">
        <v>1551</v>
      </c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2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2" t="s">
        <v>1377</v>
      </c>
      <c r="AW364" s="3"/>
      <c r="AX364" s="3"/>
      <c r="AY364" s="2"/>
      <c r="AZ364" s="2"/>
      <c r="BA364" s="3"/>
      <c r="BB364" s="3"/>
      <c r="BC364" s="2"/>
      <c r="BD364" s="2"/>
      <c r="BE364" s="2"/>
      <c r="BF364" s="2"/>
      <c r="BG364" s="2"/>
      <c r="BH364" s="3"/>
      <c r="BI364" s="2"/>
      <c r="BJ364" s="2"/>
      <c r="BK364" s="3"/>
      <c r="BL364" s="2"/>
      <c r="BM364" s="1" t="s">
        <v>1111</v>
      </c>
      <c r="BN364" s="26"/>
    </row>
    <row r="365" spans="1:66" ht="31.2">
      <c r="A365" s="23">
        <v>361</v>
      </c>
      <c r="B365" s="28" t="s">
        <v>1374</v>
      </c>
      <c r="C365" s="28">
        <v>21523904</v>
      </c>
      <c r="D365" s="28" t="s">
        <v>218</v>
      </c>
      <c r="E365" s="28">
        <v>46</v>
      </c>
      <c r="F365" s="28" t="s">
        <v>384</v>
      </c>
      <c r="G365" s="44">
        <v>44261</v>
      </c>
      <c r="H365" s="23" t="str">
        <f t="shared" si="13"/>
        <v>游＊德</v>
      </c>
      <c r="I365" s="23" t="str">
        <f t="shared" si="12"/>
        <v>2＊523904</v>
      </c>
      <c r="J365" s="28" t="s">
        <v>445</v>
      </c>
      <c r="K365" s="28" t="s">
        <v>1152</v>
      </c>
      <c r="L365" s="60">
        <v>5760475</v>
      </c>
      <c r="M365" s="60">
        <v>5760480</v>
      </c>
      <c r="N365" s="60"/>
      <c r="O365" s="60"/>
      <c r="P365" s="28">
        <v>1551</v>
      </c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2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2"/>
      <c r="AW365" s="3"/>
      <c r="AX365" s="3"/>
      <c r="AY365" s="2"/>
      <c r="AZ365" s="2"/>
      <c r="BA365" s="3"/>
      <c r="BB365" s="3"/>
      <c r="BC365" s="2"/>
      <c r="BD365" s="2"/>
      <c r="BE365" s="2"/>
      <c r="BF365" s="2"/>
      <c r="BG365" s="2"/>
      <c r="BH365" s="3"/>
      <c r="BI365" s="2"/>
      <c r="BJ365" s="2"/>
      <c r="BK365" s="3"/>
      <c r="BL365" s="2"/>
      <c r="BM365" s="1" t="s">
        <v>1111</v>
      </c>
      <c r="BN365" s="26"/>
    </row>
    <row r="366" spans="1:66" ht="16.2">
      <c r="A366" s="20"/>
      <c r="B366" s="5"/>
      <c r="C366" s="5"/>
      <c r="D366" s="5"/>
      <c r="E366" s="5"/>
      <c r="F366" s="5"/>
      <c r="G366" s="5"/>
      <c r="H366" s="5"/>
      <c r="I366" s="5"/>
      <c r="J366" s="5"/>
      <c r="K366" s="6"/>
      <c r="L366" s="5"/>
      <c r="M366" s="5"/>
      <c r="N366" s="5"/>
      <c r="O366" s="5"/>
      <c r="P366" s="7" t="s">
        <v>45</v>
      </c>
      <c r="Q366" s="8">
        <f>COUNTIF(Q5:Q365,BN1)*2</f>
        <v>0</v>
      </c>
      <c r="R366" s="8">
        <f>COUNTIF(R5:R365,BN1)</f>
        <v>4</v>
      </c>
      <c r="S366" s="8">
        <f>COUNTIF(S5:S365,BN1)+2*2</f>
        <v>4</v>
      </c>
      <c r="T366" s="8">
        <f>COUNTIF(T5:T365,BN1)</f>
        <v>7</v>
      </c>
      <c r="U366" s="8">
        <f>COUNTIF(U5:U365,BN1)</f>
        <v>2</v>
      </c>
      <c r="V366" s="8">
        <f>COUNTIF(V5:V365,BN1)+1*2</f>
        <v>3</v>
      </c>
      <c r="W366" s="8">
        <f>COUNTIF(W5:W365,BN1)</f>
        <v>0</v>
      </c>
      <c r="X366" s="8">
        <f>COUNTIF(X5:X365,BN1)</f>
        <v>0</v>
      </c>
      <c r="Y366" s="8">
        <f>COUNTIF(Y5:Y365,BN1)</f>
        <v>1</v>
      </c>
      <c r="Z366" s="8">
        <f>COUNTIF(Z5:Z365,BN1)</f>
        <v>1</v>
      </c>
      <c r="AA366" s="8">
        <f>COUNTIF(AA5:AA365,BN1)</f>
        <v>11</v>
      </c>
      <c r="AB366" s="8">
        <f>COUNTIF(AB5:AB365,BN1)</f>
        <v>1</v>
      </c>
      <c r="AC366" s="8">
        <f>COUNTIF(AC5:AC365,BN1)</f>
        <v>0</v>
      </c>
      <c r="AD366" s="8">
        <f>COUNTIF(AD5:AD365,BN1)</f>
        <v>0</v>
      </c>
      <c r="AE366" s="8">
        <f>COUNTIF(AE5:AE365,BN1)</f>
        <v>1</v>
      </c>
      <c r="AF366" s="8">
        <f>COUNTIF(AF5:AF365,BN1)+1</f>
        <v>1</v>
      </c>
      <c r="AG366" s="8">
        <f>COUNTIF(AG5:AG365,BN1)</f>
        <v>0</v>
      </c>
      <c r="AH366" s="8">
        <f>COUNTIF(AH5:AH365,BN1)</f>
        <v>0</v>
      </c>
      <c r="AI366" s="8">
        <f>COUNTIF(AI5:AI365,BN1)</f>
        <v>2</v>
      </c>
      <c r="AJ366" s="8">
        <f>COUNTIF(AJ5:AJ365,BN1)</f>
        <v>0</v>
      </c>
      <c r="AK366" s="8">
        <f>COUNTIF(AK5:AK365,BN1)</f>
        <v>0</v>
      </c>
      <c r="AL366" s="8">
        <f>COUNTIF(AL5:AL365,BN1)</f>
        <v>0</v>
      </c>
      <c r="AM366" s="8">
        <f>COUNTIF(AM5:AM365,BN1)</f>
        <v>0</v>
      </c>
      <c r="AN366" s="8">
        <f>COUNTIF(AN5:AN365,BN1)</f>
        <v>0</v>
      </c>
      <c r="AO366" s="8">
        <f>COUNTIF(AO5:AO365,BN1)</f>
        <v>0</v>
      </c>
      <c r="AP366" s="8">
        <f>COUNTIF(AP5:AP365,BN1)</f>
        <v>0</v>
      </c>
      <c r="AQ366" s="8">
        <f>COUNTIF(AQ5:AQ365,BN1)</f>
        <v>0</v>
      </c>
      <c r="AR366" s="8">
        <f>COUNTIF(AR5:AR365,BN1)</f>
        <v>0</v>
      </c>
      <c r="AS366" s="8">
        <f>COUNTIF(AS5:AS365,BN1)</f>
        <v>0</v>
      </c>
      <c r="AT366" s="8">
        <f>COUNTIF(AT5:AT365,BN1)</f>
        <v>0</v>
      </c>
      <c r="AU366" s="8">
        <f>COUNTIF(AU5:AU365,BN1)</f>
        <v>0</v>
      </c>
      <c r="AV366" s="8">
        <f>COUNTIF(AV5:AV365,BN1)</f>
        <v>11</v>
      </c>
      <c r="AW366" s="8">
        <f>COUNTIF(AW5:AW365,BN1)</f>
        <v>7</v>
      </c>
      <c r="AX366" s="8">
        <f>COUNTIF(AX5:AX365,BN1)</f>
        <v>21</v>
      </c>
      <c r="AY366" s="8">
        <f>COUNTIF(AY5:AY365,BN1)</f>
        <v>12</v>
      </c>
      <c r="AZ366" s="8">
        <f>COUNTIF(AZ5:AZ365,BN1)</f>
        <v>51</v>
      </c>
      <c r="BA366" s="8">
        <f>COUNTIF(BA5:BA365,BN1)</f>
        <v>9</v>
      </c>
      <c r="BB366" s="8">
        <f>COUNTIF(BB5:BB365,BN1)</f>
        <v>26</v>
      </c>
      <c r="BC366" s="8">
        <f>COUNTIF(BC5:BC365,BN1)</f>
        <v>3</v>
      </c>
      <c r="BD366" s="8">
        <f>COUNTIF(BD5:BD365,BN1)</f>
        <v>39</v>
      </c>
      <c r="BE366" s="8">
        <f>COUNTIF(BE5:BE365,BN1)+1</f>
        <v>163</v>
      </c>
      <c r="BF366" s="8">
        <f>COUNTIF(BF5:BF365,BN1)+13</f>
        <v>30</v>
      </c>
      <c r="BG366" s="8">
        <f>COUNTIF(BG5:BG365,BN1)</f>
        <v>15</v>
      </c>
      <c r="BH366" s="8">
        <f>COUNTIF(BH5:BH365,BN1)</f>
        <v>0</v>
      </c>
      <c r="BI366" s="8">
        <f>COUNTIF(BI5:BI365,BN1)+19</f>
        <v>19</v>
      </c>
      <c r="BJ366" s="8">
        <f>COUNTIF(BJ5:BJ365,BN1)+5</f>
        <v>5</v>
      </c>
      <c r="BK366" s="8">
        <f>COUNTIF(BK5:BK365,BN1)</f>
        <v>0</v>
      </c>
      <c r="BL366" s="8">
        <f>COUNTIF(BL5:BL365,BN1)</f>
        <v>1</v>
      </c>
      <c r="BM366" s="8">
        <f>COUNTIF(BM5:BM365,BN1)+56</f>
        <v>56</v>
      </c>
      <c r="BN366" s="26"/>
    </row>
    <row r="367" spans="1:66" ht="16.2">
      <c r="A367" s="26"/>
      <c r="B367" s="26"/>
      <c r="C367" s="10"/>
      <c r="D367" s="26"/>
      <c r="E367" s="26"/>
      <c r="F367" s="26"/>
      <c r="G367" s="26"/>
      <c r="H367" s="9"/>
      <c r="I367" s="10"/>
      <c r="J367" s="11"/>
      <c r="K367" s="12"/>
      <c r="L367" s="11"/>
      <c r="M367" s="11"/>
      <c r="N367" s="11"/>
      <c r="O367" s="11"/>
      <c r="P367" s="12"/>
      <c r="Q367" s="26" t="s">
        <v>1375</v>
      </c>
      <c r="R367" s="26"/>
      <c r="S367" s="26"/>
      <c r="T367" s="26"/>
      <c r="U367" s="26"/>
      <c r="V367" s="13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  <c r="AW367" s="26"/>
      <c r="AX367" s="26"/>
      <c r="AY367" s="26"/>
      <c r="AZ367" s="26"/>
      <c r="BA367" s="26"/>
      <c r="BB367" s="26"/>
      <c r="BC367" s="26"/>
      <c r="BD367" s="26"/>
      <c r="BE367" s="26"/>
      <c r="BF367" s="26"/>
      <c r="BG367" s="26"/>
      <c r="BH367" s="26"/>
      <c r="BI367" s="26"/>
      <c r="BJ367" s="26"/>
      <c r="BK367" s="26"/>
      <c r="BL367" s="26"/>
      <c r="BM367" s="21"/>
      <c r="BN367" s="26"/>
    </row>
    <row r="368" spans="1:66">
      <c r="A368" s="26"/>
      <c r="B368" s="26"/>
      <c r="C368" s="12"/>
      <c r="D368" s="26"/>
      <c r="E368" s="26"/>
      <c r="F368" s="26"/>
      <c r="G368" s="26"/>
      <c r="H368" s="23" t="str">
        <f>REPLACE(B368,2,1,"＊")</f>
        <v>＊</v>
      </c>
      <c r="I368" s="23" t="str">
        <f>REPLACE(C368,2,1,"＊")</f>
        <v>＊</v>
      </c>
      <c r="J368" s="26"/>
      <c r="L368" s="61"/>
      <c r="M368" s="61"/>
      <c r="N368" s="61"/>
      <c r="O368" s="61"/>
      <c r="P368" s="12"/>
      <c r="S368" s="26"/>
      <c r="T368" s="26"/>
      <c r="U368" s="26"/>
      <c r="V368" s="14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  <c r="AP368" s="26"/>
      <c r="AQ368" s="26"/>
      <c r="AR368" s="26"/>
      <c r="AS368" s="26"/>
      <c r="AT368" s="26"/>
      <c r="AU368" s="26"/>
      <c r="AV368" s="26"/>
      <c r="AW368" s="26"/>
      <c r="AX368" s="26"/>
      <c r="AY368" s="26"/>
      <c r="AZ368" s="26"/>
      <c r="BA368" s="26"/>
      <c r="BB368" s="26"/>
      <c r="BC368" s="26"/>
      <c r="BD368" s="26"/>
      <c r="BE368" s="26"/>
      <c r="BF368" s="26"/>
      <c r="BG368" s="26"/>
      <c r="BH368" s="26"/>
      <c r="BI368" s="26"/>
      <c r="BJ368" s="26"/>
      <c r="BK368" s="26"/>
      <c r="BL368" s="26"/>
      <c r="BM368" s="21"/>
      <c r="BN368" s="26"/>
    </row>
    <row r="369" spans="1:66" ht="15.6" customHeight="1">
      <c r="A369" s="26"/>
      <c r="B369" s="26"/>
      <c r="C369" s="10"/>
      <c r="D369" s="26"/>
      <c r="E369" s="26"/>
      <c r="F369" s="26"/>
      <c r="G369" s="26"/>
      <c r="H369" s="26"/>
      <c r="I369" s="10"/>
      <c r="J369" s="11"/>
      <c r="L369" s="11"/>
      <c r="M369" s="11"/>
      <c r="N369" s="11"/>
      <c r="O369" s="11"/>
      <c r="P369" s="12"/>
      <c r="Q369" s="158" t="s">
        <v>1380</v>
      </c>
      <c r="R369" s="158"/>
      <c r="S369" s="48"/>
      <c r="T369" s="48"/>
      <c r="U369" s="48"/>
      <c r="V369" s="48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  <c r="AP369" s="26"/>
      <c r="AQ369" s="26"/>
      <c r="AR369" s="26"/>
      <c r="AS369" s="26"/>
      <c r="AT369" s="26"/>
      <c r="AU369" s="26"/>
      <c r="AV369" s="26"/>
      <c r="AW369" s="26"/>
      <c r="AX369" s="26"/>
      <c r="AY369" s="26"/>
      <c r="AZ369" s="26"/>
      <c r="BA369" s="26"/>
      <c r="BB369" s="26"/>
      <c r="BC369" s="26"/>
      <c r="BD369" s="26"/>
      <c r="BE369" s="26"/>
      <c r="BF369" s="26"/>
      <c r="BG369" s="26"/>
      <c r="BH369" s="26"/>
      <c r="BI369" s="26"/>
      <c r="BJ369" s="26"/>
      <c r="BK369" s="26"/>
      <c r="BL369" s="26"/>
      <c r="BM369" s="21"/>
      <c r="BN369" s="26"/>
    </row>
    <row r="370" spans="1:66">
      <c r="A370" s="26"/>
      <c r="B370" s="26"/>
      <c r="C370" s="26"/>
      <c r="D370" s="26"/>
      <c r="E370" s="26"/>
      <c r="F370" s="26"/>
      <c r="G370" s="26"/>
      <c r="I370" s="26"/>
      <c r="J370" s="26"/>
      <c r="L370" s="61"/>
      <c r="M370" s="61"/>
      <c r="N370" s="61"/>
      <c r="O370" s="61"/>
      <c r="P370" s="12"/>
      <c r="Q370" s="26"/>
      <c r="R370" s="26"/>
      <c r="S370" s="26"/>
      <c r="U370" s="26"/>
      <c r="V370" s="14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  <c r="BL370" s="26"/>
      <c r="BM370" s="21"/>
      <c r="BN370" s="26"/>
    </row>
    <row r="371" spans="1:66">
      <c r="C371" s="26"/>
      <c r="H371" s="158" t="s">
        <v>1376</v>
      </c>
      <c r="I371" s="26"/>
      <c r="J371" s="26"/>
      <c r="L371" s="61"/>
      <c r="M371" s="61"/>
      <c r="N371" s="61"/>
      <c r="O371" s="61"/>
      <c r="V371" s="14"/>
    </row>
    <row r="372" spans="1:66">
      <c r="C372" s="26"/>
      <c r="H372" s="158"/>
      <c r="I372" s="26"/>
      <c r="J372" s="26"/>
      <c r="L372" s="61"/>
      <c r="M372" s="61"/>
      <c r="N372" s="61"/>
      <c r="O372" s="61"/>
      <c r="V372" s="14"/>
    </row>
    <row r="373" spans="1:66">
      <c r="H373" s="158"/>
      <c r="V373" s="14"/>
    </row>
    <row r="374" spans="1:66">
      <c r="H374" s="158"/>
      <c r="V374" s="14"/>
    </row>
    <row r="375" spans="1:66">
      <c r="H375" s="158"/>
      <c r="V375" s="16"/>
    </row>
    <row r="376" spans="1:66">
      <c r="V376" s="14"/>
    </row>
    <row r="377" spans="1:66">
      <c r="V377" s="14"/>
    </row>
    <row r="378" spans="1:66">
      <c r="V378" s="14"/>
    </row>
    <row r="379" spans="1:66">
      <c r="V379" s="14"/>
    </row>
    <row r="380" spans="1:66">
      <c r="V380" s="14"/>
    </row>
    <row r="381" spans="1:66">
      <c r="V381" s="14"/>
    </row>
    <row r="382" spans="1:66">
      <c r="V382" s="14"/>
    </row>
    <row r="383" spans="1:66">
      <c r="V383" s="14"/>
    </row>
    <row r="384" spans="1:66">
      <c r="V384" s="14"/>
    </row>
    <row r="385" spans="22:22">
      <c r="V385" s="14"/>
    </row>
    <row r="386" spans="22:22">
      <c r="V386" s="17"/>
    </row>
    <row r="387" spans="22:22">
      <c r="V387" s="26"/>
    </row>
    <row r="388" spans="22:22">
      <c r="V388" s="26"/>
    </row>
    <row r="389" spans="22:22">
      <c r="V389" s="26"/>
    </row>
    <row r="390" spans="22:22">
      <c r="V390" s="26"/>
    </row>
    <row r="391" spans="22:22">
      <c r="V391" s="15"/>
    </row>
    <row r="392" spans="22:22">
      <c r="V392" s="15"/>
    </row>
    <row r="393" spans="22:22">
      <c r="V393" s="15"/>
    </row>
  </sheetData>
  <mergeCells count="61">
    <mergeCell ref="W1:AK1"/>
    <mergeCell ref="AL1:AU1"/>
    <mergeCell ref="Q369:R369"/>
    <mergeCell ref="H371:H375"/>
    <mergeCell ref="AP3:AP4"/>
    <mergeCell ref="AQ3:AR3"/>
    <mergeCell ref="AS3:AU3"/>
    <mergeCell ref="W2:X3"/>
    <mergeCell ref="Y2:AF2"/>
    <mergeCell ref="T2:T4"/>
    <mergeCell ref="U2:U4"/>
    <mergeCell ref="BL1:BL4"/>
    <mergeCell ref="BM1:BM4"/>
    <mergeCell ref="AL2:AU2"/>
    <mergeCell ref="AV2:AV4"/>
    <mergeCell ref="AI3:AK3"/>
    <mergeCell ref="AL3:AM3"/>
    <mergeCell ref="AN3:AN4"/>
    <mergeCell ref="AO3:AO4"/>
    <mergeCell ref="BC3:BD3"/>
    <mergeCell ref="BE3:BF3"/>
    <mergeCell ref="AW2:AX3"/>
    <mergeCell ref="AY2:AZ3"/>
    <mergeCell ref="BA2:BK2"/>
    <mergeCell ref="BG3:BG4"/>
    <mergeCell ref="BH3:BH4"/>
    <mergeCell ref="BI3:BI4"/>
    <mergeCell ref="AV1:BK1"/>
    <mergeCell ref="BJ3:BJ4"/>
    <mergeCell ref="BK3:BK4"/>
    <mergeCell ref="Q1:V1"/>
    <mergeCell ref="V2:V4"/>
    <mergeCell ref="S2:S4"/>
    <mergeCell ref="BA3:BB3"/>
    <mergeCell ref="Y3:Y4"/>
    <mergeCell ref="Z3:AA3"/>
    <mergeCell ref="AB3:AB4"/>
    <mergeCell ref="AC3:AC4"/>
    <mergeCell ref="AD3:AD4"/>
    <mergeCell ref="AE3:AE4"/>
    <mergeCell ref="AF3:AF4"/>
    <mergeCell ref="AG2:AH3"/>
    <mergeCell ref="AI2:AK2"/>
    <mergeCell ref="A1:A4"/>
    <mergeCell ref="B1:B4"/>
    <mergeCell ref="C1:C4"/>
    <mergeCell ref="D1:D4"/>
    <mergeCell ref="E1:E4"/>
    <mergeCell ref="F1:F4"/>
    <mergeCell ref="P1:P4"/>
    <mergeCell ref="Q2:Q4"/>
    <mergeCell ref="R2:R4"/>
    <mergeCell ref="G1:G4"/>
    <mergeCell ref="H1:H4"/>
    <mergeCell ref="I1:I4"/>
    <mergeCell ref="J1:J4"/>
    <mergeCell ref="K1:K4"/>
    <mergeCell ref="L1:L4"/>
    <mergeCell ref="M1:M4"/>
    <mergeCell ref="N1:N4"/>
    <mergeCell ref="O1:O4"/>
  </mergeCells>
  <phoneticPr fontId="9" type="noConversion"/>
  <pageMargins left="0.19685039370078741" right="0" top="0.43307086614173229" bottom="0.28000000000000003" header="0.23622047244094491" footer="0"/>
  <pageSetup paperSize="9" scale="42" fitToHeight="0" orientation="landscape" r:id="rId1"/>
  <headerFooter>
    <oddHeader xml:space="preserve">&amp;C&amp;"標楷體,粗體"&amp;24新光醫院 110 年 1 月份心臟血管外科年度手術人數申報表&amp;R   </oddHeader>
    <oddFooter>&amp;R&amp;P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16</vt:i4>
      </vt:variant>
      <vt:variant>
        <vt:lpstr>已命名的範圍</vt:lpstr>
      </vt:variant>
      <vt:variant>
        <vt:i4>24</vt:i4>
      </vt:variant>
    </vt:vector>
  </HeadingPairs>
  <TitlesOfParts>
    <vt:vector size="40" baseType="lpstr">
      <vt:lpstr>110總和</vt:lpstr>
      <vt:lpstr>AVF</vt:lpstr>
      <vt:lpstr>STENT</vt:lpstr>
      <vt:lpstr>PAOD</vt:lpstr>
      <vt:lpstr>11012</vt:lpstr>
      <vt:lpstr>11011</vt:lpstr>
      <vt:lpstr>11010</vt:lpstr>
      <vt:lpstr>11009</vt:lpstr>
      <vt:lpstr>11008</vt:lpstr>
      <vt:lpstr>11007</vt:lpstr>
      <vt:lpstr>11006</vt:lpstr>
      <vt:lpstr>11005</vt:lpstr>
      <vt:lpstr>11004</vt:lpstr>
      <vt:lpstr>11003</vt:lpstr>
      <vt:lpstr>11002</vt:lpstr>
      <vt:lpstr>11001</vt:lpstr>
      <vt:lpstr>'11001'!Print_Area</vt:lpstr>
      <vt:lpstr>'11002'!Print_Area</vt:lpstr>
      <vt:lpstr>'11003'!Print_Area</vt:lpstr>
      <vt:lpstr>'11004'!Print_Area</vt:lpstr>
      <vt:lpstr>'11005'!Print_Area</vt:lpstr>
      <vt:lpstr>'11006'!Print_Area</vt:lpstr>
      <vt:lpstr>'11007'!Print_Area</vt:lpstr>
      <vt:lpstr>'11008'!Print_Area</vt:lpstr>
      <vt:lpstr>'11009'!Print_Area</vt:lpstr>
      <vt:lpstr>'11010'!Print_Area</vt:lpstr>
      <vt:lpstr>'11011'!Print_Area</vt:lpstr>
      <vt:lpstr>'11012'!Print_Area</vt:lpstr>
      <vt:lpstr>'11001'!Print_Titles</vt:lpstr>
      <vt:lpstr>'11002'!Print_Titles</vt:lpstr>
      <vt:lpstr>'11003'!Print_Titles</vt:lpstr>
      <vt:lpstr>'11004'!Print_Titles</vt:lpstr>
      <vt:lpstr>'11005'!Print_Titles</vt:lpstr>
      <vt:lpstr>'11006'!Print_Titles</vt:lpstr>
      <vt:lpstr>'11007'!Print_Titles</vt:lpstr>
      <vt:lpstr>'11008'!Print_Titles</vt:lpstr>
      <vt:lpstr>'11009'!Print_Titles</vt:lpstr>
      <vt:lpstr>'11010'!Print_Titles</vt:lpstr>
      <vt:lpstr>'11011'!Print_Titles</vt:lpstr>
      <vt:lpstr>'11012'!Print_Titles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張妙瓊</cp:lastModifiedBy>
  <cp:lastPrinted>2022-01-19T01:37:03Z</cp:lastPrinted>
  <dcterms:created xsi:type="dcterms:W3CDTF">2013-05-15T07:07:44Z</dcterms:created>
  <dcterms:modified xsi:type="dcterms:W3CDTF">2022-01-19T01:41:40Z</dcterms:modified>
</cp:coreProperties>
</file>