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arow/Documents/Penn/4 - Senior Year/Classes/Senior Design/git-repo/Propeller Characterization/"/>
    </mc:Choice>
  </mc:AlternateContent>
  <bookViews>
    <workbookView xWindow="0" yWindow="460" windowWidth="28800" windowHeight="17460" tabRatio="500" activeTab="3"/>
  </bookViews>
  <sheets>
    <sheet name="Sheet1" sheetId="1" r:id="rId1"/>
    <sheet name="Use this sheet" sheetId="2" r:id="rId2"/>
    <sheet name="And also this sheet" sheetId="3" r:id="rId3"/>
    <sheet name="Thrust vs. Speed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2" i="3"/>
  <c r="J2" i="3"/>
  <c r="D6" i="3"/>
  <c r="D7" i="3"/>
  <c r="D8" i="3"/>
  <c r="D9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F3" i="1"/>
  <c r="F4" i="1"/>
  <c r="F5" i="1"/>
  <c r="F6" i="1"/>
  <c r="F7" i="1"/>
  <c r="F8" i="1"/>
  <c r="F9" i="1"/>
  <c r="F10" i="1"/>
  <c r="F11" i="1"/>
  <c r="F2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<sst xmlns="http://schemas.openxmlformats.org/spreadsheetml/2006/main" count="31" uniqueCount="14">
  <si>
    <t>Speed [rad/s]</t>
  </si>
  <si>
    <t>Thrust [g]</t>
  </si>
  <si>
    <t>Motor_I_max</t>
  </si>
  <si>
    <t>volt_limit</t>
  </si>
  <si>
    <t>supply_volts</t>
  </si>
  <si>
    <t>Testing Parameters</t>
  </si>
  <si>
    <t>Current [mA]</t>
  </si>
  <si>
    <t>Power in [mw]</t>
  </si>
  <si>
    <t>Lead_time</t>
  </si>
  <si>
    <t>Motor number</t>
  </si>
  <si>
    <t>current 1 [mA]</t>
  </si>
  <si>
    <t>current 2 [mA]</t>
  </si>
  <si>
    <t>Current [A]</t>
  </si>
  <si>
    <t>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</si>
</sst>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300.0</c:v>
                </c:pt>
                <c:pt idx="1">
                  <c:v>500.0</c:v>
                </c:pt>
                <c:pt idx="2">
                  <c:v>600.0</c:v>
                </c:pt>
                <c:pt idx="3">
                  <c:v>700.0</c:v>
                </c:pt>
                <c:pt idx="4">
                  <c:v>800.0</c:v>
                </c:pt>
                <c:pt idx="5">
                  <c:v>900.0</c:v>
                </c:pt>
                <c:pt idx="6">
                  <c:v>1000.0</c:v>
                </c:pt>
                <c:pt idx="7">
                  <c:v>1100.0</c:v>
                </c:pt>
                <c:pt idx="8">
                  <c:v>1200.0</c:v>
                </c:pt>
                <c:pt idx="9">
                  <c:v>1300.0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14.0</c:v>
                </c:pt>
                <c:pt idx="1">
                  <c:v>22.0</c:v>
                </c:pt>
                <c:pt idx="2">
                  <c:v>34.0</c:v>
                </c:pt>
                <c:pt idx="3">
                  <c:v>49.0</c:v>
                </c:pt>
                <c:pt idx="4">
                  <c:v>66.0</c:v>
                </c:pt>
                <c:pt idx="5">
                  <c:v>85.0</c:v>
                </c:pt>
                <c:pt idx="6">
                  <c:v>105.0</c:v>
                </c:pt>
                <c:pt idx="7">
                  <c:v>133.0</c:v>
                </c:pt>
                <c:pt idx="8">
                  <c:v>159.0</c:v>
                </c:pt>
                <c:pt idx="9">
                  <c:v>191.0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91520"/>
        <c:axId val="-2102288560"/>
      </c:scatterChart>
      <c:valAx>
        <c:axId val="-210229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88560"/>
        <c:crosses val="autoZero"/>
        <c:crossBetween val="midCat"/>
      </c:valAx>
      <c:valAx>
        <c:axId val="-2102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.0"/>
            <c:dispRSqr val="1"/>
            <c:dispEq val="1"/>
            <c:trendlineLbl>
              <c:layout/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'Use this sheet'!$D$2:$D$16</c:f>
              <c:numCache>
                <c:formatCode>General</c:formatCode>
                <c:ptCount val="15"/>
                <c:pt idx="0">
                  <c:v>300.0</c:v>
                </c:pt>
                <c:pt idx="1">
                  <c:v>400.0</c:v>
                </c:pt>
                <c:pt idx="2">
                  <c:v>500.0</c:v>
                </c:pt>
                <c:pt idx="3">
                  <c:v>600.0</c:v>
                </c:pt>
                <c:pt idx="4">
                  <c:v>700.0</c:v>
                </c:pt>
                <c:pt idx="5">
                  <c:v>800.0</c:v>
                </c:pt>
                <c:pt idx="6">
                  <c:v>900.0</c:v>
                </c:pt>
                <c:pt idx="7">
                  <c:v>1000.0</c:v>
                </c:pt>
                <c:pt idx="8">
                  <c:v>1100.0</c:v>
                </c:pt>
                <c:pt idx="9">
                  <c:v>1200.0</c:v>
                </c:pt>
                <c:pt idx="10">
                  <c:v>1300.0</c:v>
                </c:pt>
                <c:pt idx="11">
                  <c:v>1400.0</c:v>
                </c:pt>
                <c:pt idx="12">
                  <c:v>1500.0</c:v>
                </c:pt>
                <c:pt idx="13">
                  <c:v>1600.0</c:v>
                </c:pt>
                <c:pt idx="14">
                  <c:v>1700.0</c:v>
                </c:pt>
              </c:numCache>
            </c:numRef>
          </c:xVal>
          <c:yVal>
            <c:numRef>
              <c:f>'Use this sheet'!$E$2:$E$16</c:f>
              <c:numCache>
                <c:formatCode>General</c:formatCode>
                <c:ptCount val="15"/>
                <c:pt idx="0">
                  <c:v>222.0</c:v>
                </c:pt>
                <c:pt idx="1">
                  <c:v>313.0</c:v>
                </c:pt>
                <c:pt idx="2">
                  <c:v>434.0</c:v>
                </c:pt>
                <c:pt idx="3">
                  <c:v>595.0</c:v>
                </c:pt>
                <c:pt idx="4">
                  <c:v>790.0</c:v>
                </c:pt>
                <c:pt idx="5">
                  <c:v>1040.0</c:v>
                </c:pt>
                <c:pt idx="6">
                  <c:v>1362.0</c:v>
                </c:pt>
                <c:pt idx="7">
                  <c:v>1755.0</c:v>
                </c:pt>
                <c:pt idx="8">
                  <c:v>2220.0</c:v>
                </c:pt>
                <c:pt idx="9">
                  <c:v>2800.0</c:v>
                </c:pt>
                <c:pt idx="10">
                  <c:v>3460.0</c:v>
                </c:pt>
                <c:pt idx="11">
                  <c:v>4330.0</c:v>
                </c:pt>
                <c:pt idx="12">
                  <c:v>5300.0</c:v>
                </c:pt>
                <c:pt idx="13">
                  <c:v>6450.0</c:v>
                </c:pt>
                <c:pt idx="14">
                  <c:v>7960.0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51232"/>
        <c:axId val="-2099847872"/>
      </c:scatterChart>
      <c:valAx>
        <c:axId val="-20998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47872"/>
        <c:crosses val="autoZero"/>
        <c:crossBetween val="midCat"/>
      </c:valAx>
      <c:valAx>
        <c:axId val="-20998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Thrust vs. 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.0"/>
            <c:dispRSqr val="1"/>
            <c:dispEq val="1"/>
            <c:trendlineLbl>
              <c:layout/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'And also this sheet'!$D$2:$D$27</c:f>
              <c:numCache>
                <c:formatCode>General</c:formatCode>
                <c:ptCount val="26"/>
                <c:pt idx="0">
                  <c:v>700.0</c:v>
                </c:pt>
                <c:pt idx="1">
                  <c:v>1000.0</c:v>
                </c:pt>
                <c:pt idx="2">
                  <c:v>1300.0</c:v>
                </c:pt>
                <c:pt idx="3">
                  <c:v>1400.0</c:v>
                </c:pt>
                <c:pt idx="4">
                  <c:v>1500.0</c:v>
                </c:pt>
                <c:pt idx="5">
                  <c:v>1600.0</c:v>
                </c:pt>
                <c:pt idx="6">
                  <c:v>1700.0</c:v>
                </c:pt>
                <c:pt idx="7">
                  <c:v>1800.0</c:v>
                </c:pt>
                <c:pt idx="8">
                  <c:v>1850.0</c:v>
                </c:pt>
                <c:pt idx="9">
                  <c:v>-300.0</c:v>
                </c:pt>
                <c:pt idx="10">
                  <c:v>-400.0</c:v>
                </c:pt>
                <c:pt idx="11">
                  <c:v>-500.0</c:v>
                </c:pt>
                <c:pt idx="12">
                  <c:v>-600.0</c:v>
                </c:pt>
                <c:pt idx="13">
                  <c:v>-700.0</c:v>
                </c:pt>
                <c:pt idx="14">
                  <c:v>-800.0</c:v>
                </c:pt>
                <c:pt idx="15">
                  <c:v>-900.0</c:v>
                </c:pt>
                <c:pt idx="16">
                  <c:v>-1000.0</c:v>
                </c:pt>
                <c:pt idx="17">
                  <c:v>-1100.0</c:v>
                </c:pt>
                <c:pt idx="18">
                  <c:v>-1200.0</c:v>
                </c:pt>
                <c:pt idx="19">
                  <c:v>-1300.0</c:v>
                </c:pt>
                <c:pt idx="20">
                  <c:v>-1400.0</c:v>
                </c:pt>
                <c:pt idx="21">
                  <c:v>-1500.0</c:v>
                </c:pt>
                <c:pt idx="22">
                  <c:v>-1600.0</c:v>
                </c:pt>
                <c:pt idx="23">
                  <c:v>-1700.0</c:v>
                </c:pt>
                <c:pt idx="24">
                  <c:v>-1800.0</c:v>
                </c:pt>
                <c:pt idx="25">
                  <c:v>-1850.0</c:v>
                </c:pt>
              </c:numCache>
            </c:numRef>
          </c:xVal>
          <c:yVal>
            <c:numRef>
              <c:f>'And also this sheet'!$H$2:$H$27</c:f>
              <c:numCache>
                <c:formatCode>General</c:formatCode>
                <c:ptCount val="26"/>
                <c:pt idx="0">
                  <c:v>53.0</c:v>
                </c:pt>
                <c:pt idx="1">
                  <c:v>112.0</c:v>
                </c:pt>
                <c:pt idx="2">
                  <c:v>192.0</c:v>
                </c:pt>
                <c:pt idx="3">
                  <c:v>226.0</c:v>
                </c:pt>
                <c:pt idx="4">
                  <c:v>262.0</c:v>
                </c:pt>
                <c:pt idx="5">
                  <c:v>300.0</c:v>
                </c:pt>
                <c:pt idx="6">
                  <c:v>339.0</c:v>
                </c:pt>
                <c:pt idx="7">
                  <c:v>388.0</c:v>
                </c:pt>
                <c:pt idx="8">
                  <c:v>415.0</c:v>
                </c:pt>
                <c:pt idx="9">
                  <c:v>8.0</c:v>
                </c:pt>
                <c:pt idx="10">
                  <c:v>13.0</c:v>
                </c:pt>
                <c:pt idx="11">
                  <c:v>24.0</c:v>
                </c:pt>
                <c:pt idx="12">
                  <c:v>36.0</c:v>
                </c:pt>
                <c:pt idx="13">
                  <c:v>50.0</c:v>
                </c:pt>
                <c:pt idx="14">
                  <c:v>70.0</c:v>
                </c:pt>
                <c:pt idx="15">
                  <c:v>90.0</c:v>
                </c:pt>
                <c:pt idx="16">
                  <c:v>115.0</c:v>
                </c:pt>
                <c:pt idx="17">
                  <c:v>138.0</c:v>
                </c:pt>
                <c:pt idx="18">
                  <c:v>168.0</c:v>
                </c:pt>
                <c:pt idx="19">
                  <c:v>204.0</c:v>
                </c:pt>
                <c:pt idx="20">
                  <c:v>239.0</c:v>
                </c:pt>
                <c:pt idx="21">
                  <c:v>276.0</c:v>
                </c:pt>
                <c:pt idx="22">
                  <c:v>317.0</c:v>
                </c:pt>
                <c:pt idx="23">
                  <c:v>360.0</c:v>
                </c:pt>
                <c:pt idx="24">
                  <c:v>408.0</c:v>
                </c:pt>
                <c:pt idx="25">
                  <c:v>428.0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682064"/>
        <c:axId val="-2057118304"/>
      </c:scatterChart>
      <c:valAx>
        <c:axId val="-20856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18304"/>
        <c:crosses val="autoZero"/>
        <c:crossBetween val="midCat"/>
      </c:valAx>
      <c:valAx>
        <c:axId val="-20571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13</xdr:row>
      <xdr:rowOff>171450</xdr:rowOff>
    </xdr:from>
    <xdr:to>
      <xdr:col>14</xdr:col>
      <xdr:colOff>260350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13</xdr:row>
      <xdr:rowOff>171450</xdr:rowOff>
    </xdr:from>
    <xdr:to>
      <xdr:col>13</xdr:col>
      <xdr:colOff>450850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baseColWidth="10" defaultRowHeight="16" x14ac:dyDescent="0.2"/>
  <cols>
    <col min="1" max="1" width="16.83203125" bestFit="1" customWidth="1"/>
    <col min="2" max="2" width="12" bestFit="1" customWidth="1"/>
    <col min="4" max="4" width="12" bestFit="1" customWidth="1"/>
    <col min="5" max="5" width="11.6640625" bestFit="1" customWidth="1"/>
    <col min="6" max="6" width="13" bestFit="1" customWidth="1"/>
  </cols>
  <sheetData>
    <row r="1" spans="1:7" x14ac:dyDescent="0.2">
      <c r="A1" t="s">
        <v>5</v>
      </c>
      <c r="D1" t="s">
        <v>0</v>
      </c>
      <c r="E1" t="s">
        <v>6</v>
      </c>
      <c r="F1" t="s">
        <v>7</v>
      </c>
      <c r="G1" t="s">
        <v>1</v>
      </c>
    </row>
    <row r="2" spans="1:7" x14ac:dyDescent="0.2">
      <c r="D2">
        <v>300</v>
      </c>
      <c r="E2">
        <v>334</v>
      </c>
      <c r="F2">
        <f t="shared" ref="F2:F11" si="0">E2*$B$7/1000</f>
        <v>4.1683199999999996</v>
      </c>
      <c r="G2">
        <v>14</v>
      </c>
    </row>
    <row r="3" spans="1:7" x14ac:dyDescent="0.2">
      <c r="D3">
        <v>500</v>
      </c>
      <c r="E3">
        <v>476</v>
      </c>
      <c r="F3">
        <f t="shared" si="0"/>
        <v>5.9404800000000009</v>
      </c>
      <c r="G3">
        <v>22</v>
      </c>
    </row>
    <row r="4" spans="1:7" x14ac:dyDescent="0.2">
      <c r="A4" t="s">
        <v>9</v>
      </c>
      <c r="B4">
        <v>0</v>
      </c>
      <c r="D4">
        <v>600</v>
      </c>
      <c r="E4">
        <v>670</v>
      </c>
      <c r="F4">
        <f t="shared" si="0"/>
        <v>8.361600000000001</v>
      </c>
      <c r="G4">
        <v>34</v>
      </c>
    </row>
    <row r="5" spans="1:7" x14ac:dyDescent="0.2">
      <c r="A5" t="s">
        <v>2</v>
      </c>
      <c r="B5">
        <v>25</v>
      </c>
      <c r="D5">
        <v>700</v>
      </c>
      <c r="E5">
        <v>920</v>
      </c>
      <c r="F5">
        <f t="shared" si="0"/>
        <v>11.4816</v>
      </c>
      <c r="G5">
        <v>49</v>
      </c>
    </row>
    <row r="6" spans="1:7" x14ac:dyDescent="0.2">
      <c r="A6" t="s">
        <v>3</v>
      </c>
      <c r="B6">
        <v>17</v>
      </c>
      <c r="D6">
        <v>800</v>
      </c>
      <c r="E6">
        <v>1250</v>
      </c>
      <c r="F6">
        <f t="shared" si="0"/>
        <v>15.6</v>
      </c>
      <c r="G6">
        <v>66</v>
      </c>
    </row>
    <row r="7" spans="1:7" x14ac:dyDescent="0.2">
      <c r="A7" t="s">
        <v>4</v>
      </c>
      <c r="B7">
        <v>12.48</v>
      </c>
      <c r="D7">
        <f>D6+100</f>
        <v>900</v>
      </c>
      <c r="E7">
        <v>1670</v>
      </c>
      <c r="F7">
        <f t="shared" si="0"/>
        <v>20.841600000000003</v>
      </c>
      <c r="G7">
        <v>85</v>
      </c>
    </row>
    <row r="8" spans="1:7" x14ac:dyDescent="0.2">
      <c r="A8" t="s">
        <v>8</v>
      </c>
      <c r="B8" s="1">
        <v>3.0000000000000001E-5</v>
      </c>
      <c r="D8">
        <f t="shared" ref="D8:D11" si="1">D7+100</f>
        <v>1000</v>
      </c>
      <c r="E8">
        <v>2220</v>
      </c>
      <c r="F8">
        <f t="shared" si="0"/>
        <v>27.7056</v>
      </c>
      <c r="G8">
        <v>105</v>
      </c>
    </row>
    <row r="9" spans="1:7" x14ac:dyDescent="0.2">
      <c r="D9">
        <f t="shared" si="1"/>
        <v>1100</v>
      </c>
      <c r="E9">
        <v>2900</v>
      </c>
      <c r="F9">
        <f t="shared" si="0"/>
        <v>36.192</v>
      </c>
      <c r="G9">
        <v>133</v>
      </c>
    </row>
    <row r="10" spans="1:7" x14ac:dyDescent="0.2">
      <c r="D10">
        <f t="shared" si="1"/>
        <v>1200</v>
      </c>
      <c r="E10">
        <v>3750</v>
      </c>
      <c r="F10">
        <f t="shared" si="0"/>
        <v>46.8</v>
      </c>
      <c r="G10">
        <v>159</v>
      </c>
    </row>
    <row r="11" spans="1:7" x14ac:dyDescent="0.2">
      <c r="D11">
        <f t="shared" si="1"/>
        <v>1300</v>
      </c>
      <c r="E11">
        <v>4920</v>
      </c>
      <c r="F11">
        <f t="shared" si="0"/>
        <v>61.401600000000002</v>
      </c>
      <c r="G11">
        <v>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24" sqref="G24"/>
    </sheetView>
  </sheetViews>
  <sheetFormatPr baseColWidth="10" defaultRowHeight="16" x14ac:dyDescent="0.2"/>
  <cols>
    <col min="4" max="4" width="12" bestFit="1" customWidth="1"/>
    <col min="5" max="5" width="11.6640625" bestFit="1" customWidth="1"/>
  </cols>
  <sheetData>
    <row r="1" spans="1:6" x14ac:dyDescent="0.2">
      <c r="A1" t="s">
        <v>5</v>
      </c>
      <c r="D1" t="s">
        <v>0</v>
      </c>
      <c r="E1" t="s">
        <v>6</v>
      </c>
      <c r="F1" t="s">
        <v>1</v>
      </c>
    </row>
    <row r="2" spans="1:6" x14ac:dyDescent="0.2">
      <c r="D2">
        <v>300</v>
      </c>
      <c r="E2">
        <v>222</v>
      </c>
      <c r="F2">
        <v>8</v>
      </c>
    </row>
    <row r="3" spans="1:6" x14ac:dyDescent="0.2">
      <c r="D3">
        <f>D2+100</f>
        <v>400</v>
      </c>
      <c r="E3">
        <v>313</v>
      </c>
      <c r="F3">
        <v>12</v>
      </c>
    </row>
    <row r="4" spans="1:6" x14ac:dyDescent="0.2">
      <c r="A4" t="s">
        <v>9</v>
      </c>
      <c r="B4">
        <v>0</v>
      </c>
      <c r="D4">
        <f t="shared" ref="D4:D16" si="0">D3+100</f>
        <v>500</v>
      </c>
      <c r="E4">
        <v>434</v>
      </c>
      <c r="F4">
        <v>21</v>
      </c>
    </row>
    <row r="5" spans="1:6" x14ac:dyDescent="0.2">
      <c r="A5" t="s">
        <v>2</v>
      </c>
      <c r="B5">
        <v>26</v>
      </c>
      <c r="D5">
        <f t="shared" si="0"/>
        <v>600</v>
      </c>
      <c r="E5">
        <v>595</v>
      </c>
      <c r="F5">
        <v>34</v>
      </c>
    </row>
    <row r="6" spans="1:6" x14ac:dyDescent="0.2">
      <c r="A6" t="s">
        <v>3</v>
      </c>
      <c r="B6">
        <v>17</v>
      </c>
      <c r="D6">
        <f t="shared" si="0"/>
        <v>700</v>
      </c>
      <c r="E6">
        <v>790</v>
      </c>
      <c r="F6">
        <v>51</v>
      </c>
    </row>
    <row r="7" spans="1:6" x14ac:dyDescent="0.2">
      <c r="A7" t="s">
        <v>4</v>
      </c>
      <c r="B7">
        <v>12.25</v>
      </c>
      <c r="D7">
        <f t="shared" si="0"/>
        <v>800</v>
      </c>
      <c r="E7">
        <v>1040</v>
      </c>
      <c r="F7">
        <v>67</v>
      </c>
    </row>
    <row r="8" spans="1:6" x14ac:dyDescent="0.2">
      <c r="A8" t="s">
        <v>8</v>
      </c>
      <c r="B8" s="1">
        <v>5.0000000000000002E-5</v>
      </c>
      <c r="D8">
        <f t="shared" si="0"/>
        <v>900</v>
      </c>
      <c r="E8">
        <v>1362</v>
      </c>
      <c r="F8">
        <v>86</v>
      </c>
    </row>
    <row r="9" spans="1:6" x14ac:dyDescent="0.2">
      <c r="D9">
        <f t="shared" si="0"/>
        <v>1000</v>
      </c>
      <c r="E9">
        <v>1755</v>
      </c>
      <c r="F9">
        <v>107</v>
      </c>
    </row>
    <row r="10" spans="1:6" x14ac:dyDescent="0.2">
      <c r="D10">
        <f t="shared" si="0"/>
        <v>1100</v>
      </c>
      <c r="E10">
        <v>2220</v>
      </c>
      <c r="F10">
        <v>131</v>
      </c>
    </row>
    <row r="11" spans="1:6" x14ac:dyDescent="0.2">
      <c r="D11">
        <f t="shared" si="0"/>
        <v>1200</v>
      </c>
      <c r="E11">
        <v>2800</v>
      </c>
      <c r="F11">
        <v>157</v>
      </c>
    </row>
    <row r="12" spans="1:6" x14ac:dyDescent="0.2">
      <c r="D12">
        <f t="shared" si="0"/>
        <v>1300</v>
      </c>
      <c r="E12">
        <v>3460</v>
      </c>
      <c r="F12">
        <v>186</v>
      </c>
    </row>
    <row r="13" spans="1:6" x14ac:dyDescent="0.2">
      <c r="D13">
        <f t="shared" si="0"/>
        <v>1400</v>
      </c>
      <c r="E13">
        <v>4330</v>
      </c>
      <c r="F13">
        <v>218</v>
      </c>
    </row>
    <row r="14" spans="1:6" x14ac:dyDescent="0.2">
      <c r="D14">
        <f t="shared" si="0"/>
        <v>1500</v>
      </c>
      <c r="E14">
        <v>5300</v>
      </c>
      <c r="F14">
        <v>262</v>
      </c>
    </row>
    <row r="15" spans="1:6" x14ac:dyDescent="0.2">
      <c r="D15">
        <f t="shared" si="0"/>
        <v>1600</v>
      </c>
      <c r="E15">
        <v>6450</v>
      </c>
      <c r="F15">
        <v>300</v>
      </c>
    </row>
    <row r="16" spans="1:6" x14ac:dyDescent="0.2">
      <c r="D16">
        <f t="shared" si="0"/>
        <v>1700</v>
      </c>
      <c r="E16">
        <v>7960</v>
      </c>
      <c r="F16">
        <v>344</v>
      </c>
    </row>
    <row r="17" spans="4:6" x14ac:dyDescent="0.2">
      <c r="D17">
        <v>1750</v>
      </c>
      <c r="E17">
        <v>8750</v>
      </c>
      <c r="F17">
        <v>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2" sqref="H2:H27"/>
    </sheetView>
  </sheetViews>
  <sheetFormatPr baseColWidth="10" defaultRowHeight="16" x14ac:dyDescent="0.2"/>
  <sheetData>
    <row r="1" spans="1:10" x14ac:dyDescent="0.2">
      <c r="A1" t="s">
        <v>5</v>
      </c>
      <c r="D1" t="s">
        <v>0</v>
      </c>
      <c r="E1" t="s">
        <v>10</v>
      </c>
      <c r="F1" t="s">
        <v>11</v>
      </c>
      <c r="G1" t="s">
        <v>1</v>
      </c>
      <c r="I1" t="s">
        <v>12</v>
      </c>
      <c r="J1" t="s">
        <v>13</v>
      </c>
    </row>
    <row r="2" spans="1:10" x14ac:dyDescent="0.2">
      <c r="D2">
        <v>700</v>
      </c>
      <c r="E2">
        <v>300</v>
      </c>
      <c r="F2">
        <v>491</v>
      </c>
      <c r="G2">
        <v>53</v>
      </c>
      <c r="H2">
        <f>ABS(G2)</f>
        <v>53</v>
      </c>
      <c r="I2">
        <f>SUM(E2:F2)/1000</f>
        <v>0.79100000000000004</v>
      </c>
      <c r="J2">
        <f>I2*$B$7</f>
        <v>9.3338000000000019</v>
      </c>
    </row>
    <row r="3" spans="1:10" x14ac:dyDescent="0.2">
      <c r="D3">
        <v>1000</v>
      </c>
      <c r="E3">
        <v>680</v>
      </c>
      <c r="F3">
        <v>1090</v>
      </c>
      <c r="G3">
        <v>112</v>
      </c>
      <c r="H3">
        <f t="shared" ref="H3:H27" si="0">ABS(G3)</f>
        <v>112</v>
      </c>
      <c r="I3">
        <f>SUM(E3:F3)/1000</f>
        <v>1.77</v>
      </c>
      <c r="J3">
        <f t="shared" ref="J3:J10" si="1">I3*$B$7</f>
        <v>20.886000000000003</v>
      </c>
    </row>
    <row r="4" spans="1:10" x14ac:dyDescent="0.2">
      <c r="A4" t="s">
        <v>9</v>
      </c>
      <c r="B4">
        <v>0</v>
      </c>
      <c r="D4">
        <v>1300</v>
      </c>
      <c r="E4">
        <v>1350</v>
      </c>
      <c r="F4">
        <v>2150</v>
      </c>
      <c r="G4">
        <v>192</v>
      </c>
      <c r="H4">
        <f t="shared" si="0"/>
        <v>192</v>
      </c>
      <c r="I4">
        <f>SUM(E4:F4)/1000</f>
        <v>3.5</v>
      </c>
      <c r="J4">
        <f t="shared" si="1"/>
        <v>41.300000000000004</v>
      </c>
    </row>
    <row r="5" spans="1:10" x14ac:dyDescent="0.2">
      <c r="A5" t="s">
        <v>2</v>
      </c>
      <c r="B5">
        <v>26</v>
      </c>
      <c r="D5">
        <v>1400</v>
      </c>
      <c r="E5">
        <v>1700</v>
      </c>
      <c r="F5">
        <v>2700</v>
      </c>
      <c r="G5">
        <v>226</v>
      </c>
      <c r="H5">
        <f t="shared" si="0"/>
        <v>226</v>
      </c>
      <c r="I5">
        <f>SUM(E5:F5)/1000</f>
        <v>4.4000000000000004</v>
      </c>
      <c r="J5">
        <f t="shared" si="1"/>
        <v>51.920000000000009</v>
      </c>
    </row>
    <row r="6" spans="1:10" x14ac:dyDescent="0.2">
      <c r="A6" t="s">
        <v>3</v>
      </c>
      <c r="B6">
        <v>17</v>
      </c>
      <c r="D6">
        <f t="shared" ref="D6:D9" si="2">D5+100</f>
        <v>1500</v>
      </c>
      <c r="E6">
        <v>2100</v>
      </c>
      <c r="F6">
        <v>3300</v>
      </c>
      <c r="G6">
        <v>262</v>
      </c>
      <c r="H6">
        <f t="shared" si="0"/>
        <v>262</v>
      </c>
      <c r="I6">
        <f>SUM(E6:F6)/1000</f>
        <v>5.4</v>
      </c>
      <c r="J6">
        <f t="shared" si="1"/>
        <v>63.720000000000006</v>
      </c>
    </row>
    <row r="7" spans="1:10" x14ac:dyDescent="0.2">
      <c r="A7" t="s">
        <v>4</v>
      </c>
      <c r="B7">
        <v>11.8</v>
      </c>
      <c r="D7">
        <f t="shared" si="2"/>
        <v>1600</v>
      </c>
      <c r="E7">
        <v>2600</v>
      </c>
      <c r="F7">
        <v>4000</v>
      </c>
      <c r="G7">
        <v>300</v>
      </c>
      <c r="H7">
        <f t="shared" si="0"/>
        <v>300</v>
      </c>
      <c r="I7">
        <f>SUM(E7:F7)/1000</f>
        <v>6.6</v>
      </c>
      <c r="J7">
        <f t="shared" si="1"/>
        <v>77.88</v>
      </c>
    </row>
    <row r="8" spans="1:10" x14ac:dyDescent="0.2">
      <c r="A8" t="s">
        <v>8</v>
      </c>
      <c r="B8" s="1">
        <v>5.0000000000000002E-5</v>
      </c>
      <c r="D8">
        <f t="shared" si="2"/>
        <v>1700</v>
      </c>
      <c r="E8">
        <v>3200</v>
      </c>
      <c r="F8">
        <v>4900</v>
      </c>
      <c r="G8">
        <v>339</v>
      </c>
      <c r="H8">
        <f t="shared" si="0"/>
        <v>339</v>
      </c>
      <c r="I8">
        <f>SUM(E8:F8)/1000</f>
        <v>8.1</v>
      </c>
      <c r="J8">
        <f t="shared" si="1"/>
        <v>95.58</v>
      </c>
    </row>
    <row r="9" spans="1:10" x14ac:dyDescent="0.2">
      <c r="D9">
        <f t="shared" si="2"/>
        <v>1800</v>
      </c>
      <c r="E9">
        <v>3900</v>
      </c>
      <c r="F9">
        <v>6100</v>
      </c>
      <c r="G9">
        <v>388</v>
      </c>
      <c r="H9">
        <f t="shared" si="0"/>
        <v>388</v>
      </c>
      <c r="I9">
        <f>SUM(E9:F9)/1000</f>
        <v>10</v>
      </c>
      <c r="J9">
        <f t="shared" si="1"/>
        <v>118</v>
      </c>
    </row>
    <row r="10" spans="1:10" x14ac:dyDescent="0.2">
      <c r="D10">
        <v>1850</v>
      </c>
      <c r="E10">
        <v>4400</v>
      </c>
      <c r="F10">
        <v>6900</v>
      </c>
      <c r="G10">
        <v>415</v>
      </c>
      <c r="H10">
        <f t="shared" si="0"/>
        <v>415</v>
      </c>
      <c r="I10">
        <f>SUM(E10:F10)/1000</f>
        <v>11.3</v>
      </c>
      <c r="J10">
        <f t="shared" si="1"/>
        <v>133.34</v>
      </c>
    </row>
    <row r="11" spans="1:10" x14ac:dyDescent="0.2">
      <c r="D11">
        <v>-300</v>
      </c>
      <c r="E11">
        <v>84</v>
      </c>
      <c r="F11">
        <v>137</v>
      </c>
      <c r="G11">
        <v>-8</v>
      </c>
      <c r="H11">
        <f t="shared" si="0"/>
        <v>8</v>
      </c>
      <c r="I11">
        <f>SUM(E11:F11)/1000</f>
        <v>0.221</v>
      </c>
    </row>
    <row r="12" spans="1:10" x14ac:dyDescent="0.2">
      <c r="D12">
        <f>D11-100</f>
        <v>-400</v>
      </c>
      <c r="E12">
        <v>120</v>
      </c>
      <c r="F12">
        <v>196</v>
      </c>
      <c r="G12">
        <v>-13</v>
      </c>
      <c r="H12">
        <f t="shared" si="0"/>
        <v>13</v>
      </c>
      <c r="I12">
        <f>SUM(E12:F12)/1000</f>
        <v>0.316</v>
      </c>
    </row>
    <row r="13" spans="1:10" x14ac:dyDescent="0.2">
      <c r="D13">
        <f t="shared" ref="D13:D26" si="3">D12-100</f>
        <v>-500</v>
      </c>
      <c r="E13">
        <v>166</v>
      </c>
      <c r="F13">
        <v>270</v>
      </c>
      <c r="G13">
        <v>-24</v>
      </c>
      <c r="H13">
        <f t="shared" si="0"/>
        <v>24</v>
      </c>
      <c r="I13">
        <f>SUM(E13:F13)/1000</f>
        <v>0.436</v>
      </c>
    </row>
    <row r="14" spans="1:10" x14ac:dyDescent="0.2">
      <c r="D14">
        <f t="shared" si="3"/>
        <v>-600</v>
      </c>
      <c r="E14">
        <v>229</v>
      </c>
      <c r="F14">
        <v>373</v>
      </c>
      <c r="G14">
        <v>-36</v>
      </c>
      <c r="H14">
        <f t="shared" si="0"/>
        <v>36</v>
      </c>
      <c r="I14">
        <f>SUM(E14:F14)/1000</f>
        <v>0.60199999999999998</v>
      </c>
    </row>
    <row r="15" spans="1:10" x14ac:dyDescent="0.2">
      <c r="D15">
        <f t="shared" si="3"/>
        <v>-700</v>
      </c>
      <c r="E15">
        <v>303</v>
      </c>
      <c r="F15">
        <v>496</v>
      </c>
      <c r="G15">
        <v>-50</v>
      </c>
      <c r="H15">
        <f t="shared" si="0"/>
        <v>50</v>
      </c>
      <c r="I15">
        <f>SUM(E15:F15)/1000</f>
        <v>0.79900000000000004</v>
      </c>
    </row>
    <row r="16" spans="1:10" x14ac:dyDescent="0.2">
      <c r="D16">
        <f t="shared" si="3"/>
        <v>-800</v>
      </c>
      <c r="E16">
        <v>405</v>
      </c>
      <c r="F16">
        <v>650</v>
      </c>
      <c r="G16">
        <v>-70</v>
      </c>
      <c r="H16">
        <f t="shared" si="0"/>
        <v>70</v>
      </c>
      <c r="I16">
        <f>SUM(E16:F16)/1000</f>
        <v>1.0549999999999999</v>
      </c>
    </row>
    <row r="17" spans="4:9" x14ac:dyDescent="0.2">
      <c r="D17">
        <f t="shared" si="3"/>
        <v>-900</v>
      </c>
      <c r="E17">
        <v>530</v>
      </c>
      <c r="F17">
        <v>850</v>
      </c>
      <c r="G17">
        <v>-90</v>
      </c>
      <c r="H17">
        <f t="shared" si="0"/>
        <v>90</v>
      </c>
      <c r="I17">
        <f>SUM(E17:F17)/1000</f>
        <v>1.38</v>
      </c>
    </row>
    <row r="18" spans="4:9" x14ac:dyDescent="0.2">
      <c r="D18">
        <f t="shared" si="3"/>
        <v>-1000</v>
      </c>
      <c r="E18">
        <v>680</v>
      </c>
      <c r="F18">
        <v>1100</v>
      </c>
      <c r="G18">
        <v>-115</v>
      </c>
      <c r="H18">
        <f t="shared" si="0"/>
        <v>115</v>
      </c>
      <c r="I18">
        <f>SUM(E18:F18)/1000</f>
        <v>1.78</v>
      </c>
    </row>
    <row r="19" spans="4:9" x14ac:dyDescent="0.2">
      <c r="D19">
        <f t="shared" si="3"/>
        <v>-1100</v>
      </c>
      <c r="E19">
        <v>850</v>
      </c>
      <c r="F19">
        <v>1380</v>
      </c>
      <c r="G19">
        <v>-138</v>
      </c>
      <c r="H19">
        <f t="shared" si="0"/>
        <v>138</v>
      </c>
      <c r="I19">
        <f>SUM(E19:F19)/1000</f>
        <v>2.23</v>
      </c>
    </row>
    <row r="20" spans="4:9" x14ac:dyDescent="0.2">
      <c r="D20">
        <f t="shared" si="3"/>
        <v>-1200</v>
      </c>
      <c r="E20">
        <v>1007</v>
      </c>
      <c r="F20">
        <v>1700</v>
      </c>
      <c r="G20">
        <v>-168</v>
      </c>
      <c r="H20">
        <f t="shared" si="0"/>
        <v>168</v>
      </c>
      <c r="I20">
        <f>SUM(E20:F20)/1000</f>
        <v>2.7069999999999999</v>
      </c>
    </row>
    <row r="21" spans="4:9" x14ac:dyDescent="0.2">
      <c r="D21">
        <f t="shared" si="3"/>
        <v>-1300</v>
      </c>
      <c r="E21">
        <v>1300</v>
      </c>
      <c r="F21">
        <v>2200</v>
      </c>
      <c r="G21">
        <v>-204</v>
      </c>
      <c r="H21">
        <f t="shared" si="0"/>
        <v>204</v>
      </c>
      <c r="I21">
        <f>SUM(E21:F21)/1000</f>
        <v>3.5</v>
      </c>
    </row>
    <row r="22" spans="4:9" x14ac:dyDescent="0.2">
      <c r="D22">
        <f t="shared" si="3"/>
        <v>-1400</v>
      </c>
      <c r="E22">
        <v>1700</v>
      </c>
      <c r="F22">
        <v>2800</v>
      </c>
      <c r="G22">
        <v>-239</v>
      </c>
      <c r="H22">
        <f t="shared" si="0"/>
        <v>239</v>
      </c>
      <c r="I22">
        <f>SUM(E22:F22)/1000</f>
        <v>4.5</v>
      </c>
    </row>
    <row r="23" spans="4:9" x14ac:dyDescent="0.2">
      <c r="D23">
        <f t="shared" si="3"/>
        <v>-1500</v>
      </c>
      <c r="E23">
        <v>2000</v>
      </c>
      <c r="F23">
        <v>3300</v>
      </c>
      <c r="G23">
        <v>-276</v>
      </c>
      <c r="H23">
        <f t="shared" si="0"/>
        <v>276</v>
      </c>
      <c r="I23">
        <f>SUM(E23:F23)/1000</f>
        <v>5.3</v>
      </c>
    </row>
    <row r="24" spans="4:9" x14ac:dyDescent="0.2">
      <c r="D24">
        <f t="shared" si="3"/>
        <v>-1600</v>
      </c>
      <c r="E24">
        <v>2500</v>
      </c>
      <c r="F24">
        <v>4100</v>
      </c>
      <c r="G24">
        <v>-317</v>
      </c>
      <c r="H24">
        <f t="shared" si="0"/>
        <v>317</v>
      </c>
      <c r="I24">
        <f>SUM(E24:F24)/1000</f>
        <v>6.6</v>
      </c>
    </row>
    <row r="25" spans="4:9" x14ac:dyDescent="0.2">
      <c r="D25">
        <f t="shared" si="3"/>
        <v>-1700</v>
      </c>
      <c r="E25">
        <v>3000</v>
      </c>
      <c r="F25">
        <v>5000</v>
      </c>
      <c r="G25">
        <v>-360</v>
      </c>
      <c r="H25">
        <f t="shared" si="0"/>
        <v>360</v>
      </c>
      <c r="I25">
        <f>SUM(E25:F25)/1000</f>
        <v>8</v>
      </c>
    </row>
    <row r="26" spans="4:9" x14ac:dyDescent="0.2">
      <c r="D26">
        <f t="shared" si="3"/>
        <v>-1800</v>
      </c>
      <c r="E26">
        <v>3900</v>
      </c>
      <c r="F26">
        <v>6200</v>
      </c>
      <c r="G26">
        <v>-408</v>
      </c>
      <c r="H26">
        <f t="shared" si="0"/>
        <v>408</v>
      </c>
      <c r="I26">
        <f>SUM(E26:F26)/1000</f>
        <v>10.1</v>
      </c>
    </row>
    <row r="27" spans="4:9" x14ac:dyDescent="0.2">
      <c r="D27">
        <v>-1850</v>
      </c>
      <c r="E27">
        <v>4200</v>
      </c>
      <c r="F27">
        <v>6900</v>
      </c>
      <c r="G27">
        <v>-428</v>
      </c>
      <c r="H27">
        <f t="shared" si="0"/>
        <v>428</v>
      </c>
      <c r="I27">
        <f>SUM(E27:F27)/1000</f>
        <v>11.1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Use this sheet</vt:lpstr>
      <vt:lpstr>And also this sheet</vt:lpstr>
      <vt:lpstr>Thrust vs.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2017-02-22T21:44:32Z</dcterms:created>
  <dcterms:modified xsi:type="dcterms:W3CDTF">2017-02-22T22:53:01Z</dcterms:modified>
</cp:coreProperties>
</file>